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5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a.j.sager/Desktop/March Madness Code/"/>
    </mc:Choice>
  </mc:AlternateContent>
  <xr:revisionPtr revIDLastSave="0" documentId="13_ncr:9_{97B0AB14-DC82-984A-A704-11FC15D9D203}" xr6:coauthVersionLast="47" xr6:coauthVersionMax="47" xr10:uidLastSave="{00000000-0000-0000-0000-000000000000}"/>
  <bookViews>
    <workbookView xWindow="0" yWindow="500" windowWidth="28800" windowHeight="16060" activeTab="7" xr2:uid="{C11D4482-2952-0647-A193-4DAF901A736A}"/>
  </bookViews>
  <sheets>
    <sheet name="2024-2025 March Madness Data" sheetId="1" r:id="rId1"/>
    <sheet name="PPG TO 3PT " sheetId="2" r:id="rId2"/>
    <sheet name="OPPG" sheetId="6" r:id="rId3"/>
    <sheet name="Rebound Margin" sheetId="5" r:id="rId4"/>
    <sheet name="BPI" sheetId="7" r:id="rId5"/>
    <sheet name="SOR" sheetId="8" r:id="rId6"/>
    <sheet name="EFG Efficiency Experience" sheetId="9" r:id="rId7"/>
    <sheet name="NET" sheetId="11" r:id="rId8"/>
    <sheet name="Last10 W L" sheetId="12" r:id="rId9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L8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2" i="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" i="11"/>
  <c r="AQ6" i="9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" i="1"/>
  <c r="H39" i="12"/>
  <c r="I39" i="12" s="1"/>
  <c r="H40" i="12"/>
  <c r="I40" i="12" s="1"/>
  <c r="H41" i="12"/>
  <c r="I41" i="12" s="1"/>
  <c r="H42" i="12"/>
  <c r="I42" i="12" s="1"/>
  <c r="H43" i="12"/>
  <c r="I43" i="12" s="1"/>
  <c r="H44" i="12"/>
  <c r="I44" i="12" s="1"/>
  <c r="H45" i="12"/>
  <c r="I45" i="12" s="1"/>
  <c r="H46" i="12"/>
  <c r="I46" i="12" s="1"/>
  <c r="H47" i="12"/>
  <c r="I47" i="12" s="1"/>
  <c r="H48" i="12"/>
  <c r="I48" i="12" s="1"/>
  <c r="H49" i="12"/>
  <c r="I49" i="12" s="1"/>
  <c r="H50" i="12"/>
  <c r="I50" i="12" s="1"/>
  <c r="H51" i="12"/>
  <c r="I51" i="12" s="1"/>
  <c r="H52" i="12"/>
  <c r="I52" i="12" s="1"/>
  <c r="H53" i="12"/>
  <c r="I53" i="12" s="1"/>
  <c r="H54" i="12"/>
  <c r="I54" i="12" s="1"/>
  <c r="H55" i="12"/>
  <c r="I55" i="12" s="1"/>
  <c r="H56" i="12"/>
  <c r="I56" i="12" s="1"/>
  <c r="H57" i="12"/>
  <c r="I57" i="12" s="1"/>
  <c r="H58" i="12"/>
  <c r="I58" i="12" s="1"/>
  <c r="H59" i="12"/>
  <c r="I59" i="12" s="1"/>
  <c r="H60" i="12"/>
  <c r="I60" i="12" s="1"/>
  <c r="H61" i="12"/>
  <c r="I61" i="12" s="1"/>
  <c r="H62" i="12"/>
  <c r="I62" i="12" s="1"/>
  <c r="H63" i="12"/>
  <c r="I63" i="12" s="1"/>
  <c r="H64" i="12"/>
  <c r="I64" i="12" s="1"/>
  <c r="H65" i="12"/>
  <c r="I65" i="12" s="1"/>
  <c r="H66" i="12"/>
  <c r="I66" i="12" s="1"/>
  <c r="H67" i="12"/>
  <c r="I67" i="12" s="1"/>
  <c r="H68" i="12"/>
  <c r="I68" i="12" s="1"/>
  <c r="H69" i="12"/>
  <c r="I69" i="12" s="1"/>
  <c r="H70" i="12"/>
  <c r="I70" i="12" s="1"/>
  <c r="H71" i="12"/>
  <c r="I71" i="12" s="1"/>
  <c r="H72" i="12"/>
  <c r="I72" i="12" s="1"/>
  <c r="H73" i="12"/>
  <c r="I73" i="12" s="1"/>
  <c r="H74" i="12"/>
  <c r="I74" i="12" s="1"/>
  <c r="H75" i="12"/>
  <c r="I75" i="12" s="1"/>
  <c r="H76" i="12"/>
  <c r="I76" i="12" s="1"/>
  <c r="H77" i="12"/>
  <c r="I77" i="12" s="1"/>
  <c r="H78" i="12"/>
  <c r="I78" i="12" s="1"/>
  <c r="H79" i="12"/>
  <c r="I79" i="12" s="1"/>
  <c r="H80" i="12"/>
  <c r="I80" i="12" s="1"/>
  <c r="H81" i="12"/>
  <c r="I81" i="12" s="1"/>
  <c r="H82" i="12"/>
  <c r="I82" i="12" s="1"/>
  <c r="H83" i="12"/>
  <c r="I83" i="12" s="1"/>
  <c r="H84" i="12"/>
  <c r="I84" i="12" s="1"/>
  <c r="H85" i="12"/>
  <c r="I85" i="12" s="1"/>
  <c r="H86" i="12"/>
  <c r="I86" i="12" s="1"/>
  <c r="H87" i="12"/>
  <c r="I87" i="12" s="1"/>
  <c r="H88" i="12"/>
  <c r="I88" i="12" s="1"/>
  <c r="H89" i="12"/>
  <c r="I89" i="12" s="1"/>
  <c r="H90" i="12"/>
  <c r="I90" i="12" s="1"/>
  <c r="H91" i="12"/>
  <c r="I91" i="12" s="1"/>
  <c r="H92" i="12"/>
  <c r="I92" i="12" s="1"/>
  <c r="H93" i="12"/>
  <c r="I93" i="12" s="1"/>
  <c r="H94" i="12"/>
  <c r="I94" i="12" s="1"/>
  <c r="H95" i="12"/>
  <c r="I95" i="12" s="1"/>
  <c r="H96" i="12"/>
  <c r="I96" i="12" s="1"/>
  <c r="H97" i="12"/>
  <c r="I97" i="12" s="1"/>
  <c r="H98" i="12"/>
  <c r="I98" i="12" s="1"/>
  <c r="H99" i="12"/>
  <c r="I99" i="12" s="1"/>
  <c r="H100" i="12"/>
  <c r="I100" i="12" s="1"/>
  <c r="H101" i="12"/>
  <c r="I101" i="12" s="1"/>
  <c r="H102" i="12"/>
  <c r="I102" i="12" s="1"/>
  <c r="H103" i="12"/>
  <c r="I103" i="12" s="1"/>
  <c r="H104" i="12"/>
  <c r="I104" i="12" s="1"/>
  <c r="H105" i="12"/>
  <c r="I105" i="12" s="1"/>
  <c r="H106" i="12"/>
  <c r="I106" i="12" s="1"/>
  <c r="H107" i="12"/>
  <c r="I107" i="12" s="1"/>
  <c r="H108" i="12"/>
  <c r="I108" i="12" s="1"/>
  <c r="H109" i="12"/>
  <c r="I109" i="12" s="1"/>
  <c r="H110" i="12"/>
  <c r="I110" i="12" s="1"/>
  <c r="H111" i="12"/>
  <c r="I111" i="12" s="1"/>
  <c r="H112" i="12"/>
  <c r="I112" i="12" s="1"/>
  <c r="H113" i="12"/>
  <c r="I113" i="12" s="1"/>
  <c r="H114" i="12"/>
  <c r="I114" i="12" s="1"/>
  <c r="H115" i="12"/>
  <c r="I115" i="12" s="1"/>
  <c r="H116" i="12"/>
  <c r="I116" i="12" s="1"/>
  <c r="H117" i="12"/>
  <c r="I117" i="12" s="1"/>
  <c r="H118" i="12"/>
  <c r="I118" i="12" s="1"/>
  <c r="H119" i="12"/>
  <c r="I119" i="12" s="1"/>
  <c r="H120" i="12"/>
  <c r="I120" i="12" s="1"/>
  <c r="H121" i="12"/>
  <c r="I121" i="12" s="1"/>
  <c r="H122" i="12"/>
  <c r="I122" i="12" s="1"/>
  <c r="H123" i="12"/>
  <c r="I123" i="12" s="1"/>
  <c r="H124" i="12"/>
  <c r="I124" i="12" s="1"/>
  <c r="H125" i="12"/>
  <c r="I125" i="12" s="1"/>
  <c r="H126" i="12"/>
  <c r="I126" i="12" s="1"/>
  <c r="H127" i="12"/>
  <c r="I127" i="12" s="1"/>
  <c r="H128" i="12"/>
  <c r="I128" i="12" s="1"/>
  <c r="H129" i="12"/>
  <c r="I129" i="12" s="1"/>
  <c r="H130" i="12"/>
  <c r="I130" i="12" s="1"/>
  <c r="H131" i="12"/>
  <c r="I131" i="12" s="1"/>
  <c r="H132" i="12"/>
  <c r="I132" i="12" s="1"/>
  <c r="H133" i="12"/>
  <c r="I133" i="12" s="1"/>
  <c r="H134" i="12"/>
  <c r="I134" i="12" s="1"/>
  <c r="H135" i="12"/>
  <c r="I135" i="12" s="1"/>
  <c r="H136" i="12"/>
  <c r="I136" i="12" s="1"/>
  <c r="H137" i="12"/>
  <c r="I137" i="12" s="1"/>
  <c r="H138" i="12"/>
  <c r="I138" i="12" s="1"/>
  <c r="H139" i="12"/>
  <c r="I139" i="12" s="1"/>
  <c r="H140" i="12"/>
  <c r="I140" i="12" s="1"/>
  <c r="H141" i="12"/>
  <c r="I141" i="12" s="1"/>
  <c r="H142" i="12"/>
  <c r="I142" i="12" s="1"/>
  <c r="H143" i="12"/>
  <c r="I143" i="12" s="1"/>
  <c r="H144" i="12"/>
  <c r="I144" i="12" s="1"/>
  <c r="H145" i="12"/>
  <c r="I145" i="12" s="1"/>
  <c r="H146" i="12"/>
  <c r="I146" i="12" s="1"/>
  <c r="H147" i="12"/>
  <c r="I147" i="12" s="1"/>
  <c r="H148" i="12"/>
  <c r="I148" i="12" s="1"/>
  <c r="H149" i="12"/>
  <c r="I149" i="12" s="1"/>
  <c r="H150" i="12"/>
  <c r="I150" i="12" s="1"/>
  <c r="H151" i="12"/>
  <c r="I151" i="12" s="1"/>
  <c r="H152" i="12"/>
  <c r="I152" i="12" s="1"/>
  <c r="H153" i="12"/>
  <c r="I153" i="12" s="1"/>
  <c r="H154" i="12"/>
  <c r="I154" i="12" s="1"/>
  <c r="H155" i="12"/>
  <c r="I155" i="12" s="1"/>
  <c r="H156" i="12"/>
  <c r="I156" i="12" s="1"/>
  <c r="H157" i="12"/>
  <c r="I157" i="12" s="1"/>
  <c r="H158" i="12"/>
  <c r="I158" i="12" s="1"/>
  <c r="H159" i="12"/>
  <c r="I159" i="12" s="1"/>
  <c r="H160" i="12"/>
  <c r="I160" i="12" s="1"/>
  <c r="H161" i="12"/>
  <c r="I161" i="12" s="1"/>
  <c r="H162" i="12"/>
  <c r="I162" i="12" s="1"/>
  <c r="H163" i="12"/>
  <c r="I163" i="12" s="1"/>
  <c r="H164" i="12"/>
  <c r="I164" i="12" s="1"/>
  <c r="H165" i="12"/>
  <c r="I165" i="12" s="1"/>
  <c r="H166" i="12"/>
  <c r="I166" i="12" s="1"/>
  <c r="H167" i="12"/>
  <c r="I167" i="12" s="1"/>
  <c r="H168" i="12"/>
  <c r="I168" i="12" s="1"/>
  <c r="H169" i="12"/>
  <c r="I169" i="12" s="1"/>
  <c r="H170" i="12"/>
  <c r="I170" i="12" s="1"/>
  <c r="H171" i="12"/>
  <c r="I171" i="12" s="1"/>
  <c r="H172" i="12"/>
  <c r="I172" i="12" s="1"/>
  <c r="H173" i="12"/>
  <c r="I173" i="12" s="1"/>
  <c r="H174" i="12"/>
  <c r="I174" i="12" s="1"/>
  <c r="H175" i="12"/>
  <c r="I175" i="12" s="1"/>
  <c r="H176" i="12"/>
  <c r="I176" i="12" s="1"/>
  <c r="H177" i="12"/>
  <c r="I177" i="12" s="1"/>
  <c r="H178" i="12"/>
  <c r="I178" i="12" s="1"/>
  <c r="H179" i="12"/>
  <c r="I179" i="12" s="1"/>
  <c r="H180" i="12"/>
  <c r="I180" i="12" s="1"/>
  <c r="H181" i="12"/>
  <c r="I181" i="12" s="1"/>
  <c r="H182" i="12"/>
  <c r="I182" i="12" s="1"/>
  <c r="H183" i="12"/>
  <c r="I183" i="12" s="1"/>
  <c r="H184" i="12"/>
  <c r="I184" i="12" s="1"/>
  <c r="H185" i="12"/>
  <c r="I185" i="12" s="1"/>
  <c r="H186" i="12"/>
  <c r="I186" i="12" s="1"/>
  <c r="H187" i="12"/>
  <c r="I187" i="12" s="1"/>
  <c r="H188" i="12"/>
  <c r="I188" i="12" s="1"/>
  <c r="H189" i="12"/>
  <c r="I189" i="12" s="1"/>
  <c r="H190" i="12"/>
  <c r="I190" i="12" s="1"/>
  <c r="H191" i="12"/>
  <c r="I191" i="12" s="1"/>
  <c r="H192" i="12"/>
  <c r="I192" i="12" s="1"/>
  <c r="H193" i="12"/>
  <c r="I193" i="12" s="1"/>
  <c r="H194" i="12"/>
  <c r="I194" i="12" s="1"/>
  <c r="H195" i="12"/>
  <c r="I195" i="12" s="1"/>
  <c r="H196" i="12"/>
  <c r="I196" i="12" s="1"/>
  <c r="H197" i="12"/>
  <c r="I197" i="12" s="1"/>
  <c r="H198" i="12"/>
  <c r="I198" i="12" s="1"/>
  <c r="H199" i="12"/>
  <c r="I199" i="12" s="1"/>
  <c r="H200" i="12"/>
  <c r="I200" i="12" s="1"/>
  <c r="H201" i="12"/>
  <c r="I201" i="12" s="1"/>
  <c r="H202" i="12"/>
  <c r="I202" i="12" s="1"/>
  <c r="H203" i="12"/>
  <c r="I203" i="12" s="1"/>
  <c r="H204" i="12"/>
  <c r="I204" i="12" s="1"/>
  <c r="H205" i="12"/>
  <c r="I205" i="12" s="1"/>
  <c r="H206" i="12"/>
  <c r="I206" i="12" s="1"/>
  <c r="H207" i="12"/>
  <c r="I207" i="12" s="1"/>
  <c r="H208" i="12"/>
  <c r="I208" i="12" s="1"/>
  <c r="H209" i="12"/>
  <c r="I209" i="12" s="1"/>
  <c r="H210" i="12"/>
  <c r="I210" i="12" s="1"/>
  <c r="H211" i="12"/>
  <c r="I211" i="12" s="1"/>
  <c r="H212" i="12"/>
  <c r="I212" i="12" s="1"/>
  <c r="H213" i="12"/>
  <c r="I213" i="12" s="1"/>
  <c r="H214" i="12"/>
  <c r="I214" i="12" s="1"/>
  <c r="H215" i="12"/>
  <c r="I215" i="12" s="1"/>
  <c r="H216" i="12"/>
  <c r="I216" i="12" s="1"/>
  <c r="H217" i="12"/>
  <c r="I217" i="12" s="1"/>
  <c r="H218" i="12"/>
  <c r="I218" i="12" s="1"/>
  <c r="H219" i="12"/>
  <c r="I219" i="12" s="1"/>
  <c r="H220" i="12"/>
  <c r="I220" i="12" s="1"/>
  <c r="H221" i="12"/>
  <c r="I221" i="12" s="1"/>
  <c r="H222" i="12"/>
  <c r="I222" i="12" s="1"/>
  <c r="H223" i="12"/>
  <c r="I223" i="12" s="1"/>
  <c r="H224" i="12"/>
  <c r="I224" i="12" s="1"/>
  <c r="H225" i="12"/>
  <c r="I225" i="12" s="1"/>
  <c r="H226" i="12"/>
  <c r="I226" i="12" s="1"/>
  <c r="H227" i="12"/>
  <c r="I227" i="12" s="1"/>
  <c r="H228" i="12"/>
  <c r="I228" i="12" s="1"/>
  <c r="H229" i="12"/>
  <c r="I229" i="12" s="1"/>
  <c r="H230" i="12"/>
  <c r="I230" i="12" s="1"/>
  <c r="H231" i="12"/>
  <c r="I231" i="12" s="1"/>
  <c r="H232" i="12"/>
  <c r="I232" i="12" s="1"/>
  <c r="H233" i="12"/>
  <c r="I233" i="12" s="1"/>
  <c r="H234" i="12"/>
  <c r="I234" i="12" s="1"/>
  <c r="H235" i="12"/>
  <c r="I235" i="12" s="1"/>
  <c r="H236" i="12"/>
  <c r="I236" i="12" s="1"/>
  <c r="H237" i="12"/>
  <c r="I237" i="12" s="1"/>
  <c r="H238" i="12"/>
  <c r="I238" i="12" s="1"/>
  <c r="H239" i="12"/>
  <c r="I239" i="12" s="1"/>
  <c r="H240" i="12"/>
  <c r="I240" i="12" s="1"/>
  <c r="H241" i="12"/>
  <c r="I241" i="12" s="1"/>
  <c r="H242" i="12"/>
  <c r="I242" i="12" s="1"/>
  <c r="H243" i="12"/>
  <c r="I243" i="12" s="1"/>
  <c r="H244" i="12"/>
  <c r="I244" i="12" s="1"/>
  <c r="H245" i="12"/>
  <c r="I245" i="12" s="1"/>
  <c r="H246" i="12"/>
  <c r="I246" i="12" s="1"/>
  <c r="H247" i="12"/>
  <c r="I247" i="12" s="1"/>
  <c r="H248" i="12"/>
  <c r="I248" i="12" s="1"/>
  <c r="H249" i="12"/>
  <c r="I249" i="12" s="1"/>
  <c r="H250" i="12"/>
  <c r="I250" i="12" s="1"/>
  <c r="H251" i="12"/>
  <c r="I251" i="12" s="1"/>
  <c r="H252" i="12"/>
  <c r="I252" i="12" s="1"/>
  <c r="H253" i="12"/>
  <c r="I253" i="12" s="1"/>
  <c r="H254" i="12"/>
  <c r="I254" i="12" s="1"/>
  <c r="H255" i="12"/>
  <c r="I255" i="12" s="1"/>
  <c r="H256" i="12"/>
  <c r="I256" i="12" s="1"/>
  <c r="H257" i="12"/>
  <c r="I257" i="12" s="1"/>
  <c r="H258" i="12"/>
  <c r="I258" i="12" s="1"/>
  <c r="H259" i="12"/>
  <c r="I259" i="12" s="1"/>
  <c r="H260" i="12"/>
  <c r="I260" i="12" s="1"/>
  <c r="H261" i="12"/>
  <c r="I261" i="12" s="1"/>
  <c r="H262" i="12"/>
  <c r="I262" i="12" s="1"/>
  <c r="H263" i="12"/>
  <c r="I263" i="12" s="1"/>
  <c r="H264" i="12"/>
  <c r="I264" i="12" s="1"/>
  <c r="H265" i="12"/>
  <c r="I265" i="12" s="1"/>
  <c r="H266" i="12"/>
  <c r="I266" i="12" s="1"/>
  <c r="H267" i="12"/>
  <c r="I267" i="12" s="1"/>
  <c r="H268" i="12"/>
  <c r="I268" i="12" s="1"/>
  <c r="H269" i="12"/>
  <c r="I269" i="12" s="1"/>
  <c r="H270" i="12"/>
  <c r="I270" i="12" s="1"/>
  <c r="H271" i="12"/>
  <c r="I271" i="12" s="1"/>
  <c r="H272" i="12"/>
  <c r="I272" i="12" s="1"/>
  <c r="H273" i="12"/>
  <c r="I273" i="12" s="1"/>
  <c r="H274" i="12"/>
  <c r="I274" i="12" s="1"/>
  <c r="H275" i="12"/>
  <c r="I275" i="12" s="1"/>
  <c r="H276" i="12"/>
  <c r="I276" i="12" s="1"/>
  <c r="H277" i="12"/>
  <c r="I277" i="12" s="1"/>
  <c r="H278" i="12"/>
  <c r="I278" i="12" s="1"/>
  <c r="H279" i="12"/>
  <c r="I279" i="12" s="1"/>
  <c r="H280" i="12"/>
  <c r="I280" i="12" s="1"/>
  <c r="H281" i="12"/>
  <c r="I281" i="12" s="1"/>
  <c r="H282" i="12"/>
  <c r="I282" i="12" s="1"/>
  <c r="H283" i="12"/>
  <c r="I283" i="12" s="1"/>
  <c r="H284" i="12"/>
  <c r="I284" i="12" s="1"/>
  <c r="H285" i="12"/>
  <c r="I285" i="12" s="1"/>
  <c r="H286" i="12"/>
  <c r="I286" i="12" s="1"/>
  <c r="H287" i="12"/>
  <c r="I287" i="12" s="1"/>
  <c r="H288" i="12"/>
  <c r="I288" i="12" s="1"/>
  <c r="H289" i="12"/>
  <c r="I289" i="12" s="1"/>
  <c r="H290" i="12"/>
  <c r="I290" i="12" s="1"/>
  <c r="H291" i="12"/>
  <c r="I291" i="12" s="1"/>
  <c r="H292" i="12"/>
  <c r="I292" i="12" s="1"/>
  <c r="H293" i="12"/>
  <c r="I293" i="12" s="1"/>
  <c r="H294" i="12"/>
  <c r="I294" i="12" s="1"/>
  <c r="H295" i="12"/>
  <c r="I295" i="12" s="1"/>
  <c r="H296" i="12"/>
  <c r="I296" i="12" s="1"/>
  <c r="H297" i="12"/>
  <c r="I297" i="12" s="1"/>
  <c r="H298" i="12"/>
  <c r="I298" i="12" s="1"/>
  <c r="H299" i="12"/>
  <c r="I299" i="12" s="1"/>
  <c r="H300" i="12"/>
  <c r="I300" i="12" s="1"/>
  <c r="H301" i="12"/>
  <c r="I301" i="12" s="1"/>
  <c r="H302" i="12"/>
  <c r="I302" i="12" s="1"/>
  <c r="H303" i="12"/>
  <c r="I303" i="12" s="1"/>
  <c r="H304" i="12"/>
  <c r="I304" i="12" s="1"/>
  <c r="H305" i="12"/>
  <c r="I305" i="12" s="1"/>
  <c r="H306" i="12"/>
  <c r="I306" i="12" s="1"/>
  <c r="H307" i="12"/>
  <c r="I307" i="12" s="1"/>
  <c r="H308" i="12"/>
  <c r="I308" i="12" s="1"/>
  <c r="H309" i="12"/>
  <c r="I309" i="12" s="1"/>
  <c r="H310" i="12"/>
  <c r="I310" i="12" s="1"/>
  <c r="H311" i="12"/>
  <c r="I311" i="12" s="1"/>
  <c r="H312" i="12"/>
  <c r="I312" i="12" s="1"/>
  <c r="H313" i="12"/>
  <c r="I313" i="12" s="1"/>
  <c r="H314" i="12"/>
  <c r="I314" i="12" s="1"/>
  <c r="H315" i="12"/>
  <c r="I315" i="12" s="1"/>
  <c r="H316" i="12"/>
  <c r="I316" i="12" s="1"/>
  <c r="H317" i="12"/>
  <c r="I317" i="12" s="1"/>
  <c r="H318" i="12"/>
  <c r="I318" i="12" s="1"/>
  <c r="H319" i="12"/>
  <c r="I319" i="12" s="1"/>
  <c r="H320" i="12"/>
  <c r="I320" i="12" s="1"/>
  <c r="H321" i="12"/>
  <c r="I321" i="12" s="1"/>
  <c r="H322" i="12"/>
  <c r="I322" i="12" s="1"/>
  <c r="H323" i="12"/>
  <c r="I323" i="12" s="1"/>
  <c r="H324" i="12"/>
  <c r="I324" i="12" s="1"/>
  <c r="H325" i="12"/>
  <c r="I325" i="12" s="1"/>
  <c r="H326" i="12"/>
  <c r="I326" i="12" s="1"/>
  <c r="H327" i="12"/>
  <c r="I327" i="12" s="1"/>
  <c r="H328" i="12"/>
  <c r="I328" i="12" s="1"/>
  <c r="H329" i="12"/>
  <c r="I329" i="12" s="1"/>
  <c r="H330" i="12"/>
  <c r="I330" i="12" s="1"/>
  <c r="H331" i="12"/>
  <c r="I331" i="12" s="1"/>
  <c r="H332" i="12"/>
  <c r="I332" i="12" s="1"/>
  <c r="H333" i="12"/>
  <c r="I333" i="12" s="1"/>
  <c r="H334" i="12"/>
  <c r="I334" i="12" s="1"/>
  <c r="H335" i="12"/>
  <c r="I335" i="12" s="1"/>
  <c r="H336" i="12"/>
  <c r="I336" i="12" s="1"/>
  <c r="H337" i="12"/>
  <c r="I337" i="12" s="1"/>
  <c r="H338" i="12"/>
  <c r="I338" i="12" s="1"/>
  <c r="H339" i="12"/>
  <c r="I339" i="12" s="1"/>
  <c r="H340" i="12"/>
  <c r="I340" i="12" s="1"/>
  <c r="H341" i="12"/>
  <c r="I341" i="12" s="1"/>
  <c r="H342" i="12"/>
  <c r="I342" i="12" s="1"/>
  <c r="H343" i="12"/>
  <c r="I343" i="12" s="1"/>
  <c r="H344" i="12"/>
  <c r="I344" i="12" s="1"/>
  <c r="H345" i="12"/>
  <c r="I345" i="12" s="1"/>
  <c r="H346" i="12"/>
  <c r="I346" i="12" s="1"/>
  <c r="H347" i="12"/>
  <c r="I347" i="12" s="1"/>
  <c r="H348" i="12"/>
  <c r="I348" i="12" s="1"/>
  <c r="H349" i="12"/>
  <c r="I349" i="12" s="1"/>
  <c r="H350" i="12"/>
  <c r="I350" i="12" s="1"/>
  <c r="H351" i="12"/>
  <c r="I351" i="12" s="1"/>
  <c r="H352" i="12"/>
  <c r="I352" i="12" s="1"/>
  <c r="H353" i="12"/>
  <c r="I353" i="12" s="1"/>
  <c r="H354" i="12"/>
  <c r="I354" i="12" s="1"/>
  <c r="H355" i="12"/>
  <c r="I355" i="12" s="1"/>
  <c r="H356" i="12"/>
  <c r="I356" i="12" s="1"/>
  <c r="H357" i="12"/>
  <c r="I357" i="12" s="1"/>
  <c r="H358" i="12"/>
  <c r="I358" i="12" s="1"/>
  <c r="H359" i="12"/>
  <c r="I359" i="12" s="1"/>
  <c r="H360" i="12"/>
  <c r="I360" i="12" s="1"/>
  <c r="H361" i="12"/>
  <c r="I361" i="12" s="1"/>
  <c r="H362" i="12"/>
  <c r="I362" i="12" s="1"/>
  <c r="H363" i="12"/>
  <c r="I363" i="12" s="1"/>
  <c r="H364" i="12"/>
  <c r="I364" i="12" s="1"/>
  <c r="H365" i="12"/>
  <c r="I365" i="12" s="1"/>
  <c r="H32" i="12"/>
  <c r="I32" i="12" s="1"/>
  <c r="H33" i="12"/>
  <c r="I33" i="12" s="1"/>
  <c r="H34" i="12"/>
  <c r="I34" i="12" s="1"/>
  <c r="H35" i="12"/>
  <c r="I35" i="12" s="1"/>
  <c r="H36" i="12"/>
  <c r="I36" i="12" s="1"/>
  <c r="H37" i="12"/>
  <c r="I37" i="12" s="1"/>
  <c r="H38" i="12"/>
  <c r="I38" i="12" s="1"/>
  <c r="H3" i="12"/>
  <c r="I3" i="12" s="1"/>
  <c r="H4" i="12"/>
  <c r="I4" i="12" s="1"/>
  <c r="H5" i="12"/>
  <c r="I5" i="12" s="1"/>
  <c r="H6" i="12"/>
  <c r="I6" i="12" s="1"/>
  <c r="H7" i="12"/>
  <c r="I7" i="12" s="1"/>
  <c r="H8" i="12"/>
  <c r="I8" i="12" s="1"/>
  <c r="H9" i="12"/>
  <c r="I9" i="12" s="1"/>
  <c r="H10" i="12"/>
  <c r="I10" i="12" s="1"/>
  <c r="H11" i="12"/>
  <c r="I11" i="12" s="1"/>
  <c r="H12" i="12"/>
  <c r="I12" i="12" s="1"/>
  <c r="H13" i="12"/>
  <c r="I13" i="12" s="1"/>
  <c r="H14" i="12"/>
  <c r="I14" i="12" s="1"/>
  <c r="H15" i="12"/>
  <c r="I15" i="12" s="1"/>
  <c r="H16" i="12"/>
  <c r="I16" i="12" s="1"/>
  <c r="H17" i="12"/>
  <c r="I17" i="12" s="1"/>
  <c r="H18" i="12"/>
  <c r="I18" i="12" s="1"/>
  <c r="H19" i="12"/>
  <c r="I19" i="12" s="1"/>
  <c r="H20" i="12"/>
  <c r="I20" i="12" s="1"/>
  <c r="H21" i="12"/>
  <c r="I21" i="12" s="1"/>
  <c r="H22" i="12"/>
  <c r="I22" i="12" s="1"/>
  <c r="H23" i="12"/>
  <c r="I23" i="12" s="1"/>
  <c r="H24" i="12"/>
  <c r="I24" i="12" s="1"/>
  <c r="H25" i="12"/>
  <c r="I25" i="12" s="1"/>
  <c r="H26" i="12"/>
  <c r="I26" i="12" s="1"/>
  <c r="H27" i="12"/>
  <c r="I27" i="12" s="1"/>
  <c r="H28" i="12"/>
  <c r="I28" i="12" s="1"/>
  <c r="H29" i="12"/>
  <c r="I29" i="12" s="1"/>
  <c r="H30" i="12"/>
  <c r="I30" i="12" s="1"/>
  <c r="H31" i="12"/>
  <c r="I31" i="12" s="1"/>
  <c r="H2" i="12"/>
  <c r="I2" i="12" s="1"/>
  <c r="AQ2" i="9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2" i="1"/>
  <c r="O6" i="1"/>
  <c r="O3" i="1"/>
  <c r="J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2" i="1"/>
  <c r="F11" i="1"/>
  <c r="F10" i="1"/>
  <c r="F3" i="1"/>
  <c r="F4" i="1"/>
  <c r="F5" i="1"/>
  <c r="F6" i="1"/>
  <c r="F7" i="1"/>
  <c r="F8" i="1"/>
  <c r="F9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2" i="1"/>
  <c r="AQ3" i="9"/>
  <c r="AQ4" i="9"/>
  <c r="AQ5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L3" i="1"/>
  <c r="L4" i="1"/>
  <c r="L5" i="1"/>
  <c r="L6" i="1"/>
  <c r="L7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2" i="1"/>
  <c r="J3" i="1"/>
  <c r="J4" i="1"/>
  <c r="J5" i="1"/>
  <c r="J6" i="1"/>
  <c r="J7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2" i="1"/>
  <c r="O9" i="1" l="1"/>
  <c r="O8" i="1"/>
  <c r="O7" i="1"/>
  <c r="O5" i="1"/>
  <c r="O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2" i="1"/>
</calcChain>
</file>

<file path=xl/sharedStrings.xml><?xml version="1.0" encoding="utf-8"?>
<sst xmlns="http://purl.oclc.org/ooxml/spreadsheetml/main" count="9212" uniqueCount="1856">
  <si>
    <t>Team</t>
  </si>
  <si>
    <t>PPG</t>
  </si>
  <si>
    <t>OPPG</t>
  </si>
  <si>
    <t>TO/Game</t>
  </si>
  <si>
    <t>3 Pt. %</t>
  </si>
  <si>
    <t>eFG%</t>
  </si>
  <si>
    <t>FTA</t>
  </si>
  <si>
    <t>FT %</t>
  </si>
  <si>
    <t>Steals/Game</t>
  </si>
  <si>
    <t>Rebound Margin</t>
  </si>
  <si>
    <t>Avg Years Experience</t>
  </si>
  <si>
    <t>Defensive Efficiency</t>
  </si>
  <si>
    <t>Alabama Crimson Tide</t>
  </si>
  <si>
    <t>Iowa Hawkeyes</t>
  </si>
  <si>
    <t>Kentucky Wildcats</t>
  </si>
  <si>
    <t>Gonzaga Bulldogs</t>
  </si>
  <si>
    <t>Samford Bulldogs</t>
  </si>
  <si>
    <t>Cornell Big Red</t>
  </si>
  <si>
    <t>Illinois Fighting Illini</t>
  </si>
  <si>
    <t>St. Thomas-Minnesota Tommies</t>
  </si>
  <si>
    <t>Auburn Tigers</t>
  </si>
  <si>
    <t>Florida Gators</t>
  </si>
  <si>
    <t>Iowa State Cyclones</t>
  </si>
  <si>
    <t>South Dakota Coyotes</t>
  </si>
  <si>
    <t>UNC Asheville Bulldogs</t>
  </si>
  <si>
    <t>Texas Tech Red Raiders</t>
  </si>
  <si>
    <t>Maryland Terrapins</t>
  </si>
  <si>
    <t>Missouri Tigers</t>
  </si>
  <si>
    <t>Winthrop Eagles</t>
  </si>
  <si>
    <t>UAB Blazers</t>
  </si>
  <si>
    <t>Michigan Wolverines</t>
  </si>
  <si>
    <t>SMU Mustangs</t>
  </si>
  <si>
    <t>Penn State Nittany Lions</t>
  </si>
  <si>
    <t>Arizona Wildcats</t>
  </si>
  <si>
    <t>New Mexico Lobos</t>
  </si>
  <si>
    <t>Northern Colorado Bears</t>
  </si>
  <si>
    <t>Mississippi State Bulldogs</t>
  </si>
  <si>
    <t>Indiana State Sycamores</t>
  </si>
  <si>
    <t>North Florida Ospreys</t>
  </si>
  <si>
    <t>Miami (OH) RedHawks</t>
  </si>
  <si>
    <t>Vanderbilt Commodores</t>
  </si>
  <si>
    <t>UMBC Retrievers</t>
  </si>
  <si>
    <t>Utah State Aggies</t>
  </si>
  <si>
    <t>North Carolina Tar Heels</t>
  </si>
  <si>
    <t>Wisconsin Badgers</t>
  </si>
  <si>
    <t>Texas A&amp;M-Corpus Christi Islanders</t>
  </si>
  <si>
    <t>Purdue Fort Wayne Mastodons</t>
  </si>
  <si>
    <t>UMass Lowell River Hawks</t>
  </si>
  <si>
    <t>Morgan State Bears</t>
  </si>
  <si>
    <t>Florida Atlantic Owls</t>
  </si>
  <si>
    <t>William &amp; Mary Tribe</t>
  </si>
  <si>
    <t>Baylor Bears</t>
  </si>
  <si>
    <t>Akron Zips</t>
  </si>
  <si>
    <t>UConn Huskies</t>
  </si>
  <si>
    <t>Mercer Bears</t>
  </si>
  <si>
    <t>Columbia Lions</t>
  </si>
  <si>
    <t>Washington State Cougars</t>
  </si>
  <si>
    <t>Texas Longhorns</t>
  </si>
  <si>
    <t>North Dakota State Bison</t>
  </si>
  <si>
    <t>Belmont Bruins</t>
  </si>
  <si>
    <t>St. John's Red Storm</t>
  </si>
  <si>
    <t>Michigan State Spartans</t>
  </si>
  <si>
    <t>Yale Bulldogs</t>
  </si>
  <si>
    <t>Pittsburgh Panthers</t>
  </si>
  <si>
    <t>UT Rio Grande Valley Vaqueros</t>
  </si>
  <si>
    <t>Cal State Northridge Matadors</t>
  </si>
  <si>
    <t>LSU Tigers</t>
  </si>
  <si>
    <t>Oklahoma Sooners</t>
  </si>
  <si>
    <t>Utah Utes</t>
  </si>
  <si>
    <t>Ohio State Buckeyes</t>
  </si>
  <si>
    <t>Cal Poly Mustangs</t>
  </si>
  <si>
    <t>Santa Clara Broncos</t>
  </si>
  <si>
    <t>Ohio Bobcats</t>
  </si>
  <si>
    <t>North Carolina Central Eagles</t>
  </si>
  <si>
    <t>Bryant Bulldogs</t>
  </si>
  <si>
    <t>BYU Cougars</t>
  </si>
  <si>
    <t>High Point Panthers</t>
  </si>
  <si>
    <t>Duke Blue Devils</t>
  </si>
  <si>
    <t>Kennesaw State Owls</t>
  </si>
  <si>
    <t>UC San Diego Tritons</t>
  </si>
  <si>
    <t>Marquette Golden Eagles</t>
  </si>
  <si>
    <t>Georgia Bulldogs</t>
  </si>
  <si>
    <t>Rhode Island Rams</t>
  </si>
  <si>
    <t>Portland State Vikings</t>
  </si>
  <si>
    <t>Northern Arizona Lumberjacks</t>
  </si>
  <si>
    <t>UTSA Roadrunners</t>
  </si>
  <si>
    <t>Liberty Flames</t>
  </si>
  <si>
    <t>Delaware Blue Hens</t>
  </si>
  <si>
    <t>UNC Wilmington Seahawks</t>
  </si>
  <si>
    <t>Bowling Green Falcons</t>
  </si>
  <si>
    <t>North Alabama Lions</t>
  </si>
  <si>
    <t>Jacksonville State Gamecocks</t>
  </si>
  <si>
    <t>Sam Houston Bearkats</t>
  </si>
  <si>
    <t>Dartmouth Big Green</t>
  </si>
  <si>
    <t>Oregon Ducks</t>
  </si>
  <si>
    <t>Ole Miss Rebels</t>
  </si>
  <si>
    <t>Bradley Braves</t>
  </si>
  <si>
    <t>Howard Bison</t>
  </si>
  <si>
    <t>Temple Owls</t>
  </si>
  <si>
    <t>Lipscomb Bisons</t>
  </si>
  <si>
    <t>Xavier Musketeers</t>
  </si>
  <si>
    <t>Grand Canyon Lopes</t>
  </si>
  <si>
    <t>Tennessee State Tigers</t>
  </si>
  <si>
    <t>South Florida Bulls</t>
  </si>
  <si>
    <t>UIC Flames</t>
  </si>
  <si>
    <t>Memphis Tigers</t>
  </si>
  <si>
    <t>Valparaiso Beacons</t>
  </si>
  <si>
    <t>Western Kentucky Hilltoppers</t>
  </si>
  <si>
    <t>Villanova Wildcats</t>
  </si>
  <si>
    <t>UCF Knights</t>
  </si>
  <si>
    <t>Charleston Cougars</t>
  </si>
  <si>
    <t>Fairleigh Dickinson Knights</t>
  </si>
  <si>
    <t>Arkansas State Red Wolves</t>
  </si>
  <si>
    <t>Middle Tennessee Blue Raiders</t>
  </si>
  <si>
    <t>George Washington Revolutionaries</t>
  </si>
  <si>
    <t>Longwood Lancers</t>
  </si>
  <si>
    <t>South Dakota State Jackrabbits</t>
  </si>
  <si>
    <t>Arkansas Razorbacks</t>
  </si>
  <si>
    <t>Milwaukee Panthers</t>
  </si>
  <si>
    <t>Furman Paladins</t>
  </si>
  <si>
    <t>Wichita State Shockers</t>
  </si>
  <si>
    <t>Indiana Hoosiers</t>
  </si>
  <si>
    <t>Louisville Cardinals</t>
  </si>
  <si>
    <t>Illinois State Redbirds</t>
  </si>
  <si>
    <t>Florida State Seminoles</t>
  </si>
  <si>
    <t>La Salle Explorers</t>
  </si>
  <si>
    <t>Boise State Broncos</t>
  </si>
  <si>
    <t>McNeese Cowboys</t>
  </si>
  <si>
    <t>VMI Keydets</t>
  </si>
  <si>
    <t>Clemson Tigers</t>
  </si>
  <si>
    <t>VCU Rams</t>
  </si>
  <si>
    <t>Nebraska Cornhuskers</t>
  </si>
  <si>
    <t>Miami Hurricanes</t>
  </si>
  <si>
    <t>Saint Louis Billikens</t>
  </si>
  <si>
    <t>Alabama State Hornets</t>
  </si>
  <si>
    <t>Northern Iowa Panthers</t>
  </si>
  <si>
    <t>Texas A&amp;M Aggies</t>
  </si>
  <si>
    <t>Louisiana Tech Bulldogs</t>
  </si>
  <si>
    <t>Toledo Rockets</t>
  </si>
  <si>
    <t>Incarnate Word Cardinals</t>
  </si>
  <si>
    <t>Kansas Jayhawks</t>
  </si>
  <si>
    <t>Princeton Tigers</t>
  </si>
  <si>
    <t>Oregon State Beavers</t>
  </si>
  <si>
    <t>Stanford Cardinal</t>
  </si>
  <si>
    <t>Southern Jaguars</t>
  </si>
  <si>
    <t>Tennessee Volunteers</t>
  </si>
  <si>
    <t>North Dakota Fighting Hawks</t>
  </si>
  <si>
    <t>Houston Cougars</t>
  </si>
  <si>
    <t>Eastern Kentucky Colonels</t>
  </si>
  <si>
    <t>California Golden Bears</t>
  </si>
  <si>
    <t>Saint Mary's Gaels</t>
  </si>
  <si>
    <t>DePaul Blue Demons</t>
  </si>
  <si>
    <t>Army Black Knights</t>
  </si>
  <si>
    <t>UT Martin Skyhawks</t>
  </si>
  <si>
    <t>Purdue Boilermakers</t>
  </si>
  <si>
    <t>Saint Joseph's Hawks</t>
  </si>
  <si>
    <t>San Francisco Dons</t>
  </si>
  <si>
    <t>Chattanooga Mocs</t>
  </si>
  <si>
    <t>Presbyterian Blue Hose</t>
  </si>
  <si>
    <t>Manhattan Jaspers</t>
  </si>
  <si>
    <t>New Mexico State Aggies</t>
  </si>
  <si>
    <t>Rutgers Scarlet Knights</t>
  </si>
  <si>
    <t>East Carolina Pirates</t>
  </si>
  <si>
    <t>Weber State Wildcats</t>
  </si>
  <si>
    <t>Kansas City Roos</t>
  </si>
  <si>
    <t>Dayton Flyers</t>
  </si>
  <si>
    <t>UT Arlington Mavericks</t>
  </si>
  <si>
    <t>Ball State Cardinals</t>
  </si>
  <si>
    <t>Montana Grizzlies</t>
  </si>
  <si>
    <t>Texas State Bobcats</t>
  </si>
  <si>
    <t>South Carolina State Bulldogs</t>
  </si>
  <si>
    <t>USC Trojans</t>
  </si>
  <si>
    <t>Davidson Wildcats</t>
  </si>
  <si>
    <t>Arkansas-Pine Bluff Golden Lions</t>
  </si>
  <si>
    <t>Elon Phoenix</t>
  </si>
  <si>
    <t>Tulane Green Wave</t>
  </si>
  <si>
    <t>IU Indianapolis Jaguars</t>
  </si>
  <si>
    <t>Prairie View A&amp;M Panthers</t>
  </si>
  <si>
    <t>Syracuse Orange</t>
  </si>
  <si>
    <t>San José State Spartans</t>
  </si>
  <si>
    <t>Southern Utah Thunderbirds</t>
  </si>
  <si>
    <t>Georgia Tech Yellow Jackets</t>
  </si>
  <si>
    <t>Wright State Raiders</t>
  </si>
  <si>
    <t>Oral Roberts Golden Eagles</t>
  </si>
  <si>
    <t>Marshall Thundering Herd</t>
  </si>
  <si>
    <t>UC Santa Barbara Gauchos</t>
  </si>
  <si>
    <t>Creighton Bluejays</t>
  </si>
  <si>
    <t>Alabama A&amp;M Bulldogs</t>
  </si>
  <si>
    <t>Norfolk State Spartans</t>
  </si>
  <si>
    <t>Loyola Chicago Ramblers</t>
  </si>
  <si>
    <t>Sacred Heart Pioneers</t>
  </si>
  <si>
    <t>Nevada Wolf Pack</t>
  </si>
  <si>
    <t>Utah Valley Wolverines</t>
  </si>
  <si>
    <t>South Carolina Upstate Spartans</t>
  </si>
  <si>
    <t>Tulsa Golden Hurricane</t>
  </si>
  <si>
    <t>East Tennessee State Buccaneers</t>
  </si>
  <si>
    <t>Radford Highlanders</t>
  </si>
  <si>
    <t>Notre Dame Fighting Irish</t>
  </si>
  <si>
    <t>Le Moyne Dolphins</t>
  </si>
  <si>
    <t>UCLA Bruins</t>
  </si>
  <si>
    <t>Cal State Bakersfield Roadrunners</t>
  </si>
  <si>
    <t>Queens University Royals</t>
  </si>
  <si>
    <t>North Carolina A&amp;T Aggies</t>
  </si>
  <si>
    <t>Colorado Buffaloes</t>
  </si>
  <si>
    <t>Arizona State Sun Devils</t>
  </si>
  <si>
    <t>Idaho State Bengals</t>
  </si>
  <si>
    <t>Wofford Terriers</t>
  </si>
  <si>
    <t>California Baptist Lancers</t>
  </si>
  <si>
    <t>Colorado State Rams</t>
  </si>
  <si>
    <t>Southern Indiana Screaming Eagles</t>
  </si>
  <si>
    <t>Cleveland State Vikings</t>
  </si>
  <si>
    <t>Youngstown State Penguins</t>
  </si>
  <si>
    <t>South Alabama Jaguars</t>
  </si>
  <si>
    <t>UNC Greensboro Spartans</t>
  </si>
  <si>
    <t>UC Irvine Anteaters</t>
  </si>
  <si>
    <t>Pepperdine Waves</t>
  </si>
  <si>
    <t>Kansas State Wildcats</t>
  </si>
  <si>
    <t>Eastern Washington Eagles</t>
  </si>
  <si>
    <t>West Virginia Mountaineers</t>
  </si>
  <si>
    <t>Denver Pioneers</t>
  </si>
  <si>
    <t>Murray State Racers</t>
  </si>
  <si>
    <t>Idaho Vandals</t>
  </si>
  <si>
    <t>Northwestern Wildcats</t>
  </si>
  <si>
    <t>Georgetown Hoyas</t>
  </si>
  <si>
    <t>Hawai'i Rainbow Warriors</t>
  </si>
  <si>
    <t>Hampton Pirates</t>
  </si>
  <si>
    <t>Robert Morris Colonials</t>
  </si>
  <si>
    <t>Delaware State Hornets</t>
  </si>
  <si>
    <t>Florida International Panthers</t>
  </si>
  <si>
    <t>Nicholls Colonels</t>
  </si>
  <si>
    <t>Troy Trojans</t>
  </si>
  <si>
    <t>Southern Miss Golden Eagles</t>
  </si>
  <si>
    <t>James Madison Dukes</t>
  </si>
  <si>
    <t>Fordham Rams</t>
  </si>
  <si>
    <t>Oklahoma State Cowboys</t>
  </si>
  <si>
    <t>Lamar Cardinals</t>
  </si>
  <si>
    <t>George Mason Patriots</t>
  </si>
  <si>
    <t>Georgia Southern Eagles</t>
  </si>
  <si>
    <t>Seattle U Redhawks</t>
  </si>
  <si>
    <t>St. Bonaventure Bonnies</t>
  </si>
  <si>
    <t>Charleston Southern Buccaneers</t>
  </si>
  <si>
    <t>UTEP Miners</t>
  </si>
  <si>
    <t>Omaha Mavericks</t>
  </si>
  <si>
    <t>Massachusetts Minutemen</t>
  </si>
  <si>
    <t>Southeast Missouri State Redhawks</t>
  </si>
  <si>
    <t>Washington Huskies</t>
  </si>
  <si>
    <t>Cincinnati Bearcats</t>
  </si>
  <si>
    <t>Fresno State Bulldogs</t>
  </si>
  <si>
    <t>Southern Illinois Salukis</t>
  </si>
  <si>
    <t>Lindenwood Lions</t>
  </si>
  <si>
    <t>Mount St. Mary's Mountaineers</t>
  </si>
  <si>
    <t>Central Michigan Chippewas</t>
  </si>
  <si>
    <t>South Carolina Gamecocks</t>
  </si>
  <si>
    <t>Eastern Michigan Eagles</t>
  </si>
  <si>
    <t>Gardner-Webb Runnin' Bulldogs</t>
  </si>
  <si>
    <t>Maine Black Bears</t>
  </si>
  <si>
    <t>Buffalo Bulls</t>
  </si>
  <si>
    <t>Georgia State Panthers</t>
  </si>
  <si>
    <t>Tennessee Tech Golden Eagles</t>
  </si>
  <si>
    <t>Northwestern State Demons</t>
  </si>
  <si>
    <t>SE Louisiana Lions</t>
  </si>
  <si>
    <t>Brown Bears</t>
  </si>
  <si>
    <t>St. Francis (PA) Red Flash</t>
  </si>
  <si>
    <t>San Diego State Aztecs</t>
  </si>
  <si>
    <t>Providence Friars</t>
  </si>
  <si>
    <t>Central Arkansas Bears</t>
  </si>
  <si>
    <t>SIU Edwardsville Cougars</t>
  </si>
  <si>
    <t>Navy Midshipmen</t>
  </si>
  <si>
    <t>Stetson Hatters</t>
  </si>
  <si>
    <t>UNLV Rebels</t>
  </si>
  <si>
    <t>NC State Wolfpack</t>
  </si>
  <si>
    <t>UC Riverside Highlanders</t>
  </si>
  <si>
    <t>Texas Southern Tigers</t>
  </si>
  <si>
    <t>Bellarmine Knights</t>
  </si>
  <si>
    <t>Charlotte 49ers</t>
  </si>
  <si>
    <t>Abilene Christian Wildcats</t>
  </si>
  <si>
    <t>Butler Bulldogs</t>
  </si>
  <si>
    <t>Central Connecticut Blue Devils</t>
  </si>
  <si>
    <t>Montana State Bobcats</t>
  </si>
  <si>
    <t>UL Monroe Warhawks</t>
  </si>
  <si>
    <t>Pacific Tigers</t>
  </si>
  <si>
    <t>Drexel Dragons</t>
  </si>
  <si>
    <t>Loyola Maryland Greyhounds</t>
  </si>
  <si>
    <t>Missouri State Bears</t>
  </si>
  <si>
    <t>Drake Bulldogs</t>
  </si>
  <si>
    <t>Boston College Eagles</t>
  </si>
  <si>
    <t>Jacksonville Dolphins</t>
  </si>
  <si>
    <t>Lehigh Mountain Hawks</t>
  </si>
  <si>
    <t>Western Michigan Broncos</t>
  </si>
  <si>
    <t>Northern Illinois Huskies</t>
  </si>
  <si>
    <t>Marist Red Foxes</t>
  </si>
  <si>
    <t>App State Mountaineers</t>
  </si>
  <si>
    <t>Wyoming Cowboys</t>
  </si>
  <si>
    <t>Utah Tech Trailblazers</t>
  </si>
  <si>
    <t>Portland Pilots</t>
  </si>
  <si>
    <t>Western Illinois Leathernecks</t>
  </si>
  <si>
    <t>Virginia Tech Hokies</t>
  </si>
  <si>
    <t>Loyola Marymount Lions</t>
  </si>
  <si>
    <t>Binghamton Bearcats</t>
  </si>
  <si>
    <t>Wake Forest Demon Deacons</t>
  </si>
  <si>
    <t>Stonehill Skyhawks</t>
  </si>
  <si>
    <t>Quinnipiac Bobcats</t>
  </si>
  <si>
    <t>Richmond Spiders</t>
  </si>
  <si>
    <t>UC Davis Aggies</t>
  </si>
  <si>
    <t>Northern Kentucky Norse</t>
  </si>
  <si>
    <t>Eastern Illinois Panthers</t>
  </si>
  <si>
    <t>Florida Gulf Coast Eagles</t>
  </si>
  <si>
    <t>The Citadel Bulldogs</t>
  </si>
  <si>
    <t>Florida A&amp;M Rattlers</t>
  </si>
  <si>
    <t>Campbell Fighting Camels</t>
  </si>
  <si>
    <t>Fairfield Stags</t>
  </si>
  <si>
    <t>Long Island University Sharks</t>
  </si>
  <si>
    <t>Northeastern Huskies</t>
  </si>
  <si>
    <t>Old Dominion Monarchs</t>
  </si>
  <si>
    <t>Morehead State Eagles</t>
  </si>
  <si>
    <t>Rice Owls</t>
  </si>
  <si>
    <t>Lafayette Leopards</t>
  </si>
  <si>
    <t>Holy Cross Crusaders</t>
  </si>
  <si>
    <t>Siena Saints</t>
  </si>
  <si>
    <t>Western Carolina Catamounts</t>
  </si>
  <si>
    <t>North Texas Mean Green</t>
  </si>
  <si>
    <t>Kent State Golden Flashes</t>
  </si>
  <si>
    <t>Duquesne Dukes</t>
  </si>
  <si>
    <t>American University Eagles</t>
  </si>
  <si>
    <t>Maryland Eastern Shore Hawks</t>
  </si>
  <si>
    <t>Green Bay Phoenix</t>
  </si>
  <si>
    <t>Saint Peter's Peacocks</t>
  </si>
  <si>
    <t>West Georgia Wolves</t>
  </si>
  <si>
    <t>Coastal Carolina Chanticleers</t>
  </si>
  <si>
    <t>Colgate Raiders</t>
  </si>
  <si>
    <t>Niagara Purple Eagles</t>
  </si>
  <si>
    <t>Minnesota Golden Gophers</t>
  </si>
  <si>
    <t>Bucknell Bison</t>
  </si>
  <si>
    <t>TCU Horned Frogs</t>
  </si>
  <si>
    <t>Detroit Mercy Titans</t>
  </si>
  <si>
    <t>Grambling Tigers</t>
  </si>
  <si>
    <t>Monmouth Hawks</t>
  </si>
  <si>
    <t>Towson Tigers</t>
  </si>
  <si>
    <t>Long Beach State Beach</t>
  </si>
  <si>
    <t>Little Rock Trojans</t>
  </si>
  <si>
    <t>Hofstra Pride</t>
  </si>
  <si>
    <t>Houston Christian Huskies</t>
  </si>
  <si>
    <t>New Orleans Privateers</t>
  </si>
  <si>
    <t>Harvard Crimson</t>
  </si>
  <si>
    <t>San Diego Toreros</t>
  </si>
  <si>
    <t>Iona Gaels</t>
  </si>
  <si>
    <t>Sacramento State Hornets</t>
  </si>
  <si>
    <t>Boston University Terriers</t>
  </si>
  <si>
    <t>Louisiana Ragin' Cajuns</t>
  </si>
  <si>
    <t>Stony Brook Seawolves</t>
  </si>
  <si>
    <t>Austin Peay Governors</t>
  </si>
  <si>
    <t>Vermont Catamounts</t>
  </si>
  <si>
    <t>New Hampshire Wildcats</t>
  </si>
  <si>
    <t>Tarleton State Texans</t>
  </si>
  <si>
    <t>Mercyhurst Lakers</t>
  </si>
  <si>
    <t>Stephen F. Austin Lumberjacks</t>
  </si>
  <si>
    <t>Oakland Golden Grizzlies</t>
  </si>
  <si>
    <t>Rider Broncs</t>
  </si>
  <si>
    <t>Seton Hall Pirates</t>
  </si>
  <si>
    <t>Canisius Golden Griffins</t>
  </si>
  <si>
    <t>Bethune-Cookman Wildcats</t>
  </si>
  <si>
    <t>Merrimack Warriors</t>
  </si>
  <si>
    <t>Pennsylvania Quakers</t>
  </si>
  <si>
    <t>Wagner Seahawks</t>
  </si>
  <si>
    <t>Cal State Fullerton Titans</t>
  </si>
  <si>
    <t>Evansville Purple Aces</t>
  </si>
  <si>
    <t>East Texas A&amp;M Lions</t>
  </si>
  <si>
    <t>Air Force Falcons</t>
  </si>
  <si>
    <t>NJIT Highlanders</t>
  </si>
  <si>
    <t>Jackson State Tigers</t>
  </si>
  <si>
    <t>Virginia Cavaliers</t>
  </si>
  <si>
    <t>Alcorn State Braves</t>
  </si>
  <si>
    <t>Chicago State Cougars</t>
  </si>
  <si>
    <t>Coppin State Eagles</t>
  </si>
  <si>
    <t>Mississippi Valley State Delta Devils</t>
  </si>
  <si>
    <t>GP</t>
  </si>
  <si>
    <t>PTS</t>
  </si>
  <si>
    <t>FGM</t>
  </si>
  <si>
    <t>FGA</t>
  </si>
  <si>
    <t>FG%</t>
  </si>
  <si>
    <t>3PM</t>
  </si>
  <si>
    <t>3PA</t>
  </si>
  <si>
    <t>3P%</t>
  </si>
  <si>
    <t>FTM</t>
  </si>
  <si>
    <t>FT%</t>
  </si>
  <si>
    <t>OR</t>
  </si>
  <si>
    <t>DR</t>
  </si>
  <si>
    <t>REB</t>
  </si>
  <si>
    <t>AST</t>
  </si>
  <si>
    <t>STL</t>
  </si>
  <si>
    <t>BLK</t>
  </si>
  <si>
    <t>TO</t>
  </si>
  <si>
    <t>PF</t>
  </si>
  <si>
    <t>American University</t>
  </si>
  <si>
    <t>Boston College</t>
  </si>
  <si>
    <t>Boston University</t>
  </si>
  <si>
    <t>Georgia Tech</t>
  </si>
  <si>
    <t>Penn State</t>
  </si>
  <si>
    <t>The Citadel</t>
  </si>
  <si>
    <t>Virginia</t>
  </si>
  <si>
    <t>Virginia Tech</t>
  </si>
  <si>
    <t>William &amp; Mary</t>
  </si>
  <si>
    <t>Abilene Christian</t>
  </si>
  <si>
    <t>Air Force</t>
  </si>
  <si>
    <t>Akron</t>
  </si>
  <si>
    <t>Alabama</t>
  </si>
  <si>
    <t>Alabama A&amp;M</t>
  </si>
  <si>
    <t>Alabama State</t>
  </si>
  <si>
    <t>Albany</t>
  </si>
  <si>
    <t>Alcorn State</t>
  </si>
  <si>
    <t>Arizona</t>
  </si>
  <si>
    <t>Arizona State</t>
  </si>
  <si>
    <t>Arkansas</t>
  </si>
  <si>
    <t>Arkansas State</t>
  </si>
  <si>
    <t>Arkansas-Pine Bluff</t>
  </si>
  <si>
    <t>Auburn</t>
  </si>
  <si>
    <t>Austin Peay</t>
  </si>
  <si>
    <t>Ball State</t>
  </si>
  <si>
    <t>Baylor</t>
  </si>
  <si>
    <t>Bellarmine</t>
  </si>
  <si>
    <t>Belmont</t>
  </si>
  <si>
    <t>Bethune-Cookman</t>
  </si>
  <si>
    <t>Binghamton</t>
  </si>
  <si>
    <t>Boise State</t>
  </si>
  <si>
    <t>Bowling Green</t>
  </si>
  <si>
    <t>Bradley</t>
  </si>
  <si>
    <t>BYU</t>
  </si>
  <si>
    <t>Brown</t>
  </si>
  <si>
    <t>Bryant</t>
  </si>
  <si>
    <t>Bucknell</t>
  </si>
  <si>
    <t>Buffalo</t>
  </si>
  <si>
    <t>Butler</t>
  </si>
  <si>
    <t>Cal Poly</t>
  </si>
  <si>
    <t>Cal State Bakersfield</t>
  </si>
  <si>
    <t>Cal State Fullerton</t>
  </si>
  <si>
    <t>Cal State Northridge</t>
  </si>
  <si>
    <t>California</t>
  </si>
  <si>
    <t>California Baptist</t>
  </si>
  <si>
    <t>Campbell</t>
  </si>
  <si>
    <t>Canisius</t>
  </si>
  <si>
    <t>Central Arkansas</t>
  </si>
  <si>
    <t>Central Michigan</t>
  </si>
  <si>
    <t>Charleston</t>
  </si>
  <si>
    <t>Charleston Southern</t>
  </si>
  <si>
    <t>Charlotte</t>
  </si>
  <si>
    <t>Chattanooga</t>
  </si>
  <si>
    <t>Chicago State</t>
  </si>
  <si>
    <t>Cincinnati</t>
  </si>
  <si>
    <t>Clemson</t>
  </si>
  <si>
    <t>Cleveland State</t>
  </si>
  <si>
    <t>Coastal Carolina</t>
  </si>
  <si>
    <t>Colgate</t>
  </si>
  <si>
    <t>Colorado</t>
  </si>
  <si>
    <t>Colorado State</t>
  </si>
  <si>
    <t>Columbia</t>
  </si>
  <si>
    <t>Coppin State</t>
  </si>
  <si>
    <t>Cornell</t>
  </si>
  <si>
    <t>Creighton</t>
  </si>
  <si>
    <t>Dartmouth</t>
  </si>
  <si>
    <t>Davidson</t>
  </si>
  <si>
    <t>Dayton</t>
  </si>
  <si>
    <t>Delaware</t>
  </si>
  <si>
    <t>Delaware State</t>
  </si>
  <si>
    <t>Denver</t>
  </si>
  <si>
    <t>DePaul</t>
  </si>
  <si>
    <t>Drake</t>
  </si>
  <si>
    <t>Drexel</t>
  </si>
  <si>
    <t>Duke</t>
  </si>
  <si>
    <t>Duquesne</t>
  </si>
  <si>
    <t>East Carolina</t>
  </si>
  <si>
    <t>East Tennessee State</t>
  </si>
  <si>
    <t>East Texas A&amp;M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</si>
  <si>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</si>
  <si>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</si>
  <si>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</si>
  <si>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</si>
  <si>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</si>
  <si>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</si>
  <si>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</si>
  <si>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</si>
  <si>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Florida</t>
  </si>
  <si>
    <t>Florida A&amp;M</t>
  </si>
  <si>
    <t>Florida Atlantic</t>
  </si>
  <si>
    <t>Florida Gulf Coast</t>
  </si>
  <si>
    <t>Florida International</t>
  </si>
  <si>
    <t>Florida State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</si>
  <si>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</si>
  <si>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</si>
  <si>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</si>
  <si>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</si>
  <si>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</si>
  <si>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</si>
  <si>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</si>
  <si>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</t>
  </si>
  <si>
    <t>Georgia Southern</t>
  </si>
  <si>
    <t>Georgia State</t>
  </si>
  <si>
    <t>Gonzaga</t>
  </si>
  <si>
    <t>Grand Canyon</t>
  </si>
  <si>
    <t>Green Bay</t>
  </si>
  <si>
    <t>Hampton</t>
  </si>
  <si>
    <t>Harvard</t>
  </si>
  <si>
    <t>High Point</t>
  </si>
  <si>
    <t>Hofstra</t>
  </si>
  <si>
    <t>Holy Cross</t>
  </si>
  <si>
    <t>Houston</t>
  </si>
  <si>
    <t>Houston Christian</t>
  </si>
  <si>
    <t>Howard</t>
  </si>
  <si>
    <t>Idaho</t>
  </si>
  <si>
    <t>Idaho State</t>
  </si>
  <si>
    <t>Illinois</t>
  </si>
  <si>
    <t>Illinois State</t>
  </si>
  <si>
    <t>Incarnate Word</t>
  </si>
  <si>
    <t>Indiana</t>
  </si>
  <si>
    <t>Indiana State</t>
  </si>
  <si>
    <t>Iona</t>
  </si>
  <si>
    <t>Iowa</t>
  </si>
  <si>
    <t>Iowa State</t>
  </si>
  <si>
    <t>Jackson State</t>
  </si>
  <si>
    <t>Jacksonville</t>
  </si>
  <si>
    <t>Jacksonville State</t>
  </si>
  <si>
    <t>James Madison</t>
  </si>
  <si>
    <t>Kansas</t>
  </si>
  <si>
    <t>Kansas State</t>
  </si>
  <si>
    <t>Kennesaw State</t>
  </si>
  <si>
    <t>Kent State</t>
  </si>
  <si>
    <t>Kentucky</t>
  </si>
  <si>
    <t>La Salle</t>
  </si>
  <si>
    <t>Lafayette</t>
  </si>
  <si>
    <t>Lamar</t>
  </si>
  <si>
    <t>Le Moyne</t>
  </si>
  <si>
    <t>Lehigh</t>
  </si>
  <si>
    <t>Liberty</t>
  </si>
  <si>
    <t>Lindenwood</t>
  </si>
  <si>
    <t>Lipscomb</t>
  </si>
  <si>
    <t>Little Rock</t>
  </si>
  <si>
    <t>Long Beach State</t>
  </si>
  <si>
    <t>Long Island</t>
  </si>
  <si>
    <t>Longwood</t>
  </si>
  <si>
    <t>Louisiana</t>
  </si>
  <si>
    <t>Louisiana Tech</t>
  </si>
  <si>
    <t>Louisville</t>
  </si>
  <si>
    <t>Loyola Marymount</t>
  </si>
  <si>
    <t>LSU</t>
  </si>
  <si>
    <t>Maine</t>
  </si>
  <si>
    <t>Manhattan</t>
  </si>
  <si>
    <t>Marist</t>
  </si>
  <si>
    <t>Marquette</t>
  </si>
  <si>
    <t>Marshall</t>
  </si>
  <si>
    <t>Maryland</t>
  </si>
  <si>
    <t>Massachusetts</t>
  </si>
  <si>
    <t>Memphis</t>
  </si>
  <si>
    <t>Mercer</t>
  </si>
  <si>
    <t>Mercyhurst</t>
  </si>
  <si>
    <t>Miami (OH)</t>
  </si>
  <si>
    <t>Michigan</t>
  </si>
  <si>
    <t>Michigan State</t>
  </si>
  <si>
    <t>Milwaukee</t>
  </si>
  <si>
    <t>Minnesota</t>
  </si>
  <si>
    <t>Mississippi State</t>
  </si>
  <si>
    <t>Mississippi Valley State</t>
  </si>
  <si>
    <t>Missouri</t>
  </si>
  <si>
    <t>Missouri State</t>
  </si>
  <si>
    <t>Monmouth</t>
  </si>
  <si>
    <t>Montana</t>
  </si>
  <si>
    <t>Montana State</t>
  </si>
  <si>
    <t>Morehead State</t>
  </si>
  <si>
    <t>Morgan State</t>
  </si>
  <si>
    <t>Mount St. Mary's</t>
  </si>
  <si>
    <t>Murray State</t>
  </si>
  <si>
    <t>NJIT</t>
  </si>
  <si>
    <t>Navy</t>
  </si>
  <si>
    <t>NC State</t>
  </si>
  <si>
    <t>Nebraska</t>
  </si>
  <si>
    <t>Nevada</t>
  </si>
  <si>
    <t>New Hampshire</t>
  </si>
  <si>
    <t>New Mexico</t>
  </si>
  <si>
    <t>New Mexico State</t>
  </si>
  <si>
    <t>New Orleans</t>
  </si>
  <si>
    <t>Niagara</t>
  </si>
  <si>
    <t>Norfolk State</t>
  </si>
  <si>
    <t>North Alabama</t>
  </si>
  <si>
    <t>North Carolina</t>
  </si>
  <si>
    <t>North Carolina A&amp;T</t>
  </si>
  <si>
    <t>North Carolina Central</t>
  </si>
  <si>
    <t>North Dakota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</si>
  <si>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</si>
  <si>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</si>
  <si>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</si>
  <si>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</si>
  <si>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</si>
  <si>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</si>
  <si>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</si>
  <si>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</si>
  <si>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</si>
  <si>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</t>
  </si>
  <si>
    <t>Northwestern State</t>
  </si>
  <si>
    <t>Notre Dame</t>
  </si>
  <si>
    <t>Oakland</t>
  </si>
  <si>
    <t>Ohio</t>
  </si>
  <si>
    <t>Ohio State</t>
  </si>
  <si>
    <t>Oklahoma</t>
  </si>
  <si>
    <t>Oklahoma State</t>
  </si>
  <si>
    <t>Old Dominion</t>
  </si>
  <si>
    <t>Ole Miss</t>
  </si>
  <si>
    <t>Omaha</t>
  </si>
  <si>
    <t>Oral Roberts</t>
  </si>
  <si>
    <t>Oregon</t>
  </si>
  <si>
    <t>Oregon State</t>
  </si>
  <si>
    <t>Pacific</t>
  </si>
  <si>
    <t>Pennsylvania</t>
  </si>
  <si>
    <t>Pepperdine</t>
  </si>
  <si>
    <t>Pittsburgh</t>
  </si>
  <si>
    <t>Portland</t>
  </si>
  <si>
    <t>Portland State</t>
  </si>
  <si>
    <t>Prairie View A&amp;M</t>
  </si>
  <si>
    <t>Presbyterian</t>
  </si>
  <si>
    <t>Princeton</t>
  </si>
  <si>
    <t>Providence</t>
  </si>
  <si>
    <t>Purdue</t>
  </si>
  <si>
    <t>Queens University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</si>
  <si>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</si>
  <si>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</si>
  <si>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</si>
  <si>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</si>
  <si>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</si>
  <si>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</si>
  <si>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</si>
  <si>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</si>
  <si>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</si>
  <si>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</si>
  <si>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Joseph's</t>
  </si>
  <si>
    <t>Saint Louis</t>
  </si>
  <si>
    <t>Saint Mary's</t>
  </si>
  <si>
    <t>Saint Peter's</t>
  </si>
  <si>
    <t>Samford</t>
  </si>
  <si>
    <t>San Diego</t>
  </si>
  <si>
    <t>San Diego State</t>
  </si>
  <si>
    <t>San Francisco</t>
  </si>
  <si>
    <t>Santa Clara</t>
  </si>
  <si>
    <t>Seattle</t>
  </si>
  <si>
    <t>Seton Hall</t>
  </si>
  <si>
    <t>Siena</t>
  </si>
  <si>
    <t>South Alabama</t>
  </si>
  <si>
    <t>South Carolina</t>
  </si>
  <si>
    <t>South Carolina State</t>
  </si>
  <si>
    <t>South Dakota</t>
  </si>
  <si>
    <t>South Dakota State</t>
  </si>
  <si>
    <t>South Florida</t>
  </si>
  <si>
    <t>Southeast Missouri State</t>
  </si>
  <si>
    <t>Southern</t>
  </si>
  <si>
    <t>Southern Illinois</t>
  </si>
  <si>
    <t>Southern Indiana</t>
  </si>
  <si>
    <t>Southern Utah</t>
  </si>
  <si>
    <t>St. Bonaventure</t>
  </si>
  <si>
    <t>St. Francis (PA)</t>
  </si>
  <si>
    <t>St. John's</t>
  </si>
  <si>
    <t>St. Thomas-Minnesota</t>
  </si>
  <si>
    <t>Stanford</t>
  </si>
  <si>
    <t>Stephen F. Austin</t>
  </si>
  <si>
    <t>Stetson</t>
  </si>
  <si>
    <t>Stonehill</t>
  </si>
  <si>
    <t>Stony Brook</t>
  </si>
  <si>
    <t>Syracuse</t>
  </si>
  <si>
    <t>Tarleton State</t>
  </si>
  <si>
    <t>TCU</t>
  </si>
  <si>
    <t>Temple</t>
  </si>
  <si>
    <t>Tennessee</t>
  </si>
  <si>
    <t>Tennessee State</t>
  </si>
  <si>
    <t>Tennessee Tech</t>
  </si>
  <si>
    <t>Texas</t>
  </si>
  <si>
    <t>Texas A&amp;M</t>
  </si>
  <si>
    <t>Texas Southern</t>
  </si>
  <si>
    <t>Texas State</t>
  </si>
  <si>
    <t>Texas Tech</t>
  </si>
  <si>
    <t>UTSA</t>
  </si>
  <si>
    <t>Toledo</t>
  </si>
  <si>
    <t>Towson</t>
  </si>
  <si>
    <t>Troy</t>
  </si>
  <si>
    <t>Tulane</t>
  </si>
  <si>
    <t>Tulsa</t>
  </si>
  <si>
    <t>UAB</t>
  </si>
  <si>
    <t>UC Davis</t>
  </si>
  <si>
    <t>UC Irvine</t>
  </si>
  <si>
    <t>UC Riverside</t>
  </si>
  <si>
    <t>UC San Diego</t>
  </si>
  <si>
    <t>UC Santa Barbara</t>
  </si>
  <si>
    <t>UCF</t>
  </si>
  <si>
    <t>UCLA</t>
  </si>
  <si>
    <t>UConn</t>
  </si>
  <si>
    <t>UMass Lowell</t>
  </si>
  <si>
    <t>UMBC</t>
  </si>
  <si>
    <t>UNC Asheville</t>
  </si>
  <si>
    <t>UNC Greensboro</t>
  </si>
  <si>
    <t>UNC Wilmington</t>
  </si>
  <si>
    <t>UNLV</t>
  </si>
  <si>
    <t>USC</t>
  </si>
  <si>
    <t>Utah</t>
  </si>
  <si>
    <t>Utah State</t>
  </si>
  <si>
    <t>Utah Tech</t>
  </si>
  <si>
    <t>Utah Valley</t>
  </si>
  <si>
    <t>UTEP</t>
  </si>
  <si>
    <t>Valparaiso</t>
  </si>
  <si>
    <t>Vanderbilt</t>
  </si>
  <si>
    <t>VCU</t>
  </si>
  <si>
    <t>Vermont</t>
  </si>
  <si>
    <t>Villanova</t>
  </si>
  <si>
    <t>Wagner</t>
  </si>
  <si>
    <t>Wake Forest</t>
  </si>
  <si>
    <t>Washington</t>
  </si>
  <si>
    <t>Washington State</t>
  </si>
  <si>
    <t>Weber State</t>
  </si>
  <si>
    <t>West Georgia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</si>
  <si>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</si>
  <si>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</si>
  <si>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</si>
  <si>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</si>
  <si>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</si>
  <si>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</si>
  <si>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</si>
  <si>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</si>
  <si>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</si>
  <si>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</si>
  <si>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</si>
  <si>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</si>
  <si>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</si>
  <si>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</si>
  <si>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Army</t>
  </si>
  <si>
    <t>Central Connecticut</t>
  </si>
  <si>
    <t>Detroit Mercy</t>
  </si>
  <si>
    <t>Purdue Fort Wayne</t>
  </si>
  <si>
    <t>Grambling</t>
  </si>
  <si>
    <t/>
  </si>
  <si>
    <t>link</t>
  </si>
  <si>
    <t>Hawai'i</t>
  </si>
  <si>
    <t>IU Indianapolis</t>
  </si>
  <si>
    <t>UL Monroe</t>
  </si>
  <si>
    <t>Loyola Chicago</t>
  </si>
  <si>
    <t>Loyola Maryland</t>
  </si>
  <si>
    <t>Maryland Eastern Shore</t>
  </si>
  <si>
    <t>McNeese</t>
  </si>
  <si>
    <t>Merrimack</t>
  </si>
  <si>
    <t>Miami</t>
  </si>
  <si>
    <t>Middle Tennessee</t>
  </si>
  <si>
    <t>Nicholls</t>
  </si>
  <si>
    <t>Sam Houston</t>
  </si>
  <si>
    <t>San José State</t>
  </si>
  <si>
    <t>SIU Edwardsville</t>
  </si>
  <si>
    <t>SE Louisiana</t>
  </si>
  <si>
    <t>Southern Miss</t>
  </si>
  <si>
    <t>UT Martin</t>
  </si>
  <si>
    <t>Texas A&amp;M-Corpus Christi</t>
  </si>
  <si>
    <t>UT Arlington</t>
  </si>
  <si>
    <t>UT Rio Grande</t>
  </si>
  <si>
    <t>Kansas City</t>
  </si>
  <si>
    <t>South Carolina Upstate</t>
  </si>
  <si>
    <t>App State</t>
  </si>
  <si>
    <t>BPI</t>
  </si>
  <si>
    <t>CONF</t>
  </si>
  <si>
    <t>Big 12</t>
  </si>
  <si>
    <t>Big East</t>
  </si>
  <si>
    <t>Big Ten</t>
  </si>
  <si>
    <t>SEC</t>
  </si>
  <si>
    <t>ACC</t>
  </si>
  <si>
    <t>WCC</t>
  </si>
  <si>
    <t>A-10</t>
  </si>
  <si>
    <t>Mountain West</t>
  </si>
  <si>
    <t>American</t>
  </si>
  <si>
    <t>MVC</t>
  </si>
  <si>
    <t>WAC</t>
  </si>
  <si>
    <t>Sun Belt</t>
  </si>
  <si>
    <t>Southland</t>
  </si>
  <si>
    <t>Ivy</t>
  </si>
  <si>
    <t>Big West</t>
  </si>
  <si>
    <t>Am. East</t>
  </si>
  <si>
    <t>CUSA</t>
  </si>
  <si>
    <t>SoCon</t>
  </si>
  <si>
    <t>CAA</t>
  </si>
  <si>
    <t>OVC</t>
  </si>
  <si>
    <t>MAC</t>
  </si>
  <si>
    <t>Big South</t>
  </si>
  <si>
    <t>Patriot</t>
  </si>
  <si>
    <t>Horizon</t>
  </si>
  <si>
    <t>Big Sky</t>
  </si>
  <si>
    <t>Summit</t>
  </si>
  <si>
    <t>ASUN</t>
  </si>
  <si>
    <t>MAAC</t>
  </si>
  <si>
    <t>MEAC</t>
  </si>
  <si>
    <t>NEC</t>
  </si>
  <si>
    <t>SWAC</t>
  </si>
  <si>
    <t>W-L</t>
  </si>
  <si>
    <t>BPI RK</t>
  </si>
  <si>
    <t>TREND</t>
  </si>
  <si>
    <t>OFF</t>
  </si>
  <si>
    <t>DEF</t>
  </si>
  <si>
    <t>OVR W-L</t>
  </si>
  <si>
    <t>CONF W-L</t>
  </si>
  <si>
    <t>WIN CONF%</t>
  </si>
  <si>
    <t>REM SOS RK</t>
  </si>
  <si>
    <t>--</t>
  </si>
  <si>
    <t>13.0-5.0</t>
  </si>
  <si>
    <t>&lt;0.1%</t>
  </si>
  <si>
    <t>15.0-5.0</t>
  </si>
  <si>
    <t>11.0-7.0</t>
  </si>
  <si>
    <t>11.0-9.0</t>
  </si>
  <si>
    <t>9.0-9.0</t>
  </si>
  <si>
    <t>8.0-10.0</t>
  </si>
  <si>
    <t>13.0-7.0</t>
  </si>
  <si>
    <t>12.0-6.0</t>
  </si>
  <si>
    <t>8.0-12.0</t>
  </si>
  <si>
    <t>5.0-15.0</t>
  </si>
  <si>
    <t>13.0-18.0</t>
  </si>
  <si>
    <t>17.0-14.0</t>
  </si>
  <si>
    <t>18.0-13.0</t>
  </si>
  <si>
    <t>15.0-16.0</t>
  </si>
  <si>
    <t>6th</t>
  </si>
  <si>
    <t>4th</t>
  </si>
  <si>
    <t>14-4</t>
  </si>
  <si>
    <t>13-4</t>
  </si>
  <si>
    <t>13-3</t>
  </si>
  <si>
    <t>11th</t>
  </si>
  <si>
    <t>2nd</t>
  </si>
  <si>
    <t>1st</t>
  </si>
  <si>
    <t>10th</t>
  </si>
  <si>
    <t>9th</t>
  </si>
  <si>
    <t>7th</t>
  </si>
  <si>
    <t>3rd</t>
  </si>
  <si>
    <t>8th</t>
  </si>
  <si>
    <t>5th</t>
  </si>
  <si>
    <t>13-5</t>
  </si>
  <si>
    <t>14-5</t>
  </si>
  <si>
    <t>15-2</t>
  </si>
  <si>
    <t>15-4</t>
  </si>
  <si>
    <t>13-6</t>
  </si>
  <si>
    <t>364th</t>
  </si>
  <si>
    <t>360th</t>
  </si>
  <si>
    <t>SOR Rank</t>
  </si>
  <si>
    <t>SOR RK</t>
  </si>
  <si>
    <t>SOR SEED</t>
  </si>
  <si>
    <t>SOR S-CURVE</t>
  </si>
  <si>
    <t>QUAL WINS</t>
  </si>
  <si>
    <t>SOS RK</t>
  </si>
  <si>
    <t>NC SOS</t>
  </si>
  <si>
    <t>0-0</t>
  </si>
  <si>
    <t>0-4</t>
  </si>
  <si>
    <t>0-2</t>
  </si>
  <si>
    <t>0-1</t>
  </si>
  <si>
    <t>0-3</t>
  </si>
  <si>
    <t>0-5</t>
  </si>
  <si>
    <t>0-7</t>
  </si>
  <si>
    <t>Iowa St.</t>
  </si>
  <si>
    <t>Michigan St.</t>
  </si>
  <si>
    <t>Mississippi St.</t>
  </si>
  <si>
    <t>Connecticut</t>
  </si>
  <si>
    <t>Mississippi</t>
  </si>
  <si>
    <t>San Diego St.</t>
  </si>
  <si>
    <t>Boise St.</t>
  </si>
  <si>
    <t>Ohio St.</t>
  </si>
  <si>
    <t>Utah St.</t>
  </si>
  <si>
    <t>McNeese St.</t>
  </si>
  <si>
    <t>SMU</t>
  </si>
  <si>
    <t>Penn St.</t>
  </si>
  <si>
    <t>Arizona St.</t>
  </si>
  <si>
    <t>Washington St.</t>
  </si>
  <si>
    <t>Oregon St.</t>
  </si>
  <si>
    <t>Florida St.</t>
  </si>
  <si>
    <t>North Dakota St.</t>
  </si>
  <si>
    <t>Colorado St.</t>
  </si>
  <si>
    <t>N.C. State</t>
  </si>
  <si>
    <t>St. Thomas</t>
  </si>
  <si>
    <t>South Dakota St.</t>
  </si>
  <si>
    <t>Arkansas St.</t>
  </si>
  <si>
    <t>Kansas St.</t>
  </si>
  <si>
    <t>Illinois St.</t>
  </si>
  <si>
    <t>New Mexico St.</t>
  </si>
  <si>
    <t>Appalachian St.</t>
  </si>
  <si>
    <t>Kent St.</t>
  </si>
  <si>
    <t>Texas A&amp;M Corpus Chris</t>
  </si>
  <si>
    <t>Oklahoma St.</t>
  </si>
  <si>
    <t>Murray St.</t>
  </si>
  <si>
    <t>Illinois Chicago</t>
  </si>
  <si>
    <t>Miami FL</t>
  </si>
  <si>
    <t>Norfolk St.</t>
  </si>
  <si>
    <t>Miami OH</t>
  </si>
  <si>
    <t>San Jose St.</t>
  </si>
  <si>
    <t>Cal St. Northridge</t>
  </si>
  <si>
    <t>Cal Baptist</t>
  </si>
  <si>
    <t>Hawaii</t>
  </si>
  <si>
    <t>Jacksonville St.</t>
  </si>
  <si>
    <t>Wichita St.</t>
  </si>
  <si>
    <t>Wright St.</t>
  </si>
  <si>
    <t>East Tennessee St.</t>
  </si>
  <si>
    <t>Sam Houston St.</t>
  </si>
  <si>
    <t>Montana St.</t>
  </si>
  <si>
    <t>UT Rio Grande Valley</t>
  </si>
  <si>
    <t>Texas St.</t>
  </si>
  <si>
    <t>Southeastern Louisiana</t>
  </si>
  <si>
    <t>Youngstown St.</t>
  </si>
  <si>
    <t>Nebraska Omaha</t>
  </si>
  <si>
    <t>Cleveland St.</t>
  </si>
  <si>
    <t>Indiana St.</t>
  </si>
  <si>
    <t>Kennesaw St.</t>
  </si>
  <si>
    <t>Nicholls St.</t>
  </si>
  <si>
    <t>Ball St.</t>
  </si>
  <si>
    <t>Queens</t>
  </si>
  <si>
    <t>South Carolina St.</t>
  </si>
  <si>
    <t>Bethune Cookman</t>
  </si>
  <si>
    <t>FIU</t>
  </si>
  <si>
    <t>Cal St. Bakersfield</t>
  </si>
  <si>
    <t>Missouri St.</t>
  </si>
  <si>
    <t>Tennessee Martin</t>
  </si>
  <si>
    <t>UMKC</t>
  </si>
  <si>
    <t>Northwestern St.</t>
  </si>
  <si>
    <t>Weber St.</t>
  </si>
  <si>
    <t>Portland St.</t>
  </si>
  <si>
    <t>Fresno St.</t>
  </si>
  <si>
    <t>Southeast Missouri St.</t>
  </si>
  <si>
    <t>Gardner Webb</t>
  </si>
  <si>
    <t>Idaho St.</t>
  </si>
  <si>
    <t>Long Beach St.</t>
  </si>
  <si>
    <t>Morehead St.</t>
  </si>
  <si>
    <t>Alabama St.</t>
  </si>
  <si>
    <t>Tennessee St.</t>
  </si>
  <si>
    <t>Jackson St.</t>
  </si>
  <si>
    <t>LIU</t>
  </si>
  <si>
    <t>Georgia St.</t>
  </si>
  <si>
    <t>Tarleton St.</t>
  </si>
  <si>
    <t>IU Indy</t>
  </si>
  <si>
    <t>Saint Francis</t>
  </si>
  <si>
    <t>Penn</t>
  </si>
  <si>
    <t>Delaware St.</t>
  </si>
  <si>
    <t>USC Upstate</t>
  </si>
  <si>
    <t>Grambling St.</t>
  </si>
  <si>
    <t>Cal St. Fullerton</t>
  </si>
  <si>
    <t>Alcorn St.</t>
  </si>
  <si>
    <t>VMI</t>
  </si>
  <si>
    <t>Louisiana Monroe</t>
  </si>
  <si>
    <t>Texas A&amp;M Commerce</t>
  </si>
  <si>
    <t>Morgan St.</t>
  </si>
  <si>
    <t>Sacramento St.</t>
  </si>
  <si>
    <t>Arkansas Pine Bluff</t>
  </si>
  <si>
    <t>Chicago St.</t>
  </si>
  <si>
    <t>Coppin St.</t>
  </si>
  <si>
    <t>Adj OE</t>
  </si>
  <si>
    <t>Adj DE</t>
  </si>
  <si>
    <t>Barthag</t>
  </si>
  <si>
    <t>Record</t>
  </si>
  <si>
    <t>Wins</t>
  </si>
  <si>
    <t>Games</t>
  </si>
  <si>
    <t>eFG D.</t>
  </si>
  <si>
    <t>FT Rate</t>
  </si>
  <si>
    <t>FT Rate D</t>
  </si>
  <si>
    <t>TOV%</t>
  </si>
  <si>
    <t>TOV% D</t>
  </si>
  <si>
    <t>O Reb%</t>
  </si>
  <si>
    <t>Op OReb%</t>
  </si>
  <si>
    <t>Raw T</t>
  </si>
  <si>
    <t>2P %</t>
  </si>
  <si>
    <t>2P % D.</t>
  </si>
  <si>
    <t>3P %</t>
  </si>
  <si>
    <t>3P % D.</t>
  </si>
  <si>
    <t>Blk %</t>
  </si>
  <si>
    <t>Blked %</t>
  </si>
  <si>
    <t>Ast %</t>
  </si>
  <si>
    <t>Op Ast %</t>
  </si>
  <si>
    <t>3P Rate</t>
  </si>
  <si>
    <t>3P Rate D</t>
  </si>
  <si>
    <t>Adj. T</t>
  </si>
  <si>
    <t>Avg Hgt.</t>
  </si>
  <si>
    <t>Eff. Hgt.</t>
  </si>
  <si>
    <t>Exp.</t>
  </si>
  <si>
    <t>Year</t>
  </si>
  <si>
    <t>PAKE</t>
  </si>
  <si>
    <t>PASE</t>
  </si>
  <si>
    <t>Talent</t>
  </si>
  <si>
    <t>NET Ranking</t>
  </si>
  <si>
    <t>POWER INDEX</t>
  </si>
  <si>
    <t>PROJECTIONS</t>
  </si>
  <si>
    <t>14.0-4.0</t>
  </si>
  <si>
    <t>4.0-14.0</t>
  </si>
  <si>
    <t>9.0-11.0</t>
  </si>
  <si>
    <t>12.0-19.0</t>
  </si>
  <si>
    <t>6.0-25.0</t>
  </si>
  <si>
    <t>5.0-26.0</t>
  </si>
  <si>
    <t>0-8</t>
  </si>
  <si>
    <t>eFG</t>
  </si>
  <si>
    <t>Op. FT%</t>
  </si>
  <si>
    <t>PPP Off.</t>
  </si>
  <si>
    <t>PPP Def.</t>
  </si>
  <si>
    <t>Elite SOS</t>
  </si>
  <si>
    <t>Loyola MD</t>
  </si>
  <si>
    <t>Mississippi Valley St.</t>
  </si>
  <si>
    <t>21-5</t>
  </si>
  <si>
    <t>17-8</t>
  </si>
  <si>
    <t>20-7</t>
  </si>
  <si>
    <t>14.0-6.0</t>
  </si>
  <si>
    <t>17-9</t>
  </si>
  <si>
    <t>19-6</t>
  </si>
  <si>
    <t>19-5</t>
  </si>
  <si>
    <t>16-10</t>
  </si>
  <si>
    <t>16.0-2.0</t>
  </si>
  <si>
    <t>10.0-10.0</t>
  </si>
  <si>
    <t>14-10</t>
  </si>
  <si>
    <t>16-6</t>
  </si>
  <si>
    <t>&gt;99.9%</t>
  </si>
  <si>
    <t>13-13</t>
  </si>
  <si>
    <t>21-7</t>
  </si>
  <si>
    <t>18-8</t>
  </si>
  <si>
    <t>14-12</t>
  </si>
  <si>
    <t>17.0-13.0</t>
  </si>
  <si>
    <t>15-12</t>
  </si>
  <si>
    <t>18-10</t>
  </si>
  <si>
    <t>13.0-3.0</t>
  </si>
  <si>
    <t>13-9</t>
  </si>
  <si>
    <t>14-13</t>
  </si>
  <si>
    <t>19-9</t>
  </si>
  <si>
    <t>16.0-14.0</t>
  </si>
  <si>
    <t>14.0-16.0</t>
  </si>
  <si>
    <t>7.0-9.0</t>
  </si>
  <si>
    <t>6.0-14.0</t>
  </si>
  <si>
    <t>12.0-16.0</t>
  </si>
  <si>
    <t>7.0-13.0</t>
  </si>
  <si>
    <t>13-10</t>
  </si>
  <si>
    <t>7.0-11.0</t>
  </si>
  <si>
    <t>4.0-27.0</t>
  </si>
  <si>
    <t>1.0-19.0</t>
  </si>
  <si>
    <t>9.0-22.0</t>
  </si>
  <si>
    <t>3.0-13.0</t>
  </si>
  <si>
    <t>13-16</t>
  </si>
  <si>
    <t>5.0-11.0</t>
  </si>
  <si>
    <t>14-2</t>
  </si>
  <si>
    <t>0-6</t>
  </si>
  <si>
    <t>0-9</t>
  </si>
  <si>
    <t>0-11</t>
  </si>
  <si>
    <t>13–13</t>
  </si>
  <si>
    <t>10–15</t>
  </si>
  <si>
    <t>12–14</t>
  </si>
  <si>
    <t>16–11</t>
  </si>
  <si>
    <t>11–15</t>
  </si>
  <si>
    <t>10–16</t>
  </si>
  <si>
    <t>4–22</t>
  </si>
  <si>
    <t>Saint Mary's (CA)</t>
  </si>
  <si>
    <t>St. John's (NY)</t>
  </si>
  <si>
    <t>Atlantic 10</t>
  </si>
  <si>
    <t>The American</t>
  </si>
  <si>
    <t>Ivy League</t>
  </si>
  <si>
    <t>Southern California</t>
  </si>
  <si>
    <t>18-5</t>
  </si>
  <si>
    <t>13-2</t>
  </si>
  <si>
    <t>UNI</t>
  </si>
  <si>
    <t>Summit League</t>
  </si>
  <si>
    <t>Middle Tenn.</t>
  </si>
  <si>
    <t>15-8</t>
  </si>
  <si>
    <t>Fla. Atlantic</t>
  </si>
  <si>
    <t>UNCW</t>
  </si>
  <si>
    <t>CSUN</t>
  </si>
  <si>
    <t>St. Thomas (MN)</t>
  </si>
  <si>
    <t>17-7</t>
  </si>
  <si>
    <t>North Ala.</t>
  </si>
  <si>
    <t>15-0</t>
  </si>
  <si>
    <t>UIC</t>
  </si>
  <si>
    <t>Western Ky.</t>
  </si>
  <si>
    <t>Northern Colo.</t>
  </si>
  <si>
    <t>ETSU</t>
  </si>
  <si>
    <t>Col. of Charleston</t>
  </si>
  <si>
    <t>America East</t>
  </si>
  <si>
    <t>Central Conn. St.</t>
  </si>
  <si>
    <t>15-7</t>
  </si>
  <si>
    <t>13-1</t>
  </si>
  <si>
    <t>LMU (CA)</t>
  </si>
  <si>
    <t>Seattle U</t>
  </si>
  <si>
    <t>A&amp;M-Corpus Christi</t>
  </si>
  <si>
    <t>FGCU</t>
  </si>
  <si>
    <t>Eastern Ky.</t>
  </si>
  <si>
    <t>Southeast Mo. St.</t>
  </si>
  <si>
    <t>Southern Ill.</t>
  </si>
  <si>
    <t>Lamar University</t>
  </si>
  <si>
    <t>Southeastern La.</t>
  </si>
  <si>
    <t>South Fla.</t>
  </si>
  <si>
    <t>Miami (FL)</t>
  </si>
  <si>
    <t>Queens (NC)</t>
  </si>
  <si>
    <t>Southern U.</t>
  </si>
  <si>
    <t>Central Mich.</t>
  </si>
  <si>
    <t>SIUE</t>
  </si>
  <si>
    <t>UTRGV</t>
  </si>
  <si>
    <t>SFA</t>
  </si>
  <si>
    <t>Northern Ky.</t>
  </si>
  <si>
    <t>Eastern Wash.</t>
  </si>
  <si>
    <t>CSU Bakersfield</t>
  </si>
  <si>
    <t>Northern Ariz.</t>
  </si>
  <si>
    <t>UAlbany</t>
  </si>
  <si>
    <t>Ga. Southern</t>
  </si>
  <si>
    <t>UIW</t>
  </si>
  <si>
    <t>Charleston So.</t>
  </si>
  <si>
    <t>Army West Point</t>
  </si>
  <si>
    <t>Southern Miss.</t>
  </si>
  <si>
    <t>Eastern Mich.</t>
  </si>
  <si>
    <t>N.C. Central</t>
  </si>
  <si>
    <t>Boston U.</t>
  </si>
  <si>
    <t>FDU</t>
  </si>
  <si>
    <t>0-14</t>
  </si>
  <si>
    <t>Western Mich.</t>
  </si>
  <si>
    <t>Alcorn</t>
  </si>
  <si>
    <t>N.C. A&amp;T</t>
  </si>
  <si>
    <t>Southern Ind.</t>
  </si>
  <si>
    <t>0-13</t>
  </si>
  <si>
    <t>0-15</t>
  </si>
  <si>
    <t>Eastern Ill.</t>
  </si>
  <si>
    <t>West Ga.</t>
  </si>
  <si>
    <t>Western Caro.</t>
  </si>
  <si>
    <t>Western Ill.</t>
  </si>
  <si>
    <t>0-10</t>
  </si>
  <si>
    <t>ULM</t>
  </si>
  <si>
    <t>Prairie View</t>
  </si>
  <si>
    <t>Central Ark.</t>
  </si>
  <si>
    <t>NIU</t>
  </si>
  <si>
    <t>UMES</t>
  </si>
  <si>
    <t>Ark.-Pine Bluff</t>
  </si>
  <si>
    <t>0-16</t>
  </si>
  <si>
    <t>Mississippi Val.</t>
  </si>
  <si>
    <t>Rank</t>
  </si>
  <si>
    <t>Rating</t>
  </si>
  <si>
    <t>Hi</t>
  </si>
  <si>
    <t>Last</t>
  </si>
  <si>
    <t>Florida (9-1)</t>
  </si>
  <si>
    <t>Wisconsin (7-3)</t>
  </si>
  <si>
    <t>Louisville (9-1)</t>
  </si>
  <si>
    <t>Clemson (9-1)</t>
  </si>
  <si>
    <t>Maryland (8-2)</t>
  </si>
  <si>
    <t>VCU (9-1)</t>
  </si>
  <si>
    <t>Kansas (5-5)</t>
  </si>
  <si>
    <t>Marquette (5-5)</t>
  </si>
  <si>
    <t>Cincinnati (4-6)</t>
  </si>
  <si>
    <t>Vanderbilt (4-6)</t>
  </si>
  <si>
    <t>Oklahoma (4-6)</t>
  </si>
  <si>
    <t>Texas (4-6)</t>
  </si>
  <si>
    <t>Rutgers (4-6)</t>
  </si>
  <si>
    <t>High Point (10-0)</t>
  </si>
  <si>
    <t>Drake (9-1)</t>
  </si>
  <si>
    <t>Virginia (5-5)</t>
  </si>
  <si>
    <t>LSU (2-8)</t>
  </si>
  <si>
    <t>Dayton (7-3)</t>
  </si>
  <si>
    <t>Akron (9-1)</t>
  </si>
  <si>
    <t>Chattanooga (9-1)</t>
  </si>
  <si>
    <t>Saint Louis (5-5)</t>
  </si>
  <si>
    <t>Utah Valley (9-1)</t>
  </si>
  <si>
    <t>Dartmouth (6-4)</t>
  </si>
  <si>
    <t>Rice (2-8)</t>
  </si>
  <si>
    <t>Montana (9-1)</t>
  </si>
  <si>
    <t>Marshall (7-3)</t>
  </si>
  <si>
    <t>Nicholls (6-4)</t>
  </si>
  <si>
    <t>UTSA (2-8)</t>
  </si>
  <si>
    <t>Brown (5-5)</t>
  </si>
  <si>
    <t>Hampton (6-4)</t>
  </si>
  <si>
    <t>Temple (3-7)</t>
  </si>
  <si>
    <t>Charlotte (3-7)</t>
  </si>
  <si>
    <t>Oakland (6-4)</t>
  </si>
  <si>
    <t>Seton Hall (1-9)</t>
  </si>
  <si>
    <t>Richmond (3-7)</t>
  </si>
  <si>
    <t>Louisiana (5-5)</t>
  </si>
  <si>
    <t>South Dakota (6-4)</t>
  </si>
  <si>
    <t>Colgate (5-5)</t>
  </si>
  <si>
    <t>Portland (5-5)</t>
  </si>
  <si>
    <t>Lehigh (4-6)</t>
  </si>
  <si>
    <t>Hofstra (3-7)</t>
  </si>
  <si>
    <t>Princeton (5-5)</t>
  </si>
  <si>
    <t>Pacific (3-7)</t>
  </si>
  <si>
    <t>Idaho (4-6)</t>
  </si>
  <si>
    <t>Denver (4-6)</t>
  </si>
  <si>
    <t>Lafayette (4-6)</t>
  </si>
  <si>
    <t>Mercer (3-7)</t>
  </si>
  <si>
    <t>North Dakota (4-6)</t>
  </si>
  <si>
    <t>Oral Roberts (2-8)</t>
  </si>
  <si>
    <t>Bellarmine (2-8)</t>
  </si>
  <si>
    <t>La Salle (2-8)</t>
  </si>
  <si>
    <t>NJIT (2-8)</t>
  </si>
  <si>
    <t>Lindenwood (6-4)</t>
  </si>
  <si>
    <t>Air Force (1-9)</t>
  </si>
  <si>
    <t>Niagara (3-7)</t>
  </si>
  <si>
    <t>Columbia (1-9)</t>
  </si>
  <si>
    <t>Howard (4-6)</t>
  </si>
  <si>
    <t>Canisius (1-9)</t>
  </si>
  <si>
    <t>New Orleans (0-10)</t>
  </si>
  <si>
    <t>Buffalo (2-8)</t>
  </si>
  <si>
    <t>Last 10 Games</t>
  </si>
  <si>
    <t>31-3</t>
  </si>
  <si>
    <t>31.0-3.0</t>
  </si>
  <si>
    <t>19.0-1.0</t>
  </si>
  <si>
    <t>-</t>
  </si>
  <si>
    <t>30-4</t>
  </si>
  <si>
    <t>30.0-4.0</t>
  </si>
  <si>
    <t>28-5</t>
  </si>
  <si>
    <t>28.0-5.0</t>
  </si>
  <si>
    <t>15.0-3.0</t>
  </si>
  <si>
    <t>29-4</t>
  </si>
  <si>
    <t>29.5-4.5</t>
  </si>
  <si>
    <t>27-6</t>
  </si>
  <si>
    <t>27.5-6.5</t>
  </si>
  <si>
    <t>25-8</t>
  </si>
  <si>
    <t>25.0-8.0</t>
  </si>
  <si>
    <t>24-9</t>
  </si>
  <si>
    <t>24.0-9.0</t>
  </si>
  <si>
    <t>22-12</t>
  </si>
  <si>
    <t>22.0-12.0</t>
  </si>
  <si>
    <t>27.0-6.0</t>
  </si>
  <si>
    <t>17.0-3.0</t>
  </si>
  <si>
    <t>18.0-2.0</t>
  </si>
  <si>
    <t>21-12</t>
  </si>
  <si>
    <t>21.0-12.0</t>
  </si>
  <si>
    <t>23-10</t>
  </si>
  <si>
    <t>23.0-10.0</t>
  </si>
  <si>
    <t>22-11</t>
  </si>
  <si>
    <t>22.0-11.0</t>
  </si>
  <si>
    <t>10.0-8.0</t>
  </si>
  <si>
    <t>26-8</t>
  </si>
  <si>
    <t>26.6-8.4</t>
  </si>
  <si>
    <t>19-14</t>
  </si>
  <si>
    <t>19.0-14.0</t>
  </si>
  <si>
    <t>22-10</t>
  </si>
  <si>
    <t>22.0-10.0</t>
  </si>
  <si>
    <t>12.0-8.0</t>
  </si>
  <si>
    <t>22-13</t>
  </si>
  <si>
    <t>22.0-13.0</t>
  </si>
  <si>
    <t>24-10</t>
  </si>
  <si>
    <t>24.0-10.0</t>
  </si>
  <si>
    <t>27-7</t>
  </si>
  <si>
    <t>27.0-7.0</t>
  </si>
  <si>
    <t>24.4-9.6</t>
  </si>
  <si>
    <t>17.0-1.0</t>
  </si>
  <si>
    <t>27.7-6.3</t>
  </si>
  <si>
    <t>19-15</t>
  </si>
  <si>
    <t>19.0-15.0</t>
  </si>
  <si>
    <t>6.0-12.0</t>
  </si>
  <si>
    <t>17-15</t>
  </si>
  <si>
    <t>17.0-15.0</t>
  </si>
  <si>
    <t>20-12</t>
  </si>
  <si>
    <t>20.0-12.0</t>
  </si>
  <si>
    <t>21-11</t>
  </si>
  <si>
    <t>21.0-11.0</t>
  </si>
  <si>
    <t>18-15</t>
  </si>
  <si>
    <t>18.0-15.0</t>
  </si>
  <si>
    <t>20-13</t>
  </si>
  <si>
    <t>20.0-13.0</t>
  </si>
  <si>
    <t>26-7</t>
  </si>
  <si>
    <t>26.0-7.0</t>
  </si>
  <si>
    <t>28.7-5.3</t>
  </si>
  <si>
    <t>17-16</t>
  </si>
  <si>
    <t>17.0-16.0</t>
  </si>
  <si>
    <t>19-13</t>
  </si>
  <si>
    <t>19.0-13.0</t>
  </si>
  <si>
    <t>25-9</t>
  </si>
  <si>
    <t>25.0-9.0</t>
  </si>
  <si>
    <t>16.0-4.0</t>
  </si>
  <si>
    <t>21-9</t>
  </si>
  <si>
    <t>21.0-9.0</t>
  </si>
  <si>
    <t>17-14</t>
  </si>
  <si>
    <t>16-15</t>
  </si>
  <si>
    <t>16.0-15.0</t>
  </si>
  <si>
    <t>16-17</t>
  </si>
  <si>
    <t>16.0-17.0</t>
  </si>
  <si>
    <t>16-16</t>
  </si>
  <si>
    <t>16.0-16.0</t>
  </si>
  <si>
    <t>14-19</t>
  </si>
  <si>
    <t>14.0-19.0</t>
  </si>
  <si>
    <t>21.7-7.3</t>
  </si>
  <si>
    <t>13.0-1.0</t>
  </si>
  <si>
    <t>26.3-7.7</t>
  </si>
  <si>
    <t>30-3</t>
  </si>
  <si>
    <t>30.0-3.0</t>
  </si>
  <si>
    <t>14-18</t>
  </si>
  <si>
    <t>14.0-18.0</t>
  </si>
  <si>
    <t>3.0-15.0</t>
  </si>
  <si>
    <t>15-17</t>
  </si>
  <si>
    <t>15.0-17.0</t>
  </si>
  <si>
    <t>13-19</t>
  </si>
  <si>
    <t>13.0-19.0</t>
  </si>
  <si>
    <t>4.0-16.0</t>
  </si>
  <si>
    <t>12.0-20.0</t>
  </si>
  <si>
    <t>2.0-16.0</t>
  </si>
  <si>
    <t>24-8</t>
  </si>
  <si>
    <t>24.0-8.0</t>
  </si>
  <si>
    <t>29-5</t>
  </si>
  <si>
    <t>29.0-5.0</t>
  </si>
  <si>
    <t>14.0-2.0</t>
  </si>
  <si>
    <t>14-20</t>
  </si>
  <si>
    <t>14.0-20.0</t>
  </si>
  <si>
    <t>3.0-17.0</t>
  </si>
  <si>
    <t>28-6</t>
  </si>
  <si>
    <t>28.0-6.0</t>
  </si>
  <si>
    <t>15-18</t>
  </si>
  <si>
    <t>15.0-18.0</t>
  </si>
  <si>
    <t>26.0-8.0</t>
  </si>
  <si>
    <t>22.3-11.7</t>
  </si>
  <si>
    <t>13-18</t>
  </si>
  <si>
    <t>18.3-10.7</t>
  </si>
  <si>
    <t>9.0-5.0</t>
  </si>
  <si>
    <t>7.0-24.0</t>
  </si>
  <si>
    <t>15.0-1.0</t>
  </si>
  <si>
    <t>23-11</t>
  </si>
  <si>
    <t>23.0-11.0</t>
  </si>
  <si>
    <t>19-11</t>
  </si>
  <si>
    <t>19.0-11.0</t>
  </si>
  <si>
    <t>8.0-6.0</t>
  </si>
  <si>
    <t>18-13</t>
  </si>
  <si>
    <t>8.0-8.0</t>
  </si>
  <si>
    <t>12.0-4.0</t>
  </si>
  <si>
    <t>7.0-25.0</t>
  </si>
  <si>
    <t>2.0-18.0</t>
  </si>
  <si>
    <t>11.0-5.0</t>
  </si>
  <si>
    <t>21-13</t>
  </si>
  <si>
    <t>21.0-13.0</t>
  </si>
  <si>
    <t>20-14</t>
  </si>
  <si>
    <t>20.0-14.0</t>
  </si>
  <si>
    <t>5.0-13.0</t>
  </si>
  <si>
    <t>9.0-7.0</t>
  </si>
  <si>
    <t>25-7</t>
  </si>
  <si>
    <t>25.0-7.0</t>
  </si>
  <si>
    <t>11.0-3.0</t>
  </si>
  <si>
    <t>10.0-6.0</t>
  </si>
  <si>
    <t>18-14</t>
  </si>
  <si>
    <t>18.0-14.0</t>
  </si>
  <si>
    <t>15-19</t>
  </si>
  <si>
    <t>15.0-19.0</t>
  </si>
  <si>
    <t>14-14</t>
  </si>
  <si>
    <t>14.0-14.0</t>
  </si>
  <si>
    <t>14.0-13.0</t>
  </si>
  <si>
    <t>6.0-8.0</t>
  </si>
  <si>
    <t>6.0-10.0</t>
  </si>
  <si>
    <t>16-18</t>
  </si>
  <si>
    <t>16.0-18.0</t>
  </si>
  <si>
    <t>13-20</t>
  </si>
  <si>
    <t>13.0-20.0</t>
  </si>
  <si>
    <t>4.0-12.0</t>
  </si>
  <si>
    <t>12.0-21.0</t>
  </si>
  <si>
    <t>11.0-22.0</t>
  </si>
  <si>
    <t>14-17</t>
  </si>
  <si>
    <t>14.0-17.0</t>
  </si>
  <si>
    <t>10.0-22.0</t>
  </si>
  <si>
    <t>16-20</t>
  </si>
  <si>
    <t>16.0-20.0</t>
  </si>
  <si>
    <t>15-15</t>
  </si>
  <si>
    <t>15.0-15.0</t>
  </si>
  <si>
    <t>16-19</t>
  </si>
  <si>
    <t>16.0-19.0</t>
  </si>
  <si>
    <t>9.0-23.0</t>
  </si>
  <si>
    <t>13-22</t>
  </si>
  <si>
    <t>13.0-22.0</t>
  </si>
  <si>
    <t>12.0-15.0</t>
  </si>
  <si>
    <t>1.0-13.0</t>
  </si>
  <si>
    <t>7.0-7.0</t>
  </si>
  <si>
    <t>12.0-22.0</t>
  </si>
  <si>
    <t>17-17</t>
  </si>
  <si>
    <t>17.0-17.0</t>
  </si>
  <si>
    <t>15-16</t>
  </si>
  <si>
    <t>20-10</t>
  </si>
  <si>
    <t>20.0-10.0</t>
  </si>
  <si>
    <t>17-13</t>
  </si>
  <si>
    <t>11.0-20.0</t>
  </si>
  <si>
    <t>11.0-21.0</t>
  </si>
  <si>
    <t>11.0-19.0</t>
  </si>
  <si>
    <t>8.0-19.0</t>
  </si>
  <si>
    <t>4.0-10.0</t>
  </si>
  <si>
    <t>6.0-26.0</t>
  </si>
  <si>
    <t>15-20</t>
  </si>
  <si>
    <t>15.0-20.0</t>
  </si>
  <si>
    <t>16-14</t>
  </si>
  <si>
    <t>10.0-23.0</t>
  </si>
  <si>
    <t>4.0-28.0</t>
  </si>
  <si>
    <t>14-16</t>
  </si>
  <si>
    <t>9.0-24.0</t>
  </si>
  <si>
    <t>8.0-24.0</t>
  </si>
  <si>
    <t>7.0-26.0</t>
  </si>
  <si>
    <t>2.0-14.0</t>
  </si>
  <si>
    <t>7.0-23.0</t>
  </si>
  <si>
    <t>6.0-27.0</t>
  </si>
  <si>
    <t>10.0-20.0</t>
  </si>
  <si>
    <t>8.0-22.0</t>
  </si>
  <si>
    <t>3.0-28.0</t>
  </si>
  <si>
    <t>5.0-27.0</t>
  </si>
  <si>
    <t>5.0-25.0</t>
  </si>
  <si>
    <t>0.0-18.0</t>
  </si>
  <si>
    <t>2.0-12.0</t>
  </si>
  <si>
    <t>6.0-24.0</t>
  </si>
  <si>
    <t>1.0-17.0</t>
  </si>
  <si>
    <t>0-12</t>
  </si>
  <si>
    <t>30–4</t>
  </si>
  <si>
    <t>31–3</t>
  </si>
  <si>
    <t>28–5</t>
  </si>
  <si>
    <t>29–4</t>
  </si>
  <si>
    <t>25–8</t>
  </si>
  <si>
    <t>27–6</t>
  </si>
  <si>
    <t>24–9</t>
  </si>
  <si>
    <t>22–12</t>
  </si>
  <si>
    <t>26–8</t>
  </si>
  <si>
    <t>22–11</t>
  </si>
  <si>
    <t>27–7</t>
  </si>
  <si>
    <t>21–12</t>
  </si>
  <si>
    <t>22–10</t>
  </si>
  <si>
    <t>27–5</t>
  </si>
  <si>
    <t>18–14</t>
  </si>
  <si>
    <t>26–6</t>
  </si>
  <si>
    <t>20–12</t>
  </si>
  <si>
    <t>23–10</t>
  </si>
  <si>
    <t>24–10</t>
  </si>
  <si>
    <t>19–13</t>
  </si>
  <si>
    <t>22–13</t>
  </si>
  <si>
    <t>21–11</t>
  </si>
  <si>
    <t>25–9</t>
  </si>
  <si>
    <t>25–7</t>
  </si>
  <si>
    <t>17–15</t>
  </si>
  <si>
    <t>20–13</t>
  </si>
  <si>
    <t>28–4</t>
  </si>
  <si>
    <t>18–15</t>
  </si>
  <si>
    <t>19–15</t>
  </si>
  <si>
    <t>19–14</t>
  </si>
  <si>
    <t>17–16</t>
  </si>
  <si>
    <t>20–9</t>
  </si>
  <si>
    <t>25–6</t>
  </si>
  <si>
    <t>16–17</t>
  </si>
  <si>
    <t>28–3</t>
  </si>
  <si>
    <t>23–9</t>
  </si>
  <si>
    <t>17–14</t>
  </si>
  <si>
    <t>16–15</t>
  </si>
  <si>
    <t>13–19</t>
  </si>
  <si>
    <t>16–16</t>
  </si>
  <si>
    <t>15–17</t>
  </si>
  <si>
    <t>22–8</t>
  </si>
  <si>
    <t>12–20</t>
  </si>
  <si>
    <t>14–19</t>
  </si>
  <si>
    <t>21–10</t>
  </si>
  <si>
    <t>21–7</t>
  </si>
  <si>
    <t>14–20</t>
  </si>
  <si>
    <t>14–18</t>
  </si>
  <si>
    <t>19–12</t>
  </si>
  <si>
    <t>15–18</t>
  </si>
  <si>
    <t>14–15</t>
  </si>
  <si>
    <t>23–8</t>
  </si>
  <si>
    <t>12–19</t>
  </si>
  <si>
    <t>12–18</t>
  </si>
  <si>
    <t>22–9</t>
  </si>
  <si>
    <t>20–11</t>
  </si>
  <si>
    <t>18–11</t>
  </si>
  <si>
    <t>16–14</t>
  </si>
  <si>
    <t>20–10</t>
  </si>
  <si>
    <t>17–12</t>
  </si>
  <si>
    <t>19–11</t>
  </si>
  <si>
    <t>15–15</t>
  </si>
  <si>
    <t>18–13</t>
  </si>
  <si>
    <t>10–19</t>
  </si>
  <si>
    <t>18–12</t>
  </si>
  <si>
    <t>17–13</t>
  </si>
  <si>
    <t>15–14</t>
  </si>
  <si>
    <t>15–19</t>
  </si>
  <si>
    <t>13–18</t>
  </si>
  <si>
    <t>16–13</t>
  </si>
  <si>
    <t>15–16</t>
  </si>
  <si>
    <t>7–24</t>
  </si>
  <si>
    <t>11–20</t>
  </si>
  <si>
    <t>23–7</t>
  </si>
  <si>
    <t>12–22</t>
  </si>
  <si>
    <t>13–16</t>
  </si>
  <si>
    <t>14–16</t>
  </si>
  <si>
    <t>12–15</t>
  </si>
  <si>
    <t>17–11</t>
  </si>
  <si>
    <t>7–23</t>
  </si>
  <si>
    <t>11–21</t>
  </si>
  <si>
    <t>7–25</t>
  </si>
  <si>
    <t>10–17</t>
  </si>
  <si>
    <t>13–17</t>
  </si>
  <si>
    <t>8–22</t>
  </si>
  <si>
    <t>9–20</t>
  </si>
  <si>
    <t>11–18</t>
  </si>
  <si>
    <t>9–21</t>
  </si>
  <si>
    <t>17–17</t>
  </si>
  <si>
    <t>10–20</t>
  </si>
  <si>
    <t>16–18</t>
  </si>
  <si>
    <t>6–26</t>
  </si>
  <si>
    <t>13–20</t>
  </si>
  <si>
    <t>10–21</t>
  </si>
  <si>
    <t>10–22</t>
  </si>
  <si>
    <t>8–23</t>
  </si>
  <si>
    <t>8–21</t>
  </si>
  <si>
    <t>11–17</t>
  </si>
  <si>
    <t>12–17</t>
  </si>
  <si>
    <t>11–19</t>
  </si>
  <si>
    <t>4–28</t>
  </si>
  <si>
    <t>9–22</t>
  </si>
  <si>
    <t>5–27</t>
  </si>
  <si>
    <t>11–16</t>
  </si>
  <si>
    <t>5–26</t>
  </si>
  <si>
    <t>9–19</t>
  </si>
  <si>
    <t>10–18</t>
  </si>
  <si>
    <t>8–19</t>
  </si>
  <si>
    <t>5–25</t>
  </si>
  <si>
    <t>7–22</t>
  </si>
  <si>
    <t>4–27</t>
  </si>
  <si>
    <t>12–16</t>
  </si>
  <si>
    <t>3–26</t>
  </si>
  <si>
    <t>8–20</t>
  </si>
  <si>
    <t>6–25</t>
  </si>
  <si>
    <t>5–22</t>
  </si>
  <si>
    <t>4–25</t>
  </si>
  <si>
    <t>3–25</t>
  </si>
  <si>
    <t>6–24</t>
  </si>
  <si>
    <t>4–26</t>
  </si>
  <si>
    <t>3–28</t>
  </si>
  <si>
    <t>2–25</t>
  </si>
  <si>
    <t>1–25</t>
  </si>
  <si>
    <t>5–24</t>
  </si>
  <si>
    <t>1–28</t>
  </si>
  <si>
    <t>16-5</t>
  </si>
  <si>
    <t>14-3</t>
  </si>
  <si>
    <t>27-5</t>
  </si>
  <si>
    <t>26-6</t>
  </si>
  <si>
    <t>28-4</t>
  </si>
  <si>
    <t>20-9</t>
  </si>
  <si>
    <t>28-3</t>
  </si>
  <si>
    <t>25-6</t>
  </si>
  <si>
    <t>18-0</t>
  </si>
  <si>
    <t>23-9</t>
  </si>
  <si>
    <t>22-8</t>
  </si>
  <si>
    <t>21-10</t>
  </si>
  <si>
    <t>18-2</t>
  </si>
  <si>
    <t>16-2</t>
  </si>
  <si>
    <t>19-12</t>
  </si>
  <si>
    <t>15-1</t>
  </si>
  <si>
    <t>17-3</t>
  </si>
  <si>
    <t>20-11</t>
  </si>
  <si>
    <t>23-8</t>
  </si>
  <si>
    <t>20-0</t>
  </si>
  <si>
    <t>22-9</t>
  </si>
  <si>
    <t>16-1</t>
  </si>
  <si>
    <t>14-1</t>
  </si>
  <si>
    <t>17-12</t>
  </si>
  <si>
    <t>18-11</t>
  </si>
  <si>
    <t>17-0</t>
  </si>
  <si>
    <t>14-15</t>
  </si>
  <si>
    <t>15-14</t>
  </si>
  <si>
    <t>18-12</t>
  </si>
  <si>
    <t>15-3</t>
  </si>
  <si>
    <t>15-5</t>
  </si>
  <si>
    <t>17-11</t>
  </si>
  <si>
    <t>23-7</t>
  </si>
  <si>
    <t>16-3</t>
  </si>
  <si>
    <t>16-13</t>
  </si>
  <si>
    <t>14-7</t>
  </si>
  <si>
    <t>13-17</t>
  </si>
  <si>
    <t>13-7</t>
  </si>
  <si>
    <t>16-4</t>
  </si>
  <si>
    <t>NET rank</t>
  </si>
  <si>
    <t>Lo</t>
  </si>
  <si>
    <t>Duke (10-0)</t>
  </si>
  <si>
    <t>Houston (10-0)</t>
  </si>
  <si>
    <t>Alabama (5-5)</t>
  </si>
  <si>
    <t>Auburn (7-3)</t>
  </si>
  <si>
    <t>BYU (9-1)</t>
  </si>
  <si>
    <t>Texas Tech (7-3)</t>
  </si>
  <si>
    <t>Gonzaga (9-1)</t>
  </si>
  <si>
    <t>North Carolina (8-2)</t>
  </si>
  <si>
    <t>Tennessee (8-2)</t>
  </si>
  <si>
    <t>Missouri (5-5)</t>
  </si>
  <si>
    <t>Arizona (5-5)</t>
  </si>
  <si>
    <t>Oregon (8-2)</t>
  </si>
  <si>
    <t>Kentucky (6-4)</t>
  </si>
  <si>
    <t>UCLA (6-4)</t>
  </si>
  <si>
    <t>UConn (7-3)</t>
  </si>
  <si>
    <t>Xavier (8-2)</t>
  </si>
  <si>
    <t>Texas A&amp;M (5-5)</t>
  </si>
  <si>
    <t>Georgia (5-5)</t>
  </si>
  <si>
    <t>Illinois (6-4)</t>
  </si>
  <si>
    <t>Indiana (5-5)</t>
  </si>
  <si>
    <t>Baylor (4-6)</t>
  </si>
  <si>
    <t>Saint Mary's (8-2)</t>
  </si>
  <si>
    <t>Purdue (4-6)</t>
  </si>
  <si>
    <t>Arkansas (6-4)</t>
  </si>
  <si>
    <t>Northwestern (4-6)</t>
  </si>
  <si>
    <t>Santa Clara (6-4)</t>
  </si>
  <si>
    <t>Colorado (5-5)</t>
  </si>
  <si>
    <t>Michigan (6-4)</t>
  </si>
  <si>
    <t>Creighton (6-4)</t>
  </si>
  <si>
    <t>SMU (5-5)</t>
  </si>
  <si>
    <t>Villanova (6-4)</t>
  </si>
  <si>
    <t>San Francisco (7-3)</t>
  </si>
  <si>
    <t>New Mexico (7-3)</t>
  </si>
  <si>
    <t>Nebraska (4-6)</t>
  </si>
  <si>
    <t>West Virginia (5-5)</t>
  </si>
  <si>
    <t>Iowa (4-6)</t>
  </si>
  <si>
    <t>Utah (3-7)</t>
  </si>
  <si>
    <t>USC (3-7)</t>
  </si>
  <si>
    <t>McNeese (10-0)</t>
  </si>
  <si>
    <t>Liberty (9-1)</t>
  </si>
  <si>
    <t>Wake Forest (5-5)</t>
  </si>
  <si>
    <t>Memphis (9-1)</t>
  </si>
  <si>
    <t>Yale (9-1)</t>
  </si>
  <si>
    <t>UCF (4-6)</t>
  </si>
  <si>
    <t>Saint Joseph's (7-3)</t>
  </si>
  <si>
    <t>Minnesota (4-6)</t>
  </si>
  <si>
    <t>South Carolina (2-8)</t>
  </si>
  <si>
    <t>Georgia Tech (6-4)</t>
  </si>
  <si>
    <t>Pittsburgh (3-7)</t>
  </si>
  <si>
    <t>UC Irvine (8-2)</t>
  </si>
  <si>
    <t>Nevada (4-6)</t>
  </si>
  <si>
    <t>Georgetown (3-7)</t>
  </si>
  <si>
    <t>Butler (4-6)</t>
  </si>
  <si>
    <t>Troy (8-2)</t>
  </si>
  <si>
    <t>Grand Canyon (9-1)</t>
  </si>
  <si>
    <t>Lipscomb (9-1)</t>
  </si>
  <si>
    <t>Syracuse (4-6)</t>
  </si>
  <si>
    <t>George Mason (8-2)</t>
  </si>
  <si>
    <t>UAB (7-3)</t>
  </si>
  <si>
    <t>UNLV (7-3)</t>
  </si>
  <si>
    <t>TCU (4-6)</t>
  </si>
  <si>
    <t>Furman (7-3)</t>
  </si>
  <si>
    <t>Bradley (8-2)</t>
  </si>
  <si>
    <t>Robert Morris (10-0)</t>
  </si>
  <si>
    <t>Duquesne (4-6)</t>
  </si>
  <si>
    <t>California (2-8)</t>
  </si>
  <si>
    <t>Wofford (7-3)</t>
  </si>
  <si>
    <t>Cornell (6-4)</t>
  </si>
  <si>
    <t>Winthrop (8-2)</t>
  </si>
  <si>
    <t>DePaul (3-7)</t>
  </si>
  <si>
    <t>Omaha (8-2)</t>
  </si>
  <si>
    <t>Bryant (9-1)</t>
  </si>
  <si>
    <t>Cal Poly (6-4)</t>
  </si>
  <si>
    <t>Belmont (7-3)</t>
  </si>
  <si>
    <t>Tulane (6-4)</t>
  </si>
  <si>
    <t>Notre Dame (5-5)</t>
  </si>
  <si>
    <t>Providence (1-9)</t>
  </si>
  <si>
    <t>Florida Atlantic (5-5)</t>
  </si>
  <si>
    <t>Towson (8-2)</t>
  </si>
  <si>
    <t>Bucknell (8-2)</t>
  </si>
  <si>
    <t>Radford (6-4)</t>
  </si>
  <si>
    <t>Louisiana Tech (4-6)</t>
  </si>
  <si>
    <t>Lamar (7-3)</t>
  </si>
  <si>
    <t>Virginia Tech (3-7)</t>
  </si>
  <si>
    <t>Drexel (6-4)</t>
  </si>
  <si>
    <t>Vermont (9-1)</t>
  </si>
  <si>
    <t>NC State (3-7)</t>
  </si>
  <si>
    <t>Miami (3-7)</t>
  </si>
  <si>
    <t>Samford (5-5)</t>
  </si>
  <si>
    <t>Seattle (5-5)</t>
  </si>
  <si>
    <t>Boston College (2-8)</t>
  </si>
  <si>
    <t>Washington (2-8)</t>
  </si>
  <si>
    <t>Charleston (7-3)</t>
  </si>
  <si>
    <t>Valparaiso (5-5)</t>
  </si>
  <si>
    <t>Davidson (3-7)</t>
  </si>
  <si>
    <t>UC Riverside (6-4)</t>
  </si>
  <si>
    <t>Presbyterian (5-5)</t>
  </si>
  <si>
    <t>Milwaukee (6-4)</t>
  </si>
  <si>
    <t>Sam Houston (5-5)</t>
  </si>
  <si>
    <t>Rhode Island (3-7)</t>
  </si>
  <si>
    <t>Merrimack (5-5)</t>
  </si>
  <si>
    <t>Manhattan (7-3)</t>
  </si>
  <si>
    <t>Harvard (6-4)</t>
  </si>
  <si>
    <t>Albany (6-4)</t>
  </si>
  <si>
    <t>Maine (5-5)</t>
  </si>
  <si>
    <t>Monmouth (6-4)</t>
  </si>
  <si>
    <t>Delaware (4-6)</t>
  </si>
  <si>
    <t>SE Louisiana (5-5)</t>
  </si>
  <si>
    <t>UTEP (2-8)</t>
  </si>
  <si>
    <t>Iona (6-4)</t>
  </si>
  <si>
    <t>UMass Lowell (3-7)</t>
  </si>
  <si>
    <t>Evansville (3-7)</t>
  </si>
  <si>
    <t>Northeastern (5-5)</t>
  </si>
  <si>
    <t>Ohio (4-6)</t>
  </si>
  <si>
    <t>App State (5-5)</t>
  </si>
  <si>
    <t>Navy (7-3)</t>
  </si>
  <si>
    <t>Quinnipiac (6-4)</t>
  </si>
  <si>
    <t>Tulsa (4-6)</t>
  </si>
  <si>
    <t>Southern (6-4)</t>
  </si>
  <si>
    <t>Pepperdine (4-6)</t>
  </si>
  <si>
    <t>Jacksonville (6-4)</t>
  </si>
  <si>
    <t>Sacred Heart (4-6)</t>
  </si>
  <si>
    <t>Wyoming (1-9)</t>
  </si>
  <si>
    <t>Siena (4-6)</t>
  </si>
  <si>
    <t>Austin Peay (5-5)</t>
  </si>
  <si>
    <t>William &amp; Mary (4-6)</t>
  </si>
  <si>
    <t>Incarnate Word (6-4)</t>
  </si>
  <si>
    <t>Bowling Green (6-4)</t>
  </si>
  <si>
    <t>Kansas City (3-7)</t>
  </si>
  <si>
    <t>Elon (3-7)</t>
  </si>
  <si>
    <t>Campbell (4-6)</t>
  </si>
  <si>
    <t>Binghamton (5-5)</t>
  </si>
  <si>
    <t>UT Arlington (3-7)</t>
  </si>
  <si>
    <t>Rider (6-4)</t>
  </si>
  <si>
    <t>Fordham (1-9)</t>
  </si>
  <si>
    <t>Longwood (2-8)</t>
  </si>
  <si>
    <t>Old Dominion (4-6)</t>
  </si>
  <si>
    <t>UT Rio Grande (4-6)</t>
  </si>
  <si>
    <t>UC Davis (3-7)</t>
  </si>
  <si>
    <t>Illinois Chicago (3-7)</t>
  </si>
  <si>
    <t>Little Rock (5-5)</t>
  </si>
  <si>
    <t>Utah Tech (1-9)</t>
  </si>
  <si>
    <t>Saint Peter's (5-5)</t>
  </si>
  <si>
    <t>Hawai'i (3-7)</t>
  </si>
  <si>
    <t>Grambling (4-6)</t>
  </si>
  <si>
    <t>Mercyhurst (7-3)</t>
  </si>
  <si>
    <t>Gardner-Webb (2-8)</t>
  </si>
  <si>
    <t>UT Martin (5-5)</t>
  </si>
  <si>
    <t>Florida A&amp;M (5-5)</t>
  </si>
  <si>
    <t>Toledo (3-7)</t>
  </si>
  <si>
    <t>Fairfield (4-6)</t>
  </si>
  <si>
    <t>VMI (4-6)</t>
  </si>
  <si>
    <t>Holy Cross (2-8)</t>
  </si>
  <si>
    <t>Marist (4-6)</t>
  </si>
  <si>
    <t>San Diego (2-8)</t>
  </si>
  <si>
    <t>Green Bay (2-8)</t>
  </si>
  <si>
    <t>UMBC (2-8)</t>
  </si>
  <si>
    <t>New Hampshire (4-6)</t>
  </si>
  <si>
    <t>Southern Miss (1-9)</t>
  </si>
  <si>
    <t>Wagner (3-7)</t>
  </si>
  <si>
    <t>Detroit Mercy (2-8)</t>
  </si>
  <si>
    <t>Army (4-6)</t>
  </si>
  <si>
    <t>Le Moyne (2-8)</t>
  </si>
  <si>
    <t>UL Monroe (2-8)</t>
  </si>
  <si>
    <t>The Citadel (0-10)</t>
  </si>
  <si>
    <t>Alabama A&amp;M (3-7)</t>
  </si>
  <si>
    <t>Michigan State (8-2)</t>
  </si>
  <si>
    <t>Colorado State (10-0)</t>
  </si>
  <si>
    <t>Iowa State (6-4)</t>
  </si>
  <si>
    <t>Mississippi State (4-6)</t>
  </si>
  <si>
    <t>Utah State (6-4)</t>
  </si>
  <si>
    <t>San Diego State (6-4)</t>
  </si>
  <si>
    <t>Ohio State (4-6)</t>
  </si>
  <si>
    <t>Boise State (7-3)</t>
  </si>
  <si>
    <t>Kansas State (4-6)</t>
  </si>
  <si>
    <t>Penn State (3-7)</t>
  </si>
  <si>
    <t>Oklahoma State (4-6)</t>
  </si>
  <si>
    <t>Arkansas State (6-4)</t>
  </si>
  <si>
    <t>New Mexico State (5-5)</t>
  </si>
  <si>
    <t>Florida State (4-6)</t>
  </si>
  <si>
    <t>Murray State (5-5)</t>
  </si>
  <si>
    <t>Arizona State (1-9)</t>
  </si>
  <si>
    <t>Wichita State (6-4)</t>
  </si>
  <si>
    <t>Kennesaw State (5-5)</t>
  </si>
  <si>
    <t>Indiana State (4-6)</t>
  </si>
  <si>
    <t>Kent State (7-3)</t>
  </si>
  <si>
    <t>Illinois State (5-5)</t>
  </si>
  <si>
    <t>Youngstown State (7-3)</t>
  </si>
  <si>
    <t>Jacksonville State (5-5)</t>
  </si>
  <si>
    <t>Georgia State (6-4)</t>
  </si>
  <si>
    <t>Oregon State (4-6)</t>
  </si>
  <si>
    <t>Missouri State (2-8)</t>
  </si>
  <si>
    <t>Alabama State (9-1)</t>
  </si>
  <si>
    <t>Montana State (5-5)</t>
  </si>
  <si>
    <t>Norfolk State (8-2)</t>
  </si>
  <si>
    <t>Portland State (6-4)</t>
  </si>
  <si>
    <t>Tennessee State (7-3)</t>
  </si>
  <si>
    <t>Washington State (4-6)</t>
  </si>
  <si>
    <t>Cleveland State (4-6)</t>
  </si>
  <si>
    <t>Jackson State (8-2)</t>
  </si>
  <si>
    <t>Idaho State (5-5)</t>
  </si>
  <si>
    <t>Texas State (4-6)</t>
  </si>
  <si>
    <t>Fresno State (1-9)</t>
  </si>
  <si>
    <t>Ball State (4-6)</t>
  </si>
  <si>
    <t>Tarleton State (3-7)</t>
  </si>
  <si>
    <t>Delaware State (6-4)</t>
  </si>
  <si>
    <t>Weber State (3-7)</t>
  </si>
  <si>
    <t>Wright State (4-6)</t>
  </si>
  <si>
    <t>Long Beach State (0-10)</t>
  </si>
  <si>
    <t>Alcorn State (6-4)</t>
  </si>
  <si>
    <t>Morgan State (4-6)</t>
  </si>
  <si>
    <t>Sacramento State (1-9)</t>
  </si>
  <si>
    <t>Coppin State (3-7)</t>
  </si>
  <si>
    <t>Morehead State (1-9)</t>
  </si>
  <si>
    <t>Chicago State (2-8)</t>
  </si>
  <si>
    <t>Albany Great Danes</t>
  </si>
  <si>
    <t>Uconn</t>
  </si>
  <si>
    <t>St. John's (9-1)</t>
  </si>
  <si>
    <t>Loyola Chicago (8-2)</t>
  </si>
  <si>
    <t>North Texas (8-2)</t>
  </si>
  <si>
    <t>Stanford(5-5)</t>
  </si>
  <si>
    <t>Northern Iowa (7-3)</t>
  </si>
  <si>
    <t>Northern Colorado (8-2)</t>
  </si>
  <si>
    <t>George Washington (6-4)</t>
  </si>
  <si>
    <t>UNC Wilmington (8-2)</t>
  </si>
  <si>
    <t>North Alabama (8-2)</t>
  </si>
  <si>
    <t>South Alabama (7-3)</t>
  </si>
  <si>
    <t>Middle Tennessee (7-3)</t>
  </si>
  <si>
    <t>Cal State Northridge (7-3)</t>
  </si>
  <si>
    <t>South Carolina State (9-1)</t>
  </si>
  <si>
    <t>Southeast Missouri State (8-2)</t>
  </si>
  <si>
    <t>Eastern Kentucky (7-3)</t>
  </si>
  <si>
    <t>Abilene Christian (7-3)</t>
  </si>
  <si>
    <t>St. Bonaventure (5-5)</t>
  </si>
  <si>
    <t>East Tennessee State (7-3)</t>
  </si>
  <si>
    <t>Miami (OH) (6-4)</t>
  </si>
  <si>
    <t>East Carolina (7-3)</t>
  </si>
  <si>
    <t>Northern Kentucky (7-3)</t>
  </si>
  <si>
    <t>California Baptist (6-4)</t>
  </si>
  <si>
    <t>South Florida (2-8)</t>
  </si>
  <si>
    <t>UNC Greensboro (6-4)</t>
  </si>
  <si>
    <t>Texas A&amp;M-Corpus Christi (5-5)</t>
  </si>
  <si>
    <t>Loyola Marymount (3-7)</t>
  </si>
  <si>
    <t>James Madison (7-3)</t>
  </si>
  <si>
    <t>Central Connecticut (9-1)</t>
  </si>
  <si>
    <t>St. Thomas-Minnesota (6-4)</t>
  </si>
  <si>
    <t>Eastern Michigan (6-4)</t>
  </si>
  <si>
    <t>Northwestern State (6-4)</t>
  </si>
  <si>
    <t>Queens University (5-5)</t>
  </si>
  <si>
    <t>Mount St. Mary's (8-2)</t>
  </si>
  <si>
    <t>American University (8-2)</t>
  </si>
  <si>
    <t>South Dakota State (6-4)</t>
  </si>
  <si>
    <t>Southern Illinois (4-6)</t>
  </si>
  <si>
    <t>Central Michigan (4-6)</t>
  </si>
  <si>
    <t>Georgia Southern (6-4)</t>
  </si>
  <si>
    <t>San José State (3-7)</t>
  </si>
  <si>
    <t>Purdue Fort Wayne (4-6)</t>
  </si>
  <si>
    <t>Cal State Bakersfield (4-6)</t>
  </si>
  <si>
    <t>Florida Gulf Coast(6-4)</t>
  </si>
  <si>
    <t>Northern Arizona (5-5)</t>
  </si>
  <si>
    <t>North Dakota State (5-5)</t>
  </si>
  <si>
    <t>Texas Southern (5-5)</t>
  </si>
  <si>
    <t>Long Island(7-3)</t>
  </si>
  <si>
    <t>UNC Asheville (5-5)</t>
  </si>
  <si>
    <t>Western Michigan (5-5)</t>
  </si>
  <si>
    <t>Eastern Illinois (6-4)</t>
  </si>
  <si>
    <t>St. Francis (PA) (8-2)</t>
  </si>
  <si>
    <t>Western Kentucky (3-7)</t>
  </si>
  <si>
    <t>Fairleigh Dickinson (4-6)</t>
  </si>
  <si>
    <t>Florida International (2-8)</t>
  </si>
  <si>
    <t>Loyola Maryland (3-7)</t>
  </si>
  <si>
    <t>Boston University (5-5)</t>
  </si>
  <si>
    <t>Stony Brook (3-7)</t>
  </si>
  <si>
    <t>Western Carolina (2-8)</t>
  </si>
  <si>
    <t>Pennsylvania (2-8)</t>
  </si>
  <si>
    <t>North Florida (4-6)</t>
  </si>
  <si>
    <t>Stephen F. Austin (5-5)</t>
  </si>
  <si>
    <t>Houston Christian (2-8)</t>
  </si>
  <si>
    <t>East Texas A&amp;M (3-7)</t>
  </si>
  <si>
    <t>Bethune-Cookman (7-3)</t>
  </si>
  <si>
    <t>Charleston Southern (4-6)</t>
  </si>
  <si>
    <t>Coastal Carolina (2-8)</t>
  </si>
  <si>
    <t>IU Indianapolis (3-7)</t>
  </si>
  <si>
    <t>Eastern Washington (4-6)</t>
  </si>
  <si>
    <t>Western Illinois (4-6)</t>
  </si>
  <si>
    <t>Tennessee Tech (4-6)</t>
  </si>
  <si>
    <t>Stonehill (4-6)</t>
  </si>
  <si>
    <t>Southern Utah (3-7)</t>
  </si>
  <si>
    <t>Northern Illinois (1-9)</t>
  </si>
  <si>
    <t>South Carolina Upstate (1-9)</t>
  </si>
  <si>
    <t>Central Arkansas (3-7)</t>
  </si>
  <si>
    <t>West Georgia (2-8)</t>
  </si>
  <si>
    <t>Southern Indiana (1-9)</t>
  </si>
  <si>
    <t>Maryland Eastern Shore (2-8)</t>
  </si>
  <si>
    <t>Arkansas-Pine Bluff (3-7)</t>
  </si>
  <si>
    <t>Stetson (1-9)</t>
  </si>
  <si>
    <t>Cal State Fullerton (0-10)</t>
  </si>
  <si>
    <t>Mississippi Valley State (1-9)</t>
  </si>
  <si>
    <t>Massachusetts (2-8)</t>
  </si>
  <si>
    <t>North Carolina A&amp;T (3-7)</t>
  </si>
  <si>
    <t>North Carolina Central (4-6)</t>
  </si>
  <si>
    <t>Ole Miss(5-5)</t>
  </si>
  <si>
    <t>Prairie View A&amp;M (1-9)</t>
  </si>
  <si>
    <t>SIU Edwardsville (7-3)</t>
  </si>
  <si>
    <t>UC San Diego (10-0)</t>
  </si>
  <si>
    <t>UC Santa Barbara (5-5)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</si>
</sst>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11"/>
      <color rgb="FF48494A"/>
      <name val="Arial"/>
      <family val="2"/>
    </font>
    <font>
      <sz val="12"/>
      <color rgb="FF6C6D6F"/>
      <name val="Arial"/>
      <family val="2"/>
    </font>
    <font>
      <u/>
      <sz val="12"/>
      <color theme="10"/>
      <name val="Aptos Narrow"/>
      <family val="2"/>
      <scheme val="minor"/>
    </font>
    <font>
      <sz val="10.199999999999999"/>
      <color rgb="FF222222"/>
      <name val="Helvetica"/>
      <family val="2"/>
    </font>
    <font>
      <sz val="12"/>
      <color rgb="FFFF0000"/>
      <name val="Aptos Narrow"/>
      <family val="2"/>
      <scheme val="minor"/>
    </font>
    <font>
      <sz val="10"/>
      <color theme="1"/>
      <name val="Arial"/>
      <family val="2"/>
    </font>
    <font>
      <sz val="10"/>
      <color rgb="FF666666"/>
      <name val="Arial"/>
      <family val="2"/>
    </font>
    <font>
      <b/>
      <sz val="10"/>
      <color rgb="FFFF0000"/>
      <name val="Arial"/>
      <family val="2"/>
    </font>
    <font>
      <sz val="10"/>
      <color rgb="FF000000"/>
      <name val="Helvetica Neue"/>
      <family val="2"/>
    </font>
    <font>
      <sz val="12"/>
      <color rgb="FF6C6D6F"/>
      <name val="Roboto"/>
    </font>
    <font>
      <sz val="12"/>
      <color rgb="FF0066CC"/>
      <name val="Arial"/>
      <family val="2"/>
    </font>
    <font>
      <sz val="12"/>
      <color rgb="FF009944"/>
      <name val="Arial"/>
      <family val="2"/>
    </font>
    <font>
      <sz val="12"/>
      <color rgb="FFDD0000"/>
      <name val="Arial"/>
      <family val="2"/>
    </font>
    <font>
      <sz val="12"/>
      <color rgb="FF000000"/>
      <name val="Helvetica Neue"/>
      <family val="2"/>
    </font>
    <font>
      <b/>
      <sz val="14"/>
      <color rgb="FF222222"/>
      <name val="Helvetica Neue"/>
      <family val="2"/>
    </font>
    <font>
      <sz val="14"/>
      <color rgb="FF222222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  <xf numFmtId="0" fontId="5" fillId="0" borderId="0" xfId="0" applyFont="1"/>
    <xf numFmtId="0" fontId="7" fillId="0" borderId="0" xfId="0" applyFont="1"/>
    <xf numFmtId="3" fontId="7" fillId="0" borderId="0" xfId="0" applyNumberFormat="1" applyFont="1"/>
    <xf numFmtId="0" fontId="8" fillId="0" borderId="0" xfId="0" applyFont="1"/>
    <xf numFmtId="0" fontId="9" fillId="0" borderId="0" xfId="0" applyFont="1"/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16" fontId="3" fillId="0" borderId="0" xfId="0" applyNumberFormat="1" applyFont="1"/>
    <xf numFmtId="17" fontId="3" fillId="0" borderId="0" xfId="0" applyNumberFormat="1" applyFont="1"/>
    <xf numFmtId="0" fontId="15" fillId="0" borderId="0" xfId="0" applyFont="1"/>
    <xf numFmtId="16" fontId="15" fillId="0" borderId="0" xfId="0" applyNumberFormat="1" applyFont="1"/>
    <xf numFmtId="17" fontId="15" fillId="0" borderId="0" xfId="0" applyNumberFormat="1" applyFont="1"/>
    <xf numFmtId="0" fontId="16" fillId="0" borderId="0" xfId="0" applyFont="1"/>
    <xf numFmtId="0" fontId="1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tyles" Target="styles.xml"/><Relationship Id="rId5" Type="http://purl.oclc.org/ooxml/officeDocument/relationships/worksheet" Target="worksheets/sheet5.xml"/><Relationship Id="rId10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17" Type="http://purl.oclc.org/ooxml/officeDocument/relationships/hyperlink" Target="https://www.espn.com/mens-college-basketball/team/_/id/13/cal-poly-mustangs" TargetMode="External"/><Relationship Id="rId671" Type="http://purl.oclc.org/ooxml/officeDocument/relationships/hyperlink" Target="https://www.espn.com/mens-college-basketball/team/_/id/16/sacramento-state-hornets" TargetMode="External"/><Relationship Id="rId21" Type="http://purl.oclc.org/ooxml/officeDocument/relationships/hyperlink" Target="https://www.espn.com/mens-college-basketball/team/_/id/66/iowa-state-cyclones" TargetMode="External"/><Relationship Id="rId324" Type="http://purl.oclc.org/ooxml/officeDocument/relationships/image" Target="../media/image162.png"/><Relationship Id="rId531" Type="http://purl.oclc.org/ooxml/officeDocument/relationships/hyperlink" Target="https://www.espn.com/mens-college-basketball/team/_/id/2086/butler-bulldogs" TargetMode="External"/><Relationship Id="rId629" Type="http://purl.oclc.org/ooxml/officeDocument/relationships/hyperlink" Target="https://www.espn.com/mens-college-basketball/team/_/id/2739/green-bay-phoenix" TargetMode="External"/><Relationship Id="rId170" Type="http://purl.oclc.org/ooxml/officeDocument/relationships/image" Target="../media/image85.png"/><Relationship Id="rId268" Type="http://purl.oclc.org/ooxml/officeDocument/relationships/image" Target="../media/image134.png"/><Relationship Id="rId475" Type="http://purl.oclc.org/ooxml/officeDocument/relationships/hyperlink" Target="https://www.espn.com/mens-college-basketball/team/_/id/79/southern-illinois-salukis" TargetMode="External"/><Relationship Id="rId682" Type="http://purl.oclc.org/ooxml/officeDocument/relationships/image" Target="../media/image341.png"/><Relationship Id="rId32" Type="http://purl.oclc.org/ooxml/officeDocument/relationships/image" Target="../media/image16.png"/><Relationship Id="rId128" Type="http://purl.oclc.org/ooxml/officeDocument/relationships/image" Target="../media/image64.png"/><Relationship Id="rId335" Type="http://purl.oclc.org/ooxml/officeDocument/relationships/hyperlink" Target="https://www.espn.com/mens-college-basketball/team/_/id/23/san-jose-state-spartans" TargetMode="External"/><Relationship Id="rId542" Type="http://purl.oclc.org/ooxml/officeDocument/relationships/image" Target="../media/image271.png"/><Relationship Id="rId181" Type="http://purl.oclc.org/ooxml/officeDocument/relationships/hyperlink" Target="https://www.espn.com/mens-college-basketball/team/_/id/2634/tennessee-state-tigers" TargetMode="External"/><Relationship Id="rId402" Type="http://purl.oclc.org/ooxml/officeDocument/relationships/image" Target="../media/image201.png"/><Relationship Id="rId279" Type="http://purl.oclc.org/ooxml/officeDocument/relationships/hyperlink" Target="https://www.espn.com/mens-college-basketball/team/_/id/305/depaul-blue-demons" TargetMode="External"/><Relationship Id="rId486" Type="http://purl.oclc.org/ooxml/officeDocument/relationships/image" Target="../media/image243.png"/><Relationship Id="rId693" Type="http://purl.oclc.org/ooxml/officeDocument/relationships/hyperlink" Target="https://www.espn.com/mens-college-basketball/team/_/id/2520/rider-broncs" TargetMode="External"/><Relationship Id="rId707" Type="http://purl.oclc.org/ooxml/officeDocument/relationships/hyperlink" Target="https://www.espn.com/mens-college-basketball/team/_/id/2239/cal-state-fullerton-titans" TargetMode="External"/><Relationship Id="rId43" Type="http://purl.oclc.org/ooxml/officeDocument/relationships/hyperlink" Target="https://www.espn.com/mens-college-basketball/team/_/id/12/arizona-wildcats" TargetMode="External"/><Relationship Id="rId139" Type="http://purl.oclc.org/ooxml/officeDocument/relationships/hyperlink" Target="https://www.espn.com/mens-college-basketball/team/_/id/61/georgia-bulldogs" TargetMode="External"/><Relationship Id="rId346" Type="http://purl.oclc.org/ooxml/officeDocument/relationships/image" Target="../media/image173.png"/><Relationship Id="rId553" Type="http://purl.oclc.org/ooxml/officeDocument/relationships/hyperlink" Target="https://www.espn.com/mens-college-basketball/team/_/id/2329/lehigh-mountain-hawks" TargetMode="External"/><Relationship Id="rId192" Type="http://purl.oclc.org/ooxml/officeDocument/relationships/image" Target="../media/image96.png"/><Relationship Id="rId206" Type="http://purl.oclc.org/ooxml/officeDocument/relationships/image" Target="../media/image103.png"/><Relationship Id="rId413" Type="http://purl.oclc.org/ooxml/officeDocument/relationships/hyperlink" Target="https://www.espn.com/mens-college-basketball/team/_/id/331/eastern-washington-eagles" TargetMode="External"/><Relationship Id="rId497" Type="http://purl.oclc.org/ooxml/officeDocument/relationships/hyperlink" Target="https://www.espn.com/mens-college-basketball/team/_/id/2466/northwestern-state-demons" TargetMode="External"/><Relationship Id="rId620" Type="http://purl.oclc.org/ooxml/officeDocument/relationships/image" Target="../media/image310.png"/><Relationship Id="rId718" Type="http://purl.oclc.org/ooxml/officeDocument/relationships/image" Target="../media/image359.png"/><Relationship Id="rId357" Type="http://purl.oclc.org/ooxml/officeDocument/relationships/hyperlink" Target="https://www.espn.com/mens-college-basketball/team/_/id/2350/loyola-chicago-ramblers" TargetMode="External"/><Relationship Id="rId54" Type="http://purl.oclc.org/ooxml/officeDocument/relationships/image" Target="../media/image27.png"/><Relationship Id="rId217" Type="http://purl.oclc.org/ooxml/officeDocument/relationships/hyperlink" Target="https://www.espn.com/mens-college-basketball/team/_/id/2724/wichita-state-shockers" TargetMode="External"/><Relationship Id="rId564" Type="http://purl.oclc.org/ooxml/officeDocument/relationships/image" Target="../media/image282.png"/><Relationship Id="rId424" Type="http://purl.oclc.org/ooxml/officeDocument/relationships/image" Target="../media/image212.png"/><Relationship Id="rId631" Type="http://purl.oclc.org/ooxml/officeDocument/relationships/hyperlink" Target="https://www.espn.com/mens-college-basketball/team/_/id/2612/saint-peters-peacocks" TargetMode="External"/><Relationship Id="rId729" Type="http://purl.oclc.org/ooxml/officeDocument/relationships/image" Target="../media/image365.png"/><Relationship Id="rId270" Type="http://purl.oclc.org/ooxml/officeDocument/relationships/image" Target="../media/image135.png"/><Relationship Id="rId65" Type="http://purl.oclc.org/ooxml/officeDocument/relationships/hyperlink" Target="https://www.espn.com/mens-college-basketball/team/_/id/275/wisconsin-badgers" TargetMode="External"/><Relationship Id="rId130" Type="http://purl.oclc.org/ooxml/officeDocument/relationships/image" Target="../media/image65.png"/><Relationship Id="rId368" Type="http://purl.oclc.org/ooxml/officeDocument/relationships/image" Target="../media/image184.png"/><Relationship Id="rId575" Type="http://purl.oclc.org/ooxml/officeDocument/relationships/hyperlink" Target="https://www.espn.com/mens-college-basketball/team/_/id/2066/binghamton-bearcats" TargetMode="External"/><Relationship Id="rId228" Type="http://purl.oclc.org/ooxml/officeDocument/relationships/image" Target="../media/image114.png"/><Relationship Id="rId435" Type="http://purl.oclc.org/ooxml/officeDocument/relationships/hyperlink" Target="https://www.espn.com/mens-college-basketball/team/_/id/2229/florida-international-panthers" TargetMode="External"/><Relationship Id="rId642" Type="http://purl.oclc.org/ooxml/officeDocument/relationships/image" Target="../media/image321.png"/><Relationship Id="rId281" Type="http://purl.oclc.org/ooxml/officeDocument/relationships/hyperlink" Target="https://www.espn.com/mens-college-basketball/team/_/id/349/army-black-knights" TargetMode="External"/><Relationship Id="rId502" Type="http://purl.oclc.org/ooxml/officeDocument/relationships/image" Target="../media/image251.png"/><Relationship Id="rId76" Type="http://purl.oclc.org/ooxml/officeDocument/relationships/image" Target="../media/image38.png"/><Relationship Id="rId141" Type="http://purl.oclc.org/ooxml/officeDocument/relationships/hyperlink" Target="https://www.espn.com/mens-college-basketball/team/_/id/227/rhode-island-rams" TargetMode="External"/><Relationship Id="rId379" Type="http://purl.oclc.org/ooxml/officeDocument/relationships/hyperlink" Target="https://www.espn.com/mens-college-basketball/team/_/id/2934/cal-state-bakersfield-roadrunners" TargetMode="External"/><Relationship Id="rId586" Type="http://purl.oclc.org/ooxml/officeDocument/relationships/image" Target="../media/image293.png"/><Relationship Id="rId7" Type="http://purl.oclc.org/ooxml/officeDocument/relationships/hyperlink" Target="https://www.espn.com/mens-college-basketball/team/_/id/2250/gonzaga-bulldogs" TargetMode="External"/><Relationship Id="rId239" Type="http://purl.oclc.org/ooxml/officeDocument/relationships/hyperlink" Target="https://www.espn.com/mens-college-basketball/team/_/id/158/nebraska-cornhuskers" TargetMode="External"/><Relationship Id="rId446" Type="http://purl.oclc.org/ooxml/officeDocument/relationships/image" Target="../media/image223.png"/><Relationship Id="rId653" Type="http://purl.oclc.org/ooxml/officeDocument/relationships/hyperlink" Target="https://www.espn.com/mens-college-basketball/team/_/id/119/towson-tigers" TargetMode="External"/><Relationship Id="rId292" Type="http://purl.oclc.org/ooxml/officeDocument/relationships/image" Target="../media/image146.png"/><Relationship Id="rId306" Type="http://purl.oclc.org/ooxml/officeDocument/relationships/image" Target="../media/image153.png"/><Relationship Id="rId87" Type="http://purl.oclc.org/ooxml/officeDocument/relationships/hyperlink" Target="https://www.espn.com/mens-college-basketball/team/_/id/171/columbia-lions" TargetMode="External"/><Relationship Id="rId513" Type="http://purl.oclc.org/ooxml/officeDocument/relationships/hyperlink" Target="https://www.espn.com/mens-college-basketball/team/_/id/2426/navy-midshipmen" TargetMode="External"/><Relationship Id="rId597" Type="http://purl.oclc.org/ooxml/officeDocument/relationships/hyperlink" Target="https://www.espn.com/mens-college-basketball/team/_/id/2097/campbell-fighting-camels" TargetMode="External"/><Relationship Id="rId720" Type="http://purl.oclc.org/ooxml/officeDocument/relationships/image" Target="../media/image360.png"/><Relationship Id="rId152" Type="http://purl.oclc.org/ooxml/officeDocument/relationships/image" Target="../media/image76.png"/><Relationship Id="rId457" Type="http://purl.oclc.org/ooxml/officeDocument/relationships/hyperlink" Target="https://www.espn.com/mens-college-basketball/team/_/id/179/st-bonaventure-bonnies" TargetMode="External"/><Relationship Id="rId664" Type="http://purl.oclc.org/ooxml/officeDocument/relationships/image" Target="../media/image332.png"/><Relationship Id="rId14" Type="http://purl.oclc.org/ooxml/officeDocument/relationships/image" Target="../media/image7.png"/><Relationship Id="rId317" Type="http://purl.oclc.org/ooxml/officeDocument/relationships/hyperlink" Target="https://www.espn.com/mens-college-basketball/team/_/id/2569/south-carolina-state-bulldogs" TargetMode="External"/><Relationship Id="rId524" Type="http://purl.oclc.org/ooxml/officeDocument/relationships/image" Target="../media/image262.png"/><Relationship Id="rId98" Type="http://purl.oclc.org/ooxml/officeDocument/relationships/image" Target="../media/image49.png"/><Relationship Id="rId163" Type="http://purl.oclc.org/ooxml/officeDocument/relationships/hyperlink" Target="https://www.espn.com/mens-college-basketball/team/_/id/159/dartmouth-big-green" TargetMode="External"/><Relationship Id="rId370" Type="http://purl.oclc.org/ooxml/officeDocument/relationships/image" Target="../media/image185.png"/><Relationship Id="rId230" Type="http://purl.oclc.org/ooxml/officeDocument/relationships/image" Target="../media/image115.png"/><Relationship Id="rId468" Type="http://purl.oclc.org/ooxml/officeDocument/relationships/image" Target="../media/image234.png"/><Relationship Id="rId675" Type="http://purl.oclc.org/ooxml/officeDocument/relationships/hyperlink" Target="https://www.espn.com/mens-college-basketball/team/_/id/309/louisiana-ragin-cajuns" TargetMode="External"/><Relationship Id="rId25" Type="http://purl.oclc.org/ooxml/officeDocument/relationships/hyperlink" Target="https://www.espn.com/mens-college-basketball/team/_/id/2427/unc-asheville-bulldogs" TargetMode="External"/><Relationship Id="rId328" Type="http://purl.oclc.org/ooxml/officeDocument/relationships/image" Target="../media/image164.png"/><Relationship Id="rId535" Type="http://purl.oclc.org/ooxml/officeDocument/relationships/hyperlink" Target="https://www.espn.com/mens-college-basketball/team/_/id/147/montana-state-bobcats" TargetMode="External"/><Relationship Id="rId174" Type="http://purl.oclc.org/ooxml/officeDocument/relationships/image" Target="../media/image87.png"/><Relationship Id="rId381" Type="http://purl.oclc.org/ooxml/officeDocument/relationships/hyperlink" Target="https://www.espn.com/mens-college-basketball/team/_/id/2511/queens-university-royals" TargetMode="External"/><Relationship Id="rId602" Type="http://purl.oclc.org/ooxml/officeDocument/relationships/image" Target="../media/image301.png"/><Relationship Id="rId241" Type="http://purl.oclc.org/ooxml/officeDocument/relationships/hyperlink" Target="https://www.espn.com/mens-college-basketball/team/_/id/2390/miami-hurricanes" TargetMode="External"/><Relationship Id="rId479" Type="http://purl.oclc.org/ooxml/officeDocument/relationships/hyperlink" Target="https://www.espn.com/mens-college-basketball/team/_/id/116/mount-st-marys-mountaineers" TargetMode="External"/><Relationship Id="rId686" Type="http://purl.oclc.org/ooxml/officeDocument/relationships/image" Target="../media/image343.png"/><Relationship Id="rId36" Type="http://purl.oclc.org/ooxml/officeDocument/relationships/image" Target="../media/image18.png"/><Relationship Id="rId339" Type="http://purl.oclc.org/ooxml/officeDocument/relationships/hyperlink" Target="https://www.espn.com/mens-college-basketball/team/_/id/59/georgia-tech-yellow-jackets" TargetMode="External"/><Relationship Id="rId546" Type="http://purl.oclc.org/ooxml/officeDocument/relationships/image" Target="../media/image273.png"/><Relationship Id="rId101" Type="http://purl.oclc.org/ooxml/officeDocument/relationships/hyperlink" Target="https://www.espn.com/mens-college-basketball/team/_/id/43/yale-bulldogs" TargetMode="External"/><Relationship Id="rId185" Type="http://purl.oclc.org/ooxml/officeDocument/relationships/hyperlink" Target="https://www.espn.com/mens-college-basketball/team/_/id/82/uic-flames" TargetMode="External"/><Relationship Id="rId406" Type="http://purl.oclc.org/ooxml/officeDocument/relationships/image" Target="../media/image203.png"/><Relationship Id="rId392" Type="http://purl.oclc.org/ooxml/officeDocument/relationships/image" Target="../media/image196.png"/><Relationship Id="rId613" Type="http://purl.oclc.org/ooxml/officeDocument/relationships/hyperlink" Target="https://www.espn.com/mens-college-basketball/team/_/id/107/holy-cross-crusaders" TargetMode="External"/><Relationship Id="rId697" Type="http://purl.oclc.org/ooxml/officeDocument/relationships/hyperlink" Target="https://www.espn.com/mens-college-basketball/team/_/id/2099/canisius-golden-griffins" TargetMode="External"/><Relationship Id="rId252" Type="http://purl.oclc.org/ooxml/officeDocument/relationships/image" Target="../media/image126.png"/><Relationship Id="rId47" Type="http://purl.oclc.org/ooxml/officeDocument/relationships/hyperlink" Target="https://www.espn.com/mens-college-basketball/team/_/id/2458/northern-colorado-bears" TargetMode="External"/><Relationship Id="rId112" Type="http://purl.oclc.org/ooxml/officeDocument/relationships/image" Target="../media/image56.png"/><Relationship Id="rId557" Type="http://purl.oclc.org/ooxml/officeDocument/relationships/hyperlink" Target="https://www.espn.com/mens-college-basketball/team/_/id/2459/northern-illinois-huskies" TargetMode="External"/><Relationship Id="rId196" Type="http://purl.oclc.org/ooxml/officeDocument/relationships/image" Target="../media/image98.png"/><Relationship Id="rId417" Type="http://purl.oclc.org/ooxml/officeDocument/relationships/hyperlink" Target="https://www.espn.com/mens-college-basketball/team/_/id/2172/denver-pioneers" TargetMode="External"/><Relationship Id="rId624" Type="http://purl.oclc.org/ooxml/officeDocument/relationships/image" Target="../media/image312.png"/><Relationship Id="rId263" Type="http://purl.oclc.org/ooxml/officeDocument/relationships/hyperlink" Target="https://www.espn.com/mens-college-basketball/team/_/id/24/stanford-cardinal" TargetMode="External"/><Relationship Id="rId470" Type="http://purl.oclc.org/ooxml/officeDocument/relationships/image" Target="../media/image235.png"/><Relationship Id="rId58" Type="http://purl.oclc.org/ooxml/officeDocument/relationships/image" Target="../media/image29.png"/><Relationship Id="rId123" Type="http://purl.oclc.org/ooxml/officeDocument/relationships/hyperlink" Target="https://www.espn.com/mens-college-basketball/team/_/id/2428/north-carolina-central-eagles" TargetMode="External"/><Relationship Id="rId330" Type="http://purl.oclc.org/ooxml/officeDocument/relationships/image" Target="../media/image165.png"/><Relationship Id="rId568" Type="http://purl.oclc.org/ooxml/officeDocument/relationships/image" Target="../media/image284.png"/><Relationship Id="rId428" Type="http://purl.oclc.org/ooxml/officeDocument/relationships/image" Target="../media/image214.png"/><Relationship Id="rId635" Type="http://purl.oclc.org/ooxml/officeDocument/relationships/hyperlink" Target="https://www.espn.com/mens-college-basketball/team/_/id/324/coastal-carolina-chanticleers" TargetMode="External"/><Relationship Id="rId274" Type="http://purl.oclc.org/ooxml/officeDocument/relationships/image" Target="../media/image137.png"/><Relationship Id="rId481" Type="http://purl.oclc.org/ooxml/officeDocument/relationships/hyperlink" Target="https://www.espn.com/mens-college-basketball/team/_/id/2117/central-michigan-chippewas" TargetMode="External"/><Relationship Id="rId702" Type="http://purl.oclc.org/ooxml/officeDocument/relationships/image" Target="../media/image351.png"/><Relationship Id="rId69" Type="http://purl.oclc.org/ooxml/officeDocument/relationships/hyperlink" Target="https://www.espn.com/mens-college-basketball/team/_/id/2870/purdue-fort-wayne-mastodons" TargetMode="External"/><Relationship Id="rId134" Type="http://purl.oclc.org/ooxml/officeDocument/relationships/image" Target="../media/image67.png"/><Relationship Id="rId579" Type="http://purl.oclc.org/ooxml/officeDocument/relationships/hyperlink" Target="https://www.espn.com/mens-college-basketball/team/_/id/284/stonehill-skyhawks" TargetMode="External"/><Relationship Id="rId341" Type="http://purl.oclc.org/ooxml/officeDocument/relationships/hyperlink" Target="https://www.espn.com/mens-college-basketball/team/_/id/2750/wright-state-raiders" TargetMode="External"/><Relationship Id="rId439" Type="http://purl.oclc.org/ooxml/officeDocument/relationships/hyperlink" Target="https://www.espn.com/mens-college-basketball/team/_/id/2653/troy-trojans" TargetMode="External"/><Relationship Id="rId646" Type="http://purl.oclc.org/ooxml/officeDocument/relationships/image" Target="../media/image323.png"/><Relationship Id="rId201" Type="http://purl.oclc.org/ooxml/officeDocument/relationships/hyperlink" Target="https://www.espn.com/mens-college-basketball/team/_/id/2032/arkansas-state-red-wolves" TargetMode="External"/><Relationship Id="rId285" Type="http://purl.oclc.org/ooxml/officeDocument/relationships/hyperlink" Target="https://www.espn.com/mens-college-basketball/team/_/id/2509/purdue-boilermakers" TargetMode="External"/><Relationship Id="rId506" Type="http://purl.oclc.org/ooxml/officeDocument/relationships/image" Target="../media/image253.png"/><Relationship Id="rId492" Type="http://purl.oclc.org/ooxml/officeDocument/relationships/image" Target="../media/image246.png"/><Relationship Id="rId713" Type="http://purl.oclc.org/ooxml/officeDocument/relationships/hyperlink" Target="https://www.espn.com/mens-college-basketball/team/_/id/2005/air-force-falcons" TargetMode="External"/><Relationship Id="rId145" Type="http://purl.oclc.org/ooxml/officeDocument/relationships/hyperlink" Target="https://www.espn.com/mens-college-basketball/team/_/id/2464/northern-arizona-lumberjacks" TargetMode="External"/><Relationship Id="rId352" Type="http://purl.oclc.org/ooxml/officeDocument/relationships/image" Target="../media/image176.png"/><Relationship Id="rId212" Type="http://purl.oclc.org/ooxml/officeDocument/relationships/image" Target="../media/image106.png"/><Relationship Id="rId657" Type="http://purl.oclc.org/ooxml/officeDocument/relationships/hyperlink" Target="https://www.espn.com/mens-college-basketball/team/_/id/2031/little-rock-trojans" TargetMode="External"/><Relationship Id="rId296" Type="http://purl.oclc.org/ooxml/officeDocument/relationships/image" Target="../media/image148.png"/><Relationship Id="rId517" Type="http://purl.oclc.org/ooxml/officeDocument/relationships/hyperlink" Target="https://www.espn.com/mens-college-basketball/team/_/id/2439/unlv-rebels" TargetMode="External"/><Relationship Id="rId724" Type="http://purl.oclc.org/ooxml/officeDocument/relationships/image" Target="../media/image362.png"/><Relationship Id="rId60" Type="http://purl.oclc.org/ooxml/officeDocument/relationships/image" Target="../media/image30.png"/><Relationship Id="rId156" Type="http://purl.oclc.org/ooxml/officeDocument/relationships/image" Target="../media/image78.png"/><Relationship Id="rId363" Type="http://purl.oclc.org/ooxml/officeDocument/relationships/hyperlink" Target="https://www.espn.com/mens-college-basketball/team/_/id/3084/utah-valley-wolverines" TargetMode="External"/><Relationship Id="rId570" Type="http://purl.oclc.org/ooxml/officeDocument/relationships/image" Target="../media/image285.png"/><Relationship Id="rId223" Type="http://purl.oclc.org/ooxml/officeDocument/relationships/hyperlink" Target="https://www.espn.com/mens-college-basketball/team/_/id/2287/illinois-state-redbirds" TargetMode="External"/><Relationship Id="rId430" Type="http://purl.oclc.org/ooxml/officeDocument/relationships/image" Target="../media/image215.png"/><Relationship Id="rId668" Type="http://purl.oclc.org/ooxml/officeDocument/relationships/image" Target="../media/image334.png"/><Relationship Id="rId18" Type="http://purl.oclc.org/ooxml/officeDocument/relationships/image" Target="../media/image9.png"/><Relationship Id="rId528" Type="http://purl.oclc.org/ooxml/officeDocument/relationships/image" Target="../media/image264.png"/><Relationship Id="rId167" Type="http://purl.oclc.org/ooxml/officeDocument/relationships/hyperlink" Target="https://www.espn.com/mens-college-basketball/team/_/id/145/ole-miss-rebels" TargetMode="External"/><Relationship Id="rId374" Type="http://purl.oclc.org/ooxml/officeDocument/relationships/image" Target="../media/image187.png"/><Relationship Id="rId581" Type="http://purl.oclc.org/ooxml/officeDocument/relationships/hyperlink" Target="https://www.espn.com/mens-college-basketball/team/_/id/2514/quinnipiac-bobcats" TargetMode="External"/><Relationship Id="rId71" Type="http://purl.oclc.org/ooxml/officeDocument/relationships/hyperlink" Target="https://www.espn.com/mens-college-basketball/team/_/id/2349/umass-lowell-river-hawks" TargetMode="External"/><Relationship Id="rId234" Type="http://purl.oclc.org/ooxml/officeDocument/relationships/image" Target="../media/image117.png"/><Relationship Id="rId679" Type="http://purl.oclc.org/ooxml/officeDocument/relationships/hyperlink" Target="https://www.espn.com/mens-college-basketball/team/_/id/2046/austin-peay-governors" TargetMode="External"/><Relationship Id="rId2" Type="http://purl.oclc.org/ooxml/officeDocument/relationships/image" Target="../media/image1.png"/><Relationship Id="rId29" Type="http://purl.oclc.org/ooxml/officeDocument/relationships/hyperlink" Target="https://www.espn.com/mens-college-basketball/team/_/id/120/maryland-terrapins" TargetMode="External"/><Relationship Id="rId441" Type="http://purl.oclc.org/ooxml/officeDocument/relationships/hyperlink" Target="https://www.espn.com/mens-college-basketball/team/_/id/2572/southern-miss-golden-eagles" TargetMode="External"/><Relationship Id="rId539" Type="http://purl.oclc.org/ooxml/officeDocument/relationships/hyperlink" Target="https://www.espn.com/mens-college-basketball/team/_/id/279/pacific-tigers" TargetMode="External"/><Relationship Id="rId178" Type="http://purl.oclc.org/ooxml/officeDocument/relationships/image" Target="../media/image89.png"/><Relationship Id="rId301" Type="http://purl.oclc.org/ooxml/officeDocument/relationships/hyperlink" Target="https://www.espn.com/mens-college-basketball/team/_/id/151/east-carolina-pirates" TargetMode="External"/><Relationship Id="rId82" Type="http://purl.oclc.org/ooxml/officeDocument/relationships/image" Target="../media/image41.png"/><Relationship Id="rId385" Type="http://purl.oclc.org/ooxml/officeDocument/relationships/hyperlink" Target="https://www.espn.com/mens-college-basketball/team/_/id/38/colorado-buffaloes" TargetMode="External"/><Relationship Id="rId592" Type="http://purl.oclc.org/ooxml/officeDocument/relationships/image" Target="../media/image296.png"/><Relationship Id="rId606" Type="http://purl.oclc.org/ooxml/officeDocument/relationships/image" Target="../media/image303.png"/><Relationship Id="rId245" Type="http://purl.oclc.org/ooxml/officeDocument/relationships/hyperlink" Target="https://www.espn.com/mens-college-basketball/team/_/id/2011/alabama-state-hornets" TargetMode="External"/><Relationship Id="rId452" Type="http://purl.oclc.org/ooxml/officeDocument/relationships/image" Target="../media/image226.png"/><Relationship Id="rId105" Type="http://purl.oclc.org/ooxml/officeDocument/relationships/hyperlink" Target="https://www.espn.com/mens-college-basketball/team/_/id/292/ut-rio-grande-valley-vaqueros" TargetMode="External"/><Relationship Id="rId147" Type="http://purl.oclc.org/ooxml/officeDocument/relationships/hyperlink" Target="https://www.espn.com/mens-college-basketball/team/_/id/2636/utsa-roadrunners" TargetMode="External"/><Relationship Id="rId312" Type="http://purl.oclc.org/ooxml/officeDocument/relationships/image" Target="../media/image156.png"/><Relationship Id="rId354" Type="http://purl.oclc.org/ooxml/officeDocument/relationships/image" Target="../media/image177.png"/><Relationship Id="rId51" Type="http://purl.oclc.org/ooxml/officeDocument/relationships/hyperlink" Target="https://www.espn.com/mens-college-basketball/team/_/id/282/indiana-state-sycamores" TargetMode="External"/><Relationship Id="rId93" Type="http://purl.oclc.org/ooxml/officeDocument/relationships/hyperlink" Target="https://www.espn.com/mens-college-basketball/team/_/id/2449/north-dakota-state-bison" TargetMode="External"/><Relationship Id="rId189" Type="http://purl.oclc.org/ooxml/officeDocument/relationships/hyperlink" Target="https://www.espn.com/mens-college-basketball/team/_/id/2674/valparaiso-beacons" TargetMode="External"/><Relationship Id="rId396" Type="http://purl.oclc.org/ooxml/officeDocument/relationships/image" Target="../media/image198.png"/><Relationship Id="rId561" Type="http://purl.oclc.org/ooxml/officeDocument/relationships/hyperlink" Target="https://www.espn.com/mens-college-basketball/team/_/id/2026/app-state-mountaineers" TargetMode="External"/><Relationship Id="rId617" Type="http://purl.oclc.org/ooxml/officeDocument/relationships/hyperlink" Target="https://www.espn.com/mens-college-basketball/team/_/id/2717/western-carolina-catamounts" TargetMode="External"/><Relationship Id="rId659" Type="http://purl.oclc.org/ooxml/officeDocument/relationships/hyperlink" Target="https://www.espn.com/mens-college-basketball/team/_/id/2275/hofstra-pride" TargetMode="External"/><Relationship Id="rId214" Type="http://purl.oclc.org/ooxml/officeDocument/relationships/image" Target="../media/image107.png"/><Relationship Id="rId256" Type="http://purl.oclc.org/ooxml/officeDocument/relationships/image" Target="../media/image128.png"/><Relationship Id="rId298" Type="http://purl.oclc.org/ooxml/officeDocument/relationships/image" Target="../media/image149.png"/><Relationship Id="rId421" Type="http://purl.oclc.org/ooxml/officeDocument/relationships/hyperlink" Target="https://www.espn.com/mens-college-basketball/team/_/id/70/idaho-vandals" TargetMode="External"/><Relationship Id="rId463" Type="http://purl.oclc.org/ooxml/officeDocument/relationships/hyperlink" Target="https://www.espn.com/mens-college-basketball/team/_/id/2437/omaha-mavericks" TargetMode="External"/><Relationship Id="rId519" Type="http://purl.oclc.org/ooxml/officeDocument/relationships/hyperlink" Target="https://www.espn.com/mens-college-basketball/team/_/id/152/nc-state-wolfpack" TargetMode="External"/><Relationship Id="rId670" Type="http://purl.oclc.org/ooxml/officeDocument/relationships/image" Target="../media/image335.png"/><Relationship Id="rId116" Type="http://purl.oclc.org/ooxml/officeDocument/relationships/image" Target="../media/image58.png"/><Relationship Id="rId158" Type="http://purl.oclc.org/ooxml/officeDocument/relationships/image" Target="../media/image79.png"/><Relationship Id="rId323" Type="http://purl.oclc.org/ooxml/officeDocument/relationships/hyperlink" Target="https://www.espn.com/mens-college-basketball/team/_/id/2029/arkansas-pine-bluff-golden-lions" TargetMode="External"/><Relationship Id="rId530" Type="http://purl.oclc.org/ooxml/officeDocument/relationships/image" Target="../media/image265.png"/><Relationship Id="rId726" Type="http://purl.oclc.org/ooxml/officeDocument/relationships/image" Target="../media/image363.png"/><Relationship Id="rId20" Type="http://purl.oclc.org/ooxml/officeDocument/relationships/image" Target="../media/image10.png"/><Relationship Id="rId62" Type="http://purl.oclc.org/ooxml/officeDocument/relationships/image" Target="../media/image31.png"/><Relationship Id="rId365" Type="http://purl.oclc.org/ooxml/officeDocument/relationships/hyperlink" Target="https://www.espn.com/mens-college-basketball/team/_/id/2908/south-carolina-upstate-spartans" TargetMode="External"/><Relationship Id="rId572" Type="http://purl.oclc.org/ooxml/officeDocument/relationships/image" Target="../media/image286.png"/><Relationship Id="rId628" Type="http://purl.oclc.org/ooxml/officeDocument/relationships/image" Target="../media/image314.png"/><Relationship Id="rId225" Type="http://purl.oclc.org/ooxml/officeDocument/relationships/hyperlink" Target="https://www.espn.com/mens-college-basketball/team/_/id/52/florida-state-seminoles" TargetMode="External"/><Relationship Id="rId267" Type="http://purl.oclc.org/ooxml/officeDocument/relationships/hyperlink" Target="https://www.espn.com/mens-college-basketball/team/_/id/2633/tennessee-volunteers" TargetMode="External"/><Relationship Id="rId432" Type="http://purl.oclc.org/ooxml/officeDocument/relationships/image" Target="../media/image216.png"/><Relationship Id="rId474" Type="http://purl.oclc.org/ooxml/officeDocument/relationships/image" Target="../media/image237.png"/><Relationship Id="rId127" Type="http://purl.oclc.org/ooxml/officeDocument/relationships/hyperlink" Target="https://www.espn.com/mens-college-basketball/team/_/id/252/byu-cougars" TargetMode="External"/><Relationship Id="rId681" Type="http://purl.oclc.org/ooxml/officeDocument/relationships/hyperlink" Target="https://www.espn.com/mens-college-basketball/team/_/id/261/vermont-catamounts" TargetMode="External"/><Relationship Id="rId31" Type="http://purl.oclc.org/ooxml/officeDocument/relationships/hyperlink" Target="https://www.espn.com/mens-college-basketball/team/_/id/142/missouri-tigers" TargetMode="External"/><Relationship Id="rId73" Type="http://purl.oclc.org/ooxml/officeDocument/relationships/hyperlink" Target="https://www.espn.com/mens-college-basketball/team/_/id/2415/morgan-state-bears" TargetMode="External"/><Relationship Id="rId169" Type="http://purl.oclc.org/ooxml/officeDocument/relationships/hyperlink" Target="https://www.espn.com/mens-college-basketball/team/_/id/71/bradley-braves" TargetMode="External"/><Relationship Id="rId334" Type="http://purl.oclc.org/ooxml/officeDocument/relationships/image" Target="../media/image167.png"/><Relationship Id="rId376" Type="http://purl.oclc.org/ooxml/officeDocument/relationships/image" Target="../media/image188.png"/><Relationship Id="rId541" Type="http://purl.oclc.org/ooxml/officeDocument/relationships/hyperlink" Target="https://www.espn.com/mens-college-basketball/team/_/id/2182/drexel-dragons" TargetMode="External"/><Relationship Id="rId583" Type="http://purl.oclc.org/ooxml/officeDocument/relationships/hyperlink" Target="https://www.espn.com/mens-college-basketball/team/_/id/257/richmond-spiders" TargetMode="External"/><Relationship Id="rId639" Type="http://purl.oclc.org/ooxml/officeDocument/relationships/hyperlink" Target="https://www.espn.com/mens-college-basketball/team/_/id/315/niagara-purple-eagles" TargetMode="External"/><Relationship Id="rId4" Type="http://purl.oclc.org/ooxml/officeDocument/relationships/image" Target="../media/image2.png"/><Relationship Id="rId180" Type="http://purl.oclc.org/ooxml/officeDocument/relationships/image" Target="../media/image90.png"/><Relationship Id="rId236" Type="http://purl.oclc.org/ooxml/officeDocument/relationships/image" Target="../media/image118.png"/><Relationship Id="rId278" Type="http://purl.oclc.org/ooxml/officeDocument/relationships/image" Target="../media/image139.png"/><Relationship Id="rId401" Type="http://purl.oclc.org/ooxml/officeDocument/relationships/hyperlink" Target="https://www.espn.com/mens-college-basketball/team/_/id/2754/youngstown-state-penguins" TargetMode="External"/><Relationship Id="rId443" Type="http://purl.oclc.org/ooxml/officeDocument/relationships/hyperlink" Target="https://www.espn.com/mens-college-basketball/team/_/id/256/james-madison-dukes" TargetMode="External"/><Relationship Id="rId650" Type="http://purl.oclc.org/ooxml/officeDocument/relationships/image" Target="../media/image325.png"/><Relationship Id="rId303" Type="http://purl.oclc.org/ooxml/officeDocument/relationships/hyperlink" Target="https://www.espn.com/mens-college-basketball/team/_/id/2692/weber-state-wildcats" TargetMode="External"/><Relationship Id="rId485" Type="http://purl.oclc.org/ooxml/officeDocument/relationships/hyperlink" Target="https://www.espn.com/mens-college-basketball/team/_/id/2199/eastern-michigan-eagles" TargetMode="External"/><Relationship Id="rId692" Type="http://purl.oclc.org/ooxml/officeDocument/relationships/image" Target="../media/image346.png"/><Relationship Id="rId706" Type="http://purl.oclc.org/ooxml/officeDocument/relationships/image" Target="../media/image353.png"/><Relationship Id="rId42" Type="http://purl.oclc.org/ooxml/officeDocument/relationships/image" Target="../media/image21.png"/><Relationship Id="rId84" Type="http://purl.oclc.org/ooxml/officeDocument/relationships/image" Target="../media/image42.png"/><Relationship Id="rId138" Type="http://purl.oclc.org/ooxml/officeDocument/relationships/image" Target="../media/image69.png"/><Relationship Id="rId345" Type="http://purl.oclc.org/ooxml/officeDocument/relationships/hyperlink" Target="https://www.espn.com/mens-college-basketball/team/_/id/276/marshall-thundering-herd" TargetMode="External"/><Relationship Id="rId387" Type="http://purl.oclc.org/ooxml/officeDocument/relationships/hyperlink" Target="https://www.espn.com/mens-college-basketball/team/_/id/9/arizona-state-sun-devils" TargetMode="External"/><Relationship Id="rId510" Type="http://purl.oclc.org/ooxml/officeDocument/relationships/image" Target="../media/image255.png"/><Relationship Id="rId552" Type="http://purl.oclc.org/ooxml/officeDocument/relationships/image" Target="../media/image276.png"/><Relationship Id="rId594" Type="http://purl.oclc.org/ooxml/officeDocument/relationships/image" Target="../media/image297.png"/><Relationship Id="rId608" Type="http://purl.oclc.org/ooxml/officeDocument/relationships/image" Target="../media/image304.png"/><Relationship Id="rId191" Type="http://purl.oclc.org/ooxml/officeDocument/relationships/hyperlink" Target="https://www.espn.com/mens-college-basketball/team/_/id/98/western-kentucky-hilltoppers" TargetMode="External"/><Relationship Id="rId205" Type="http://purl.oclc.org/ooxml/officeDocument/relationships/hyperlink" Target="https://www.espn.com/mens-college-basketball/team/_/id/45/george-washington-revolutionaries" TargetMode="External"/><Relationship Id="rId247" Type="http://purl.oclc.org/ooxml/officeDocument/relationships/hyperlink" Target="https://www.espn.com/mens-college-basketball/team/_/id/2460/northern-iowa-panthers" TargetMode="External"/><Relationship Id="rId412" Type="http://purl.oclc.org/ooxml/officeDocument/relationships/image" Target="../media/image206.png"/><Relationship Id="rId107" Type="http://purl.oclc.org/ooxml/officeDocument/relationships/hyperlink" Target="https://www.espn.com/mens-college-basketball/team/_/id/2463/cal-state-northridge-matadors" TargetMode="External"/><Relationship Id="rId289" Type="http://purl.oclc.org/ooxml/officeDocument/relationships/hyperlink" Target="https://www.espn.com/mens-college-basketball/team/_/id/2539/san-francisco-dons" TargetMode="External"/><Relationship Id="rId454" Type="http://purl.oclc.org/ooxml/officeDocument/relationships/image" Target="../media/image227.png"/><Relationship Id="rId496" Type="http://purl.oclc.org/ooxml/officeDocument/relationships/image" Target="../media/image248.png"/><Relationship Id="rId661" Type="http://purl.oclc.org/ooxml/officeDocument/relationships/hyperlink" Target="https://www.espn.com/mens-college-basketball/team/_/id/2277/houston-christian-huskies" TargetMode="External"/><Relationship Id="rId717" Type="http://purl.oclc.org/ooxml/officeDocument/relationships/hyperlink" Target="https://www.espn.com/mens-college-basketball/team/_/id/2296/jackson-state-tigers" TargetMode="External"/><Relationship Id="rId11" Type="http://purl.oclc.org/ooxml/officeDocument/relationships/hyperlink" Target="https://www.espn.com/mens-college-basketball/team/_/id/172/cornell-big-red" TargetMode="External"/><Relationship Id="rId53" Type="http://purl.oclc.org/ooxml/officeDocument/relationships/hyperlink" Target="https://www.espn.com/mens-college-basketball/team/_/id/2454/north-florida-ospreys" TargetMode="External"/><Relationship Id="rId149" Type="http://purl.oclc.org/ooxml/officeDocument/relationships/hyperlink" Target="https://www.espn.com/mens-college-basketball/team/_/id/2335/liberty-flames" TargetMode="External"/><Relationship Id="rId314" Type="http://purl.oclc.org/ooxml/officeDocument/relationships/image" Target="../media/image157.png"/><Relationship Id="rId356" Type="http://purl.oclc.org/ooxml/officeDocument/relationships/image" Target="../media/image178.png"/><Relationship Id="rId398" Type="http://purl.oclc.org/ooxml/officeDocument/relationships/image" Target="../media/image199.png"/><Relationship Id="rId521" Type="http://purl.oclc.org/ooxml/officeDocument/relationships/hyperlink" Target="https://www.espn.com/mens-college-basketball/team/_/id/27/uc-riverside-highlanders" TargetMode="External"/><Relationship Id="rId563" Type="http://purl.oclc.org/ooxml/officeDocument/relationships/hyperlink" Target="https://www.espn.com/mens-college-basketball/team/_/id/2751/wyoming-cowboys" TargetMode="External"/><Relationship Id="rId619" Type="http://purl.oclc.org/ooxml/officeDocument/relationships/hyperlink" Target="https://www.espn.com/mens-college-basketball/team/_/id/249/north-texas-mean-green" TargetMode="External"/><Relationship Id="rId95" Type="http://purl.oclc.org/ooxml/officeDocument/relationships/hyperlink" Target="https://www.espn.com/mens-college-basketball/team/_/id/2057/belmont-bruins" TargetMode="External"/><Relationship Id="rId160" Type="http://purl.oclc.org/ooxml/officeDocument/relationships/image" Target="../media/image80.png"/><Relationship Id="rId216" Type="http://purl.oclc.org/ooxml/officeDocument/relationships/image" Target="../media/image108.png"/><Relationship Id="rId423" Type="http://purl.oclc.org/ooxml/officeDocument/relationships/hyperlink" Target="https://www.espn.com/mens-college-basketball/team/_/id/77/northwestern-wildcats" TargetMode="External"/><Relationship Id="rId258" Type="http://purl.oclc.org/ooxml/officeDocument/relationships/image" Target="../media/image129.png"/><Relationship Id="rId465" Type="http://purl.oclc.org/ooxml/officeDocument/relationships/hyperlink" Target="https://www.espn.com/mens-college-basketball/team/_/id/113/massachusetts-minutemen" TargetMode="External"/><Relationship Id="rId630" Type="http://purl.oclc.org/ooxml/officeDocument/relationships/image" Target="../media/image315.png"/><Relationship Id="rId672" Type="http://purl.oclc.org/ooxml/officeDocument/relationships/image" Target="../media/image336.png"/><Relationship Id="rId728" Type="http://purl.oclc.org/ooxml/officeDocument/relationships/image" Target="../media/image364.png"/><Relationship Id="rId22" Type="http://purl.oclc.org/ooxml/officeDocument/relationships/image" Target="../media/image11.png"/><Relationship Id="rId64" Type="http://purl.oclc.org/ooxml/officeDocument/relationships/image" Target="../media/image32.png"/><Relationship Id="rId118" Type="http://purl.oclc.org/ooxml/officeDocument/relationships/image" Target="../media/image59.png"/><Relationship Id="rId325" Type="http://purl.oclc.org/ooxml/officeDocument/relationships/hyperlink" Target="https://www.espn.com/mens-college-basketball/team/_/id/2210/elon-phoenix" TargetMode="External"/><Relationship Id="rId367" Type="http://purl.oclc.org/ooxml/officeDocument/relationships/hyperlink" Target="https://www.espn.com/mens-college-basketball/team/_/id/202/tulsa-golden-hurricane" TargetMode="External"/><Relationship Id="rId532" Type="http://purl.oclc.org/ooxml/officeDocument/relationships/image" Target="../media/image266.png"/><Relationship Id="rId574" Type="http://purl.oclc.org/ooxml/officeDocument/relationships/image" Target="../media/image287.png"/><Relationship Id="rId171" Type="http://purl.oclc.org/ooxml/officeDocument/relationships/hyperlink" Target="https://www.espn.com/mens-college-basketball/team/_/id/47/howard-bison" TargetMode="External"/><Relationship Id="rId227" Type="http://purl.oclc.org/ooxml/officeDocument/relationships/hyperlink" Target="https://www.espn.com/mens-college-basketball/team/_/id/2325/la-salle-explorers" TargetMode="External"/><Relationship Id="rId269" Type="http://purl.oclc.org/ooxml/officeDocument/relationships/hyperlink" Target="https://www.espn.com/mens-college-basketball/team/_/id/155/north-dakota-fighting-hawks" TargetMode="External"/><Relationship Id="rId434" Type="http://purl.oclc.org/ooxml/officeDocument/relationships/image" Target="../media/image217.png"/><Relationship Id="rId476" Type="http://purl.oclc.org/ooxml/officeDocument/relationships/image" Target="../media/image238.png"/><Relationship Id="rId641" Type="http://purl.oclc.org/ooxml/officeDocument/relationships/hyperlink" Target="https://www.espn.com/mens-college-basketball/team/_/id/135/minnesota-golden-gophers" TargetMode="External"/><Relationship Id="rId683" Type="http://purl.oclc.org/ooxml/officeDocument/relationships/hyperlink" Target="https://www.espn.com/mens-college-basketball/team/_/id/160/new-hampshire-wildcats" TargetMode="External"/><Relationship Id="rId33" Type="http://purl.oclc.org/ooxml/officeDocument/relationships/hyperlink" Target="https://www.espn.com/mens-college-basketball/team/_/id/2737/winthrop-eagles" TargetMode="External"/><Relationship Id="rId129" Type="http://purl.oclc.org/ooxml/officeDocument/relationships/hyperlink" Target="https://www.espn.com/mens-college-basketball/team/_/id/2272/high-point-panthers" TargetMode="External"/><Relationship Id="rId280" Type="http://purl.oclc.org/ooxml/officeDocument/relationships/image" Target="../media/image140.png"/><Relationship Id="rId336" Type="http://purl.oclc.org/ooxml/officeDocument/relationships/image" Target="../media/image168.png"/><Relationship Id="rId501" Type="http://purl.oclc.org/ooxml/officeDocument/relationships/hyperlink" Target="https://www.espn.com/mens-college-basketball/team/_/id/225/brown-bears" TargetMode="External"/><Relationship Id="rId543" Type="http://purl.oclc.org/ooxml/officeDocument/relationships/hyperlink" Target="https://www.espn.com/mens-college-basketball/team/_/id/2352/loyola-maryland-greyhounds" TargetMode="External"/><Relationship Id="rId75" Type="http://purl.oclc.org/ooxml/officeDocument/relationships/hyperlink" Target="https://www.espn.com/mens-college-basketball/team/_/id/2226/florida-atlantic-owls" TargetMode="External"/><Relationship Id="rId140" Type="http://purl.oclc.org/ooxml/officeDocument/relationships/image" Target="../media/image70.png"/><Relationship Id="rId182" Type="http://purl.oclc.org/ooxml/officeDocument/relationships/image" Target="../media/image91.png"/><Relationship Id="rId378" Type="http://purl.oclc.org/ooxml/officeDocument/relationships/image" Target="../media/image189.png"/><Relationship Id="rId403" Type="http://purl.oclc.org/ooxml/officeDocument/relationships/hyperlink" Target="https://www.espn.com/mens-college-basketball/team/_/id/6/south-alabama-jaguars" TargetMode="External"/><Relationship Id="rId585" Type="http://purl.oclc.org/ooxml/officeDocument/relationships/hyperlink" Target="https://www.espn.com/mens-college-basketball/team/_/id/302/uc-davis-aggies" TargetMode="External"/><Relationship Id="rId6" Type="http://purl.oclc.org/ooxml/officeDocument/relationships/image" Target="../media/image3.png"/><Relationship Id="rId238" Type="http://purl.oclc.org/ooxml/officeDocument/relationships/image" Target="../media/image119.png"/><Relationship Id="rId445" Type="http://purl.oclc.org/ooxml/officeDocument/relationships/hyperlink" Target="https://www.espn.com/mens-college-basketball/team/_/id/2230/fordham-rams" TargetMode="External"/><Relationship Id="rId487" Type="http://purl.oclc.org/ooxml/officeDocument/relationships/hyperlink" Target="https://www.espn.com/mens-college-basketball/team/_/id/2241/gardner-webb-runnin-bulldogs" TargetMode="External"/><Relationship Id="rId610" Type="http://purl.oclc.org/ooxml/officeDocument/relationships/image" Target="../media/image305.png"/><Relationship Id="rId652" Type="http://purl.oclc.org/ooxml/officeDocument/relationships/image" Target="../media/image326.png"/><Relationship Id="rId694" Type="http://purl.oclc.org/ooxml/officeDocument/relationships/image" Target="../media/image347.png"/><Relationship Id="rId708" Type="http://purl.oclc.org/ooxml/officeDocument/relationships/image" Target="../media/image354.png"/><Relationship Id="rId291" Type="http://purl.oclc.org/ooxml/officeDocument/relationships/hyperlink" Target="https://www.espn.com/mens-college-basketball/team/_/id/236/chattanooga-mocs" TargetMode="External"/><Relationship Id="rId305" Type="http://purl.oclc.org/ooxml/officeDocument/relationships/hyperlink" Target="https://www.espn.com/mens-college-basketball/team/_/id/140/kansas-city-roos" TargetMode="External"/><Relationship Id="rId347" Type="http://purl.oclc.org/ooxml/officeDocument/relationships/hyperlink" Target="https://www.espn.com/mens-college-basketball/team/_/id/2540/uc-santa-barbara-gauchos" TargetMode="External"/><Relationship Id="rId512" Type="http://purl.oclc.org/ooxml/officeDocument/relationships/image" Target="../media/image256.png"/><Relationship Id="rId44" Type="http://purl.oclc.org/ooxml/officeDocument/relationships/image" Target="../media/image22.png"/><Relationship Id="rId86" Type="http://purl.oclc.org/ooxml/officeDocument/relationships/image" Target="../media/image43.png"/><Relationship Id="rId151" Type="http://purl.oclc.org/ooxml/officeDocument/relationships/hyperlink" Target="https://www.espn.com/mens-college-basketball/team/_/id/48/delaware-blue-hens" TargetMode="External"/><Relationship Id="rId389" Type="http://purl.oclc.org/ooxml/officeDocument/relationships/hyperlink" Target="https://www.espn.com/mens-college-basketball/team/_/id/304/idaho-state-bengals" TargetMode="External"/><Relationship Id="rId554" Type="http://purl.oclc.org/ooxml/officeDocument/relationships/image" Target="../media/image277.png"/><Relationship Id="rId596" Type="http://purl.oclc.org/ooxml/officeDocument/relationships/image" Target="../media/image298.png"/><Relationship Id="rId193" Type="http://purl.oclc.org/ooxml/officeDocument/relationships/hyperlink" Target="https://www.espn.com/mens-college-basketball/team/_/id/222/villanova-wildcats" TargetMode="External"/><Relationship Id="rId207" Type="http://purl.oclc.org/ooxml/officeDocument/relationships/hyperlink" Target="https://www.espn.com/mens-college-basketball/team/_/id/2344/longwood-lancers" TargetMode="External"/><Relationship Id="rId249" Type="http://purl.oclc.org/ooxml/officeDocument/relationships/hyperlink" Target="https://www.espn.com/mens-college-basketball/team/_/id/245/texas-am-aggies" TargetMode="External"/><Relationship Id="rId414" Type="http://purl.oclc.org/ooxml/officeDocument/relationships/image" Target="../media/image207.png"/><Relationship Id="rId456" Type="http://purl.oclc.org/ooxml/officeDocument/relationships/image" Target="../media/image228.png"/><Relationship Id="rId498" Type="http://purl.oclc.org/ooxml/officeDocument/relationships/image" Target="../media/image249.png"/><Relationship Id="rId621" Type="http://purl.oclc.org/ooxml/officeDocument/relationships/hyperlink" Target="https://www.espn.com/mens-college-basketball/team/_/id/2309/kent-state-golden-flashes" TargetMode="External"/><Relationship Id="rId663" Type="http://purl.oclc.org/ooxml/officeDocument/relationships/hyperlink" Target="https://www.espn.com/mens-college-basketball/team/_/id/2443/new-orleans-privateers" TargetMode="External"/><Relationship Id="rId13" Type="http://purl.oclc.org/ooxml/officeDocument/relationships/hyperlink" Target="https://www.espn.com/mens-college-basketball/team/_/id/356/illinois-fighting-illini" TargetMode="External"/><Relationship Id="rId109" Type="http://purl.oclc.org/ooxml/officeDocument/relationships/hyperlink" Target="https://www.espn.com/mens-college-basketball/team/_/id/99/lsu-tigers" TargetMode="External"/><Relationship Id="rId260" Type="http://purl.oclc.org/ooxml/officeDocument/relationships/image" Target="../media/image130.png"/><Relationship Id="rId316" Type="http://purl.oclc.org/ooxml/officeDocument/relationships/image" Target="../media/image158.png"/><Relationship Id="rId523" Type="http://purl.oclc.org/ooxml/officeDocument/relationships/hyperlink" Target="https://www.espn.com/mens-college-basketball/team/_/id/2640/texas-southern-tigers" TargetMode="External"/><Relationship Id="rId719" Type="http://purl.oclc.org/ooxml/officeDocument/relationships/hyperlink" Target="https://www.espn.com/mens-college-basketball/team/_/id/258/virginia-cavaliers" TargetMode="External"/><Relationship Id="rId55" Type="http://purl.oclc.org/ooxml/officeDocument/relationships/hyperlink" Target="https://www.espn.com/mens-college-basketball/team/_/id/193/miami-oh-redhawks" TargetMode="External"/><Relationship Id="rId97" Type="http://purl.oclc.org/ooxml/officeDocument/relationships/hyperlink" Target="https://www.espn.com/mens-college-basketball/team/_/id/2599/st-johns-red-storm" TargetMode="External"/><Relationship Id="rId120" Type="http://purl.oclc.org/ooxml/officeDocument/relationships/image" Target="../media/image60.png"/><Relationship Id="rId358" Type="http://purl.oclc.org/ooxml/officeDocument/relationships/image" Target="../media/image179.png"/><Relationship Id="rId565" Type="http://purl.oclc.org/ooxml/officeDocument/relationships/hyperlink" Target="https://www.espn.com/mens-college-basketball/team/_/id/3101/utah-tech-trailblazers" TargetMode="External"/><Relationship Id="rId730" Type="http://purl.oclc.org/ooxml/officeDocument/relationships/image" Target="../media/image366.png"/><Relationship Id="rId162" Type="http://purl.oclc.org/ooxml/officeDocument/relationships/image" Target="../media/image81.png"/><Relationship Id="rId218" Type="http://purl.oclc.org/ooxml/officeDocument/relationships/image" Target="../media/image109.png"/><Relationship Id="rId425" Type="http://purl.oclc.org/ooxml/officeDocument/relationships/hyperlink" Target="https://www.espn.com/mens-college-basketball/team/_/id/46/georgetown-hoyas" TargetMode="External"/><Relationship Id="rId467" Type="http://purl.oclc.org/ooxml/officeDocument/relationships/hyperlink" Target="https://www.espn.com/mens-college-basketball/team/_/id/2546/southeast-missouri-state-redhawks" TargetMode="External"/><Relationship Id="rId632" Type="http://purl.oclc.org/ooxml/officeDocument/relationships/image" Target="../media/image316.png"/><Relationship Id="rId271" Type="http://purl.oclc.org/ooxml/officeDocument/relationships/hyperlink" Target="https://www.espn.com/mens-college-basketball/team/_/id/248/houston-cougars" TargetMode="External"/><Relationship Id="rId674" Type="http://purl.oclc.org/ooxml/officeDocument/relationships/image" Target="../media/image337.png"/><Relationship Id="rId24" Type="http://purl.oclc.org/ooxml/officeDocument/relationships/image" Target="../media/image12.png"/><Relationship Id="rId66" Type="http://purl.oclc.org/ooxml/officeDocument/relationships/image" Target="../media/image33.png"/><Relationship Id="rId131" Type="http://purl.oclc.org/ooxml/officeDocument/relationships/hyperlink" Target="https://www.espn.com/mens-college-basketball/team/_/id/150/duke-blue-devils" TargetMode="External"/><Relationship Id="rId327" Type="http://purl.oclc.org/ooxml/officeDocument/relationships/hyperlink" Target="https://www.espn.com/mens-college-basketball/team/_/id/2655/tulane-green-wave" TargetMode="External"/><Relationship Id="rId369" Type="http://purl.oclc.org/ooxml/officeDocument/relationships/hyperlink" Target="https://www.espn.com/mens-college-basketball/team/_/id/2193/east-tennessee-state-buccaneers" TargetMode="External"/><Relationship Id="rId534" Type="http://purl.oclc.org/ooxml/officeDocument/relationships/image" Target="../media/image267.png"/><Relationship Id="rId576" Type="http://purl.oclc.org/ooxml/officeDocument/relationships/image" Target="../media/image288.png"/><Relationship Id="rId173" Type="http://purl.oclc.org/ooxml/officeDocument/relationships/hyperlink" Target="https://www.espn.com/mens-college-basketball/team/_/id/218/temple-owls" TargetMode="External"/><Relationship Id="rId229" Type="http://purl.oclc.org/ooxml/officeDocument/relationships/hyperlink" Target="https://www.espn.com/mens-college-basketball/team/_/id/68/boise-state-broncos" TargetMode="External"/><Relationship Id="rId380" Type="http://purl.oclc.org/ooxml/officeDocument/relationships/image" Target="../media/image190.png"/><Relationship Id="rId436" Type="http://purl.oclc.org/ooxml/officeDocument/relationships/image" Target="../media/image218.png"/><Relationship Id="rId601" Type="http://purl.oclc.org/ooxml/officeDocument/relationships/hyperlink" Target="https://www.espn.com/mens-college-basketball/team/_/id/112358/long-island-university-sharks" TargetMode="External"/><Relationship Id="rId643" Type="http://purl.oclc.org/ooxml/officeDocument/relationships/hyperlink" Target="https://www.espn.com/mens-college-basketball/team/_/id/2083/bucknell-bison" TargetMode="External"/><Relationship Id="rId240" Type="http://purl.oclc.org/ooxml/officeDocument/relationships/image" Target="../media/image120.png"/><Relationship Id="rId478" Type="http://purl.oclc.org/ooxml/officeDocument/relationships/image" Target="../media/image239.png"/><Relationship Id="rId685" Type="http://purl.oclc.org/ooxml/officeDocument/relationships/hyperlink" Target="https://www.espn.com/mens-college-basketball/team/_/id/2627/tarleton-state-texans" TargetMode="External"/><Relationship Id="rId35" Type="http://purl.oclc.org/ooxml/officeDocument/relationships/hyperlink" Target="https://www.espn.com/mens-college-basketball/team/_/id/5/uab-blazers" TargetMode="External"/><Relationship Id="rId77" Type="http://purl.oclc.org/ooxml/officeDocument/relationships/hyperlink" Target="https://www.espn.com/mens-college-basketball/team/_/id/2729/william-mary-tribe" TargetMode="External"/><Relationship Id="rId100" Type="http://purl.oclc.org/ooxml/officeDocument/relationships/image" Target="../media/image50.png"/><Relationship Id="rId282" Type="http://purl.oclc.org/ooxml/officeDocument/relationships/image" Target="../media/image141.png"/><Relationship Id="rId338" Type="http://purl.oclc.org/ooxml/officeDocument/relationships/image" Target="../media/image169.png"/><Relationship Id="rId503" Type="http://purl.oclc.org/ooxml/officeDocument/relationships/hyperlink" Target="https://www.espn.com/mens-college-basketball/team/_/id/2598/st-francis-pa-red-flash" TargetMode="External"/><Relationship Id="rId545" Type="http://purl.oclc.org/ooxml/officeDocument/relationships/hyperlink" Target="https://www.espn.com/mens-college-basketball/team/_/id/2623/missouri-state-bears" TargetMode="External"/><Relationship Id="rId587" Type="http://purl.oclc.org/ooxml/officeDocument/relationships/hyperlink" Target="https://www.espn.com/mens-college-basketball/team/_/id/94/northern-kentucky-norse" TargetMode="External"/><Relationship Id="rId710" Type="http://purl.oclc.org/ooxml/officeDocument/relationships/image" Target="../media/image355.png"/><Relationship Id="rId8" Type="http://purl.oclc.org/ooxml/officeDocument/relationships/image" Target="../media/image4.png"/><Relationship Id="rId142" Type="http://purl.oclc.org/ooxml/officeDocument/relationships/image" Target="../media/image71.png"/><Relationship Id="rId184" Type="http://purl.oclc.org/ooxml/officeDocument/relationships/image" Target="../media/image92.png"/><Relationship Id="rId391" Type="http://purl.oclc.org/ooxml/officeDocument/relationships/hyperlink" Target="https://www.espn.com/mens-college-basketball/team/_/id/2747/wofford-terriers" TargetMode="External"/><Relationship Id="rId405" Type="http://purl.oclc.org/ooxml/officeDocument/relationships/hyperlink" Target="https://www.espn.com/mens-college-basketball/team/_/id/2430/unc-greensboro-spartans" TargetMode="External"/><Relationship Id="rId447" Type="http://purl.oclc.org/ooxml/officeDocument/relationships/hyperlink" Target="https://www.espn.com/mens-college-basketball/team/_/id/197/oklahoma-state-cowboys" TargetMode="External"/><Relationship Id="rId612" Type="http://purl.oclc.org/ooxml/officeDocument/relationships/image" Target="../media/image306.png"/><Relationship Id="rId251" Type="http://purl.oclc.org/ooxml/officeDocument/relationships/hyperlink" Target="https://www.espn.com/mens-college-basketball/team/_/id/2348/louisiana-tech-bulldogs" TargetMode="External"/><Relationship Id="rId489" Type="http://purl.oclc.org/ooxml/officeDocument/relationships/hyperlink" Target="https://www.espn.com/mens-college-basketball/team/_/id/311/maine-black-bears" TargetMode="External"/><Relationship Id="rId654" Type="http://purl.oclc.org/ooxml/officeDocument/relationships/image" Target="../media/image327.png"/><Relationship Id="rId696" Type="http://purl.oclc.org/ooxml/officeDocument/relationships/image" Target="../media/image348.png"/><Relationship Id="rId46" Type="http://purl.oclc.org/ooxml/officeDocument/relationships/image" Target="../media/image23.png"/><Relationship Id="rId293" Type="http://purl.oclc.org/ooxml/officeDocument/relationships/hyperlink" Target="https://www.espn.com/mens-college-basketball/team/_/id/2506/presbyterian-blue-hose" TargetMode="External"/><Relationship Id="rId307" Type="http://purl.oclc.org/ooxml/officeDocument/relationships/hyperlink" Target="https://www.espn.com/mens-college-basketball/team/_/id/2168/dayton-flyers" TargetMode="External"/><Relationship Id="rId349" Type="http://purl.oclc.org/ooxml/officeDocument/relationships/hyperlink" Target="https://www.espn.com/mens-college-basketball/team/_/id/399/ualbany-great-danes" TargetMode="External"/><Relationship Id="rId514" Type="http://purl.oclc.org/ooxml/officeDocument/relationships/image" Target="../media/image257.png"/><Relationship Id="rId556" Type="http://purl.oclc.org/ooxml/officeDocument/relationships/image" Target="../media/image278.png"/><Relationship Id="rId721" Type="http://purl.oclc.org/ooxml/officeDocument/relationships/hyperlink" Target="https://www.espn.com/mens-college-basketball/team/_/id/2016/alcorn-state-braves" TargetMode="External"/><Relationship Id="rId88" Type="http://purl.oclc.org/ooxml/officeDocument/relationships/image" Target="../media/image44.png"/><Relationship Id="rId111" Type="http://purl.oclc.org/ooxml/officeDocument/relationships/hyperlink" Target="https://www.espn.com/mens-college-basketball/team/_/id/201/oklahoma-sooners" TargetMode="External"/><Relationship Id="rId153" Type="http://purl.oclc.org/ooxml/officeDocument/relationships/hyperlink" Target="https://www.espn.com/mens-college-basketball/team/_/id/350/unc-wilmington-seahawks" TargetMode="External"/><Relationship Id="rId195" Type="http://purl.oclc.org/ooxml/officeDocument/relationships/hyperlink" Target="https://www.espn.com/mens-college-basketball/team/_/id/2116/ucf-knights" TargetMode="External"/><Relationship Id="rId209" Type="http://purl.oclc.org/ooxml/officeDocument/relationships/hyperlink" Target="https://www.espn.com/mens-college-basketball/team/_/id/2571/south-dakota-state-jackrabbits" TargetMode="External"/><Relationship Id="rId360" Type="http://purl.oclc.org/ooxml/officeDocument/relationships/image" Target="../media/image180.png"/><Relationship Id="rId416" Type="http://purl.oclc.org/ooxml/officeDocument/relationships/image" Target="../media/image208.png"/><Relationship Id="rId598" Type="http://purl.oclc.org/ooxml/officeDocument/relationships/image" Target="../media/image299.png"/><Relationship Id="rId220" Type="http://purl.oclc.org/ooxml/officeDocument/relationships/image" Target="../media/image110.png"/><Relationship Id="rId458" Type="http://purl.oclc.org/ooxml/officeDocument/relationships/image" Target="../media/image229.png"/><Relationship Id="rId623" Type="http://purl.oclc.org/ooxml/officeDocument/relationships/hyperlink" Target="https://www.espn.com/mens-college-basketball/team/_/id/2184/duquesne-dukes" TargetMode="External"/><Relationship Id="rId665" Type="http://purl.oclc.org/ooxml/officeDocument/relationships/hyperlink" Target="https://www.espn.com/mens-college-basketball/team/_/id/108/harvard-crimson" TargetMode="External"/><Relationship Id="rId15" Type="http://purl.oclc.org/ooxml/officeDocument/relationships/hyperlink" Target="https://www.espn.com/mens-college-basketball/team/_/id/2900/st-thomas-minnesota-tommies" TargetMode="External"/><Relationship Id="rId57" Type="http://purl.oclc.org/ooxml/officeDocument/relationships/hyperlink" Target="https://www.espn.com/mens-college-basketball/team/_/id/238/vanderbilt-commodores" TargetMode="External"/><Relationship Id="rId262" Type="http://purl.oclc.org/ooxml/officeDocument/relationships/image" Target="../media/image131.png"/><Relationship Id="rId318" Type="http://purl.oclc.org/ooxml/officeDocument/relationships/image" Target="../media/image159.png"/><Relationship Id="rId525" Type="http://purl.oclc.org/ooxml/officeDocument/relationships/hyperlink" Target="https://www.espn.com/mens-college-basketball/team/_/id/91/bellarmine-knights" TargetMode="External"/><Relationship Id="rId567" Type="http://purl.oclc.org/ooxml/officeDocument/relationships/hyperlink" Target="https://www.espn.com/mens-college-basketball/team/_/id/2501/portland-pilots" TargetMode="External"/><Relationship Id="rId99" Type="http://purl.oclc.org/ooxml/officeDocument/relationships/hyperlink" Target="https://www.espn.com/mens-college-basketball/team/_/id/127/michigan-state-spartans" TargetMode="External"/><Relationship Id="rId122" Type="http://purl.oclc.org/ooxml/officeDocument/relationships/image" Target="../media/image61.png"/><Relationship Id="rId164" Type="http://purl.oclc.org/ooxml/officeDocument/relationships/image" Target="../media/image82.png"/><Relationship Id="rId371" Type="http://purl.oclc.org/ooxml/officeDocument/relationships/hyperlink" Target="https://www.espn.com/mens-college-basketball/team/_/id/2515/radford-highlanders" TargetMode="External"/><Relationship Id="rId427" Type="http://purl.oclc.org/ooxml/officeDocument/relationships/hyperlink" Target="https://www.espn.com/mens-college-basketball/team/_/id/62/hawaii-rainbow-warriors" TargetMode="External"/><Relationship Id="rId469" Type="http://purl.oclc.org/ooxml/officeDocument/relationships/hyperlink" Target="https://www.espn.com/mens-college-basketball/team/_/id/264/washington-huskies" TargetMode="External"/><Relationship Id="rId634" Type="http://purl.oclc.org/ooxml/officeDocument/relationships/image" Target="../media/image317.png"/><Relationship Id="rId676" Type="http://purl.oclc.org/ooxml/officeDocument/relationships/image" Target="../media/image338.png"/><Relationship Id="rId26" Type="http://purl.oclc.org/ooxml/officeDocument/relationships/image" Target="../media/image13.png"/><Relationship Id="rId231" Type="http://purl.oclc.org/ooxml/officeDocument/relationships/hyperlink" Target="https://www.espn.com/mens-college-basketball/team/_/id/2377/mcneese-cowboys" TargetMode="External"/><Relationship Id="rId273" Type="http://purl.oclc.org/ooxml/officeDocument/relationships/hyperlink" Target="https://www.espn.com/mens-college-basketball/team/_/id/2198/eastern-kentucky-colonels" TargetMode="External"/><Relationship Id="rId329" Type="http://purl.oclc.org/ooxml/officeDocument/relationships/hyperlink" Target="https://www.espn.com/mens-college-basketball/team/_/id/85/iu-indianapolis-jaguars" TargetMode="External"/><Relationship Id="rId480" Type="http://purl.oclc.org/ooxml/officeDocument/relationships/image" Target="../media/image240.png"/><Relationship Id="rId536" Type="http://purl.oclc.org/ooxml/officeDocument/relationships/image" Target="../media/image268.png"/><Relationship Id="rId701" Type="http://purl.oclc.org/ooxml/officeDocument/relationships/hyperlink" Target="https://www.espn.com/mens-college-basketball/team/_/id/2771/merrimack-warriors" TargetMode="External"/><Relationship Id="rId68" Type="http://purl.oclc.org/ooxml/officeDocument/relationships/image" Target="../media/image34.png"/><Relationship Id="rId133" Type="http://purl.oclc.org/ooxml/officeDocument/relationships/hyperlink" Target="https://www.espn.com/mens-college-basketball/team/_/id/338/kennesaw-state-owls" TargetMode="External"/><Relationship Id="rId175" Type="http://purl.oclc.org/ooxml/officeDocument/relationships/hyperlink" Target="https://www.espn.com/mens-college-basketball/team/_/id/288/lipscomb-bisons" TargetMode="External"/><Relationship Id="rId340" Type="http://purl.oclc.org/ooxml/officeDocument/relationships/image" Target="../media/image170.png"/><Relationship Id="rId578" Type="http://purl.oclc.org/ooxml/officeDocument/relationships/image" Target="../media/image289.png"/><Relationship Id="rId200" Type="http://purl.oclc.org/ooxml/officeDocument/relationships/image" Target="../media/image100.png"/><Relationship Id="rId382" Type="http://purl.oclc.org/ooxml/officeDocument/relationships/image" Target="../media/image191.png"/><Relationship Id="rId438" Type="http://purl.oclc.org/ooxml/officeDocument/relationships/image" Target="../media/image219.png"/><Relationship Id="rId603" Type="http://purl.oclc.org/ooxml/officeDocument/relationships/hyperlink" Target="https://www.espn.com/mens-college-basketball/team/_/id/111/northeastern-huskies" TargetMode="External"/><Relationship Id="rId645" Type="http://purl.oclc.org/ooxml/officeDocument/relationships/hyperlink" Target="https://www.espn.com/mens-college-basketball/team/_/id/2628/tcu-horned-frogs" TargetMode="External"/><Relationship Id="rId687" Type="http://purl.oclc.org/ooxml/officeDocument/relationships/hyperlink" Target="https://www.espn.com/mens-college-basketball/team/_/id/2385/mercyhurst-lakers" TargetMode="External"/><Relationship Id="rId242" Type="http://purl.oclc.org/ooxml/officeDocument/relationships/image" Target="../media/image121.png"/><Relationship Id="rId284" Type="http://purl.oclc.org/ooxml/officeDocument/relationships/image" Target="../media/image142.png"/><Relationship Id="rId491" Type="http://purl.oclc.org/ooxml/officeDocument/relationships/hyperlink" Target="https://www.espn.com/mens-college-basketball/team/_/id/2084/buffalo-bulls" TargetMode="External"/><Relationship Id="rId505" Type="http://purl.oclc.org/ooxml/officeDocument/relationships/hyperlink" Target="https://www.espn.com/mens-college-basketball/team/_/id/21/san-diego-state-aztecs" TargetMode="External"/><Relationship Id="rId712" Type="http://purl.oclc.org/ooxml/officeDocument/relationships/image" Target="../media/image356.png"/><Relationship Id="rId37" Type="http://purl.oclc.org/ooxml/officeDocument/relationships/hyperlink" Target="https://www.espn.com/mens-college-basketball/team/_/id/130/michigan-wolverines" TargetMode="External"/><Relationship Id="rId79" Type="http://purl.oclc.org/ooxml/officeDocument/relationships/hyperlink" Target="https://www.espn.com/mens-college-basketball/team/_/id/239/baylor-bears" TargetMode="External"/><Relationship Id="rId102" Type="http://purl.oclc.org/ooxml/officeDocument/relationships/image" Target="../media/image51.png"/><Relationship Id="rId144" Type="http://purl.oclc.org/ooxml/officeDocument/relationships/image" Target="../media/image72.png"/><Relationship Id="rId547" Type="http://purl.oclc.org/ooxml/officeDocument/relationships/hyperlink" Target="https://www.espn.com/mens-college-basketball/team/_/id/2181/drake-bulldogs" TargetMode="External"/><Relationship Id="rId589" Type="http://purl.oclc.org/ooxml/officeDocument/relationships/hyperlink" Target="https://www.espn.com/mens-college-basketball/team/_/id/2197/eastern-illinois-panthers" TargetMode="External"/><Relationship Id="rId90" Type="http://purl.oclc.org/ooxml/officeDocument/relationships/image" Target="../media/image45.png"/><Relationship Id="rId186" Type="http://purl.oclc.org/ooxml/officeDocument/relationships/image" Target="../media/image93.png"/><Relationship Id="rId351" Type="http://purl.oclc.org/ooxml/officeDocument/relationships/hyperlink" Target="https://www.espn.com/mens-college-basketball/team/_/id/156/creighton-bluejays" TargetMode="External"/><Relationship Id="rId393" Type="http://purl.oclc.org/ooxml/officeDocument/relationships/hyperlink" Target="https://www.espn.com/mens-college-basketball/team/_/id/2856/california-baptist-lancers" TargetMode="External"/><Relationship Id="rId407" Type="http://purl.oclc.org/ooxml/officeDocument/relationships/hyperlink" Target="https://www.espn.com/mens-college-basketball/team/_/id/300/uc-irvine-anteaters" TargetMode="External"/><Relationship Id="rId449" Type="http://purl.oclc.org/ooxml/officeDocument/relationships/hyperlink" Target="https://www.espn.com/mens-college-basketball/team/_/id/2320/lamar-cardinals" TargetMode="External"/><Relationship Id="rId614" Type="http://purl.oclc.org/ooxml/officeDocument/relationships/image" Target="../media/image307.png"/><Relationship Id="rId656" Type="http://purl.oclc.org/ooxml/officeDocument/relationships/image" Target="../media/image328.png"/><Relationship Id="rId211" Type="http://purl.oclc.org/ooxml/officeDocument/relationships/hyperlink" Target="https://www.espn.com/mens-college-basketball/team/_/id/8/arkansas-razorbacks" TargetMode="External"/><Relationship Id="rId253" Type="http://purl.oclc.org/ooxml/officeDocument/relationships/hyperlink" Target="https://www.espn.com/mens-college-basketball/team/_/id/2649/toledo-rockets" TargetMode="External"/><Relationship Id="rId295" Type="http://purl.oclc.org/ooxml/officeDocument/relationships/hyperlink" Target="https://www.espn.com/mens-college-basketball/team/_/id/2363/manhattan-jaspers" TargetMode="External"/><Relationship Id="rId309" Type="http://purl.oclc.org/ooxml/officeDocument/relationships/hyperlink" Target="https://www.espn.com/mens-college-basketball/team/_/id/250/ut-arlington-mavericks" TargetMode="External"/><Relationship Id="rId460" Type="http://purl.oclc.org/ooxml/officeDocument/relationships/image" Target="../media/image230.png"/><Relationship Id="rId516" Type="http://purl.oclc.org/ooxml/officeDocument/relationships/image" Target="../media/image258.png"/><Relationship Id="rId698" Type="http://purl.oclc.org/ooxml/officeDocument/relationships/image" Target="../media/image349.png"/><Relationship Id="rId48" Type="http://purl.oclc.org/ooxml/officeDocument/relationships/image" Target="../media/image24.png"/><Relationship Id="rId113" Type="http://purl.oclc.org/ooxml/officeDocument/relationships/hyperlink" Target="https://www.espn.com/mens-college-basketball/team/_/id/254/utah-utes" TargetMode="External"/><Relationship Id="rId320" Type="http://purl.oclc.org/ooxml/officeDocument/relationships/image" Target="../media/image160.png"/><Relationship Id="rId558" Type="http://purl.oclc.org/ooxml/officeDocument/relationships/image" Target="../media/image279.png"/><Relationship Id="rId723" Type="http://purl.oclc.org/ooxml/officeDocument/relationships/hyperlink" Target="https://www.espn.com/mens-college-basketball/team/_/id/2130/chicago-state-cougars" TargetMode="External"/><Relationship Id="rId155" Type="http://purl.oclc.org/ooxml/officeDocument/relationships/hyperlink" Target="https://www.espn.com/mens-college-basketball/team/_/id/189/bowling-green-falcons" TargetMode="External"/><Relationship Id="rId197" Type="http://purl.oclc.org/ooxml/officeDocument/relationships/hyperlink" Target="https://www.espn.com/mens-college-basketball/team/_/id/232/charleston-cougars" TargetMode="External"/><Relationship Id="rId362" Type="http://purl.oclc.org/ooxml/officeDocument/relationships/image" Target="../media/image181.png"/><Relationship Id="rId418" Type="http://purl.oclc.org/ooxml/officeDocument/relationships/image" Target="../media/image209.png"/><Relationship Id="rId625" Type="http://purl.oclc.org/ooxml/officeDocument/relationships/hyperlink" Target="https://www.espn.com/mens-college-basketball/team/_/id/44/american-university-eagles" TargetMode="External"/><Relationship Id="rId222" Type="http://purl.oclc.org/ooxml/officeDocument/relationships/image" Target="../media/image111.png"/><Relationship Id="rId264" Type="http://purl.oclc.org/ooxml/officeDocument/relationships/image" Target="../media/image132.png"/><Relationship Id="rId471" Type="http://purl.oclc.org/ooxml/officeDocument/relationships/hyperlink" Target="https://www.espn.com/mens-college-basketball/team/_/id/2132/cincinnati-bearcats" TargetMode="External"/><Relationship Id="rId667" Type="http://purl.oclc.org/ooxml/officeDocument/relationships/hyperlink" Target="https://www.espn.com/mens-college-basketball/team/_/id/301/san-diego-toreros" TargetMode="External"/><Relationship Id="rId17" Type="http://purl.oclc.org/ooxml/officeDocument/relationships/hyperlink" Target="https://www.espn.com/mens-college-basketball/team/_/id/2/auburn-tigers" TargetMode="External"/><Relationship Id="rId59" Type="http://purl.oclc.org/ooxml/officeDocument/relationships/hyperlink" Target="https://www.espn.com/mens-college-basketball/team/_/id/2378/umbc-retrievers" TargetMode="External"/><Relationship Id="rId124" Type="http://purl.oclc.org/ooxml/officeDocument/relationships/image" Target="../media/image62.png"/><Relationship Id="rId527" Type="http://purl.oclc.org/ooxml/officeDocument/relationships/hyperlink" Target="https://www.espn.com/mens-college-basketball/team/_/id/2429/charlotte-49ers" TargetMode="External"/><Relationship Id="rId569" Type="http://purl.oclc.org/ooxml/officeDocument/relationships/hyperlink" Target="https://www.espn.com/mens-college-basketball/team/_/id/2710/western-illinois-leathernecks" TargetMode="External"/><Relationship Id="rId70" Type="http://purl.oclc.org/ooxml/officeDocument/relationships/image" Target="../media/image35.png"/><Relationship Id="rId166" Type="http://purl.oclc.org/ooxml/officeDocument/relationships/image" Target="../media/image83.png"/><Relationship Id="rId331" Type="http://purl.oclc.org/ooxml/officeDocument/relationships/hyperlink" Target="https://www.espn.com/mens-college-basketball/team/_/id/2504/prairie-view-am-panthers" TargetMode="External"/><Relationship Id="rId373" Type="http://purl.oclc.org/ooxml/officeDocument/relationships/hyperlink" Target="https://www.espn.com/mens-college-basketball/team/_/id/87/notre-dame-fighting-irish" TargetMode="External"/><Relationship Id="rId429" Type="http://purl.oclc.org/ooxml/officeDocument/relationships/hyperlink" Target="https://www.espn.com/mens-college-basketball/team/_/id/2261/hampton-pirates" TargetMode="External"/><Relationship Id="rId580" Type="http://purl.oclc.org/ooxml/officeDocument/relationships/image" Target="../media/image290.png"/><Relationship Id="rId636" Type="http://purl.oclc.org/ooxml/officeDocument/relationships/image" Target="../media/image318.png"/><Relationship Id="rId1" Type="http://purl.oclc.org/ooxml/officeDocument/relationships/hyperlink" Target="https://www.espn.com/mens-college-basketball/team/_/id/333/alabama-crimson-tide" TargetMode="External"/><Relationship Id="rId233" Type="http://purl.oclc.org/ooxml/officeDocument/relationships/hyperlink" Target="https://www.espn.com/mens-college-basketball/team/_/id/2678/vmi-keydets" TargetMode="External"/><Relationship Id="rId440" Type="http://purl.oclc.org/ooxml/officeDocument/relationships/image" Target="../media/image220.png"/><Relationship Id="rId678" Type="http://purl.oclc.org/ooxml/officeDocument/relationships/image" Target="../media/image339.png"/><Relationship Id="rId28" Type="http://purl.oclc.org/ooxml/officeDocument/relationships/image" Target="../media/image14.png"/><Relationship Id="rId275" Type="http://purl.oclc.org/ooxml/officeDocument/relationships/hyperlink" Target="https://www.espn.com/mens-college-basketball/team/_/id/25/california-golden-bears" TargetMode="External"/><Relationship Id="rId300" Type="http://purl.oclc.org/ooxml/officeDocument/relationships/image" Target="../media/image150.png"/><Relationship Id="rId482" Type="http://purl.oclc.org/ooxml/officeDocument/relationships/image" Target="../media/image241.png"/><Relationship Id="rId538" Type="http://purl.oclc.org/ooxml/officeDocument/relationships/image" Target="../media/image269.png"/><Relationship Id="rId703" Type="http://purl.oclc.org/ooxml/officeDocument/relationships/hyperlink" Target="https://www.espn.com/mens-college-basketball/team/_/id/219/pennsylvania-quakers" TargetMode="External"/><Relationship Id="rId81" Type="http://purl.oclc.org/ooxml/officeDocument/relationships/hyperlink" Target="https://www.espn.com/mens-college-basketball/team/_/id/2006/akron-zips" TargetMode="External"/><Relationship Id="rId135" Type="http://purl.oclc.org/ooxml/officeDocument/relationships/hyperlink" Target="https://www.espn.com/mens-college-basketball/team/_/id/28/uc-san-diego-tritons" TargetMode="External"/><Relationship Id="rId177" Type="http://purl.oclc.org/ooxml/officeDocument/relationships/hyperlink" Target="https://www.espn.com/mens-college-basketball/team/_/id/2752/xavier-musketeers" TargetMode="External"/><Relationship Id="rId342" Type="http://purl.oclc.org/ooxml/officeDocument/relationships/image" Target="../media/image171.png"/><Relationship Id="rId384" Type="http://purl.oclc.org/ooxml/officeDocument/relationships/image" Target="../media/image192.png"/><Relationship Id="rId591" Type="http://purl.oclc.org/ooxml/officeDocument/relationships/hyperlink" Target="https://www.espn.com/mens-college-basketball/team/_/id/526/florida-gulf-coast-eagles" TargetMode="External"/><Relationship Id="rId605" Type="http://purl.oclc.org/ooxml/officeDocument/relationships/hyperlink" Target="https://www.espn.com/mens-college-basketball/team/_/id/295/old-dominion-monarchs" TargetMode="External"/><Relationship Id="rId202" Type="http://purl.oclc.org/ooxml/officeDocument/relationships/image" Target="../media/image101.png"/><Relationship Id="rId244" Type="http://purl.oclc.org/ooxml/officeDocument/relationships/image" Target="../media/image122.png"/><Relationship Id="rId647" Type="http://purl.oclc.org/ooxml/officeDocument/relationships/hyperlink" Target="https://www.espn.com/mens-college-basketball/team/_/id/2174/detroit-mercy-titans" TargetMode="External"/><Relationship Id="rId689" Type="http://purl.oclc.org/ooxml/officeDocument/relationships/hyperlink" Target="https://www.espn.com/mens-college-basketball/team/_/id/2617/stephen-f-austin-lumberjacks" TargetMode="External"/><Relationship Id="rId39" Type="http://purl.oclc.org/ooxml/officeDocument/relationships/hyperlink" Target="https://www.espn.com/mens-college-basketball/team/_/id/2567/smu-mustangs" TargetMode="External"/><Relationship Id="rId286" Type="http://purl.oclc.org/ooxml/officeDocument/relationships/image" Target="../media/image143.png"/><Relationship Id="rId451" Type="http://purl.oclc.org/ooxml/officeDocument/relationships/hyperlink" Target="https://www.espn.com/mens-college-basketball/team/_/id/2244/george-mason-patriots" TargetMode="External"/><Relationship Id="rId493" Type="http://purl.oclc.org/ooxml/officeDocument/relationships/hyperlink" Target="https://www.espn.com/mens-college-basketball/team/_/id/2247/georgia-state-panthers" TargetMode="External"/><Relationship Id="rId507" Type="http://purl.oclc.org/ooxml/officeDocument/relationships/hyperlink" Target="https://www.espn.com/mens-college-basketball/team/_/id/2507/providence-friars" TargetMode="External"/><Relationship Id="rId549" Type="http://purl.oclc.org/ooxml/officeDocument/relationships/hyperlink" Target="https://www.espn.com/mens-college-basketball/team/_/id/103/boston-college-eagles" TargetMode="External"/><Relationship Id="rId714" Type="http://purl.oclc.org/ooxml/officeDocument/relationships/image" Target="../media/image357.png"/><Relationship Id="rId50" Type="http://purl.oclc.org/ooxml/officeDocument/relationships/image" Target="../media/image25.png"/><Relationship Id="rId104" Type="http://purl.oclc.org/ooxml/officeDocument/relationships/image" Target="../media/image52.png"/><Relationship Id="rId146" Type="http://purl.oclc.org/ooxml/officeDocument/relationships/image" Target="../media/image73.png"/><Relationship Id="rId188" Type="http://purl.oclc.org/ooxml/officeDocument/relationships/image" Target="../media/image94.png"/><Relationship Id="rId311" Type="http://purl.oclc.org/ooxml/officeDocument/relationships/hyperlink" Target="https://www.espn.com/mens-college-basketball/team/_/id/2050/ball-state-cardinals" TargetMode="External"/><Relationship Id="rId353" Type="http://purl.oclc.org/ooxml/officeDocument/relationships/hyperlink" Target="https://www.espn.com/mens-college-basketball/team/_/id/2010/alabama-am-bulldogs" TargetMode="External"/><Relationship Id="rId395" Type="http://purl.oclc.org/ooxml/officeDocument/relationships/hyperlink" Target="https://www.espn.com/mens-college-basketball/team/_/id/36/colorado-state-rams" TargetMode="External"/><Relationship Id="rId409" Type="http://purl.oclc.org/ooxml/officeDocument/relationships/hyperlink" Target="https://www.espn.com/mens-college-basketball/team/_/id/2492/pepperdine-waves" TargetMode="External"/><Relationship Id="rId560" Type="http://purl.oclc.org/ooxml/officeDocument/relationships/image" Target="../media/image280.png"/><Relationship Id="rId92" Type="http://purl.oclc.org/ooxml/officeDocument/relationships/image" Target="../media/image46.png"/><Relationship Id="rId213" Type="http://purl.oclc.org/ooxml/officeDocument/relationships/hyperlink" Target="https://www.espn.com/mens-college-basketball/team/_/id/270/milwaukee-panthers" TargetMode="External"/><Relationship Id="rId420" Type="http://purl.oclc.org/ooxml/officeDocument/relationships/image" Target="../media/image210.png"/><Relationship Id="rId616" Type="http://purl.oclc.org/ooxml/officeDocument/relationships/image" Target="../media/image308.png"/><Relationship Id="rId658" Type="http://purl.oclc.org/ooxml/officeDocument/relationships/image" Target="../media/image329.png"/><Relationship Id="rId255" Type="http://purl.oclc.org/ooxml/officeDocument/relationships/hyperlink" Target="https://www.espn.com/mens-college-basketball/team/_/id/2916/incarnate-word-cardinals" TargetMode="External"/><Relationship Id="rId297" Type="http://purl.oclc.org/ooxml/officeDocument/relationships/hyperlink" Target="https://www.espn.com/mens-college-basketball/team/_/id/166/new-mexico-state-aggies" TargetMode="External"/><Relationship Id="rId462" Type="http://purl.oclc.org/ooxml/officeDocument/relationships/image" Target="../media/image231.png"/><Relationship Id="rId518" Type="http://purl.oclc.org/ooxml/officeDocument/relationships/image" Target="../media/image259.png"/><Relationship Id="rId725" Type="http://purl.oclc.org/ooxml/officeDocument/relationships/hyperlink" Target="https://www.espn.com/mens-college-basketball/team/_/id/2154/coppin-state-eagles" TargetMode="External"/><Relationship Id="rId115" Type="http://purl.oclc.org/ooxml/officeDocument/relationships/hyperlink" Target="https://www.espn.com/mens-college-basketball/team/_/id/194/ohio-state-buckeyes" TargetMode="External"/><Relationship Id="rId157" Type="http://purl.oclc.org/ooxml/officeDocument/relationships/hyperlink" Target="https://www.espn.com/mens-college-basketball/team/_/id/2453/north-alabama-lions" TargetMode="External"/><Relationship Id="rId322" Type="http://purl.oclc.org/ooxml/officeDocument/relationships/image" Target="../media/image161.png"/><Relationship Id="rId364" Type="http://purl.oclc.org/ooxml/officeDocument/relationships/image" Target="../media/image182.png"/><Relationship Id="rId61" Type="http://purl.oclc.org/ooxml/officeDocument/relationships/hyperlink" Target="https://www.espn.com/mens-college-basketball/team/_/id/328/utah-state-aggies" TargetMode="External"/><Relationship Id="rId199" Type="http://purl.oclc.org/ooxml/officeDocument/relationships/hyperlink" Target="https://www.espn.com/mens-college-basketball/team/_/id/161/fairleigh-dickinson-knights" TargetMode="External"/><Relationship Id="rId571" Type="http://purl.oclc.org/ooxml/officeDocument/relationships/hyperlink" Target="https://www.espn.com/mens-college-basketball/team/_/id/259/virginia-tech-hokies" TargetMode="External"/><Relationship Id="rId627" Type="http://purl.oclc.org/ooxml/officeDocument/relationships/hyperlink" Target="https://www.espn.com/mens-college-basketball/team/_/id/2379/maryland-eastern-shore-hawks" TargetMode="External"/><Relationship Id="rId669" Type="http://purl.oclc.org/ooxml/officeDocument/relationships/hyperlink" Target="https://www.espn.com/mens-college-basketball/team/_/id/314/iona-gaels" TargetMode="External"/><Relationship Id="rId19" Type="http://purl.oclc.org/ooxml/officeDocument/relationships/hyperlink" Target="https://www.espn.com/mens-college-basketball/team/_/id/57/florida-gators" TargetMode="External"/><Relationship Id="rId224" Type="http://purl.oclc.org/ooxml/officeDocument/relationships/image" Target="../media/image112.png"/><Relationship Id="rId266" Type="http://purl.oclc.org/ooxml/officeDocument/relationships/image" Target="../media/image133.png"/><Relationship Id="rId431" Type="http://purl.oclc.org/ooxml/officeDocument/relationships/hyperlink" Target="https://www.espn.com/mens-college-basketball/team/_/id/2523/robert-morris-colonials" TargetMode="External"/><Relationship Id="rId473" Type="http://purl.oclc.org/ooxml/officeDocument/relationships/hyperlink" Target="https://www.espn.com/mens-college-basketball/team/_/id/278/fresno-state-bulldogs" TargetMode="External"/><Relationship Id="rId529" Type="http://purl.oclc.org/ooxml/officeDocument/relationships/hyperlink" Target="https://www.espn.com/mens-college-basketball/team/_/id/2000/abilene-christian-wildcats" TargetMode="External"/><Relationship Id="rId680" Type="http://purl.oclc.org/ooxml/officeDocument/relationships/image" Target="../media/image340.png"/><Relationship Id="rId30" Type="http://purl.oclc.org/ooxml/officeDocument/relationships/image" Target="../media/image15.png"/><Relationship Id="rId126" Type="http://purl.oclc.org/ooxml/officeDocument/relationships/image" Target="../media/image63.png"/><Relationship Id="rId168" Type="http://purl.oclc.org/ooxml/officeDocument/relationships/image" Target="../media/image84.png"/><Relationship Id="rId333" Type="http://purl.oclc.org/ooxml/officeDocument/relationships/hyperlink" Target="https://www.espn.com/mens-college-basketball/team/_/id/183/syracuse-orange" TargetMode="External"/><Relationship Id="rId540" Type="http://purl.oclc.org/ooxml/officeDocument/relationships/image" Target="../media/image270.png"/><Relationship Id="rId72" Type="http://purl.oclc.org/ooxml/officeDocument/relationships/image" Target="../media/image36.png"/><Relationship Id="rId375" Type="http://purl.oclc.org/ooxml/officeDocument/relationships/hyperlink" Target="https://www.espn.com/mens-college-basketball/team/_/id/2330/le-moyne-dolphins" TargetMode="External"/><Relationship Id="rId582" Type="http://purl.oclc.org/ooxml/officeDocument/relationships/image" Target="../media/image291.png"/><Relationship Id="rId638" Type="http://purl.oclc.org/ooxml/officeDocument/relationships/image" Target="../media/image319.png"/><Relationship Id="rId3" Type="http://purl.oclc.org/ooxml/officeDocument/relationships/hyperlink" Target="https://www.espn.com/mens-college-basketball/team/_/id/2294/iowa-hawkeyes" TargetMode="External"/><Relationship Id="rId235" Type="http://purl.oclc.org/ooxml/officeDocument/relationships/hyperlink" Target="https://www.espn.com/mens-college-basketball/team/_/id/228/clemson-tigers" TargetMode="External"/><Relationship Id="rId277" Type="http://purl.oclc.org/ooxml/officeDocument/relationships/hyperlink" Target="https://www.espn.com/mens-college-basketball/team/_/id/2608/saint-marys-gaels" TargetMode="External"/><Relationship Id="rId400" Type="http://purl.oclc.org/ooxml/officeDocument/relationships/image" Target="../media/image200.png"/><Relationship Id="rId442" Type="http://purl.oclc.org/ooxml/officeDocument/relationships/image" Target="../media/image221.png"/><Relationship Id="rId484" Type="http://purl.oclc.org/ooxml/officeDocument/relationships/image" Target="../media/image242.png"/><Relationship Id="rId705" Type="http://purl.oclc.org/ooxml/officeDocument/relationships/hyperlink" Target="https://www.espn.com/mens-college-basketball/team/_/id/2681/wagner-seahawks" TargetMode="External"/><Relationship Id="rId137" Type="http://purl.oclc.org/ooxml/officeDocument/relationships/hyperlink" Target="https://www.espn.com/mens-college-basketball/team/_/id/269/marquette-golden-eagles" TargetMode="External"/><Relationship Id="rId302" Type="http://purl.oclc.org/ooxml/officeDocument/relationships/image" Target="../media/image151.png"/><Relationship Id="rId344" Type="http://purl.oclc.org/ooxml/officeDocument/relationships/image" Target="../media/image172.png"/><Relationship Id="rId691" Type="http://purl.oclc.org/ooxml/officeDocument/relationships/hyperlink" Target="https://www.espn.com/mens-college-basketball/team/_/id/2473/oakland-golden-grizzlies" TargetMode="External"/><Relationship Id="rId41" Type="http://purl.oclc.org/ooxml/officeDocument/relationships/hyperlink" Target="https://www.espn.com/mens-college-basketball/team/_/id/213/penn-state-nittany-lions" TargetMode="External"/><Relationship Id="rId83" Type="http://purl.oclc.org/ooxml/officeDocument/relationships/hyperlink" Target="https://www.espn.com/mens-college-basketball/team/_/id/41/uconn-huskies" TargetMode="External"/><Relationship Id="rId179" Type="http://purl.oclc.org/ooxml/officeDocument/relationships/hyperlink" Target="https://www.espn.com/mens-college-basketball/team/_/id/2253/grand-canyon-lopes" TargetMode="External"/><Relationship Id="rId386" Type="http://purl.oclc.org/ooxml/officeDocument/relationships/image" Target="../media/image193.png"/><Relationship Id="rId551" Type="http://purl.oclc.org/ooxml/officeDocument/relationships/hyperlink" Target="https://www.espn.com/mens-college-basketball/team/_/id/294/jacksonville-dolphins" TargetMode="External"/><Relationship Id="rId593" Type="http://purl.oclc.org/ooxml/officeDocument/relationships/hyperlink" Target="https://www.espn.com/mens-college-basketball/team/_/id/2643/the-citadel-bulldogs" TargetMode="External"/><Relationship Id="rId607" Type="http://purl.oclc.org/ooxml/officeDocument/relationships/hyperlink" Target="https://www.espn.com/mens-college-basketball/team/_/id/2413/morehead-state-eagles" TargetMode="External"/><Relationship Id="rId649" Type="http://purl.oclc.org/ooxml/officeDocument/relationships/hyperlink" Target="https://www.espn.com/mens-college-basketball/team/_/id/2755/grambling-tigers" TargetMode="External"/><Relationship Id="rId190" Type="http://purl.oclc.org/ooxml/officeDocument/relationships/image" Target="../media/image95.png"/><Relationship Id="rId204" Type="http://purl.oclc.org/ooxml/officeDocument/relationships/image" Target="../media/image102.png"/><Relationship Id="rId246" Type="http://purl.oclc.org/ooxml/officeDocument/relationships/image" Target="../media/image123.png"/><Relationship Id="rId288" Type="http://purl.oclc.org/ooxml/officeDocument/relationships/image" Target="../media/image144.png"/><Relationship Id="rId411" Type="http://purl.oclc.org/ooxml/officeDocument/relationships/hyperlink" Target="https://www.espn.com/mens-college-basketball/team/_/id/2306/kansas-state-wildcats" TargetMode="External"/><Relationship Id="rId453" Type="http://purl.oclc.org/ooxml/officeDocument/relationships/hyperlink" Target="https://www.espn.com/mens-college-basketball/team/_/id/290/georgia-southern-eagles" TargetMode="External"/><Relationship Id="rId509" Type="http://purl.oclc.org/ooxml/officeDocument/relationships/hyperlink" Target="https://www.espn.com/mens-college-basketball/team/_/id/2110/central-arkansas-bears" TargetMode="External"/><Relationship Id="rId660" Type="http://purl.oclc.org/ooxml/officeDocument/relationships/image" Target="../media/image330.png"/><Relationship Id="rId106" Type="http://purl.oclc.org/ooxml/officeDocument/relationships/image" Target="../media/image53.png"/><Relationship Id="rId313" Type="http://purl.oclc.org/ooxml/officeDocument/relationships/hyperlink" Target="https://www.espn.com/mens-college-basketball/team/_/id/149/montana-grizzlies" TargetMode="External"/><Relationship Id="rId495" Type="http://purl.oclc.org/ooxml/officeDocument/relationships/hyperlink" Target="https://www.espn.com/mens-college-basketball/team/_/id/2635/tennessee-tech-golden-eagles" TargetMode="External"/><Relationship Id="rId716" Type="http://purl.oclc.org/ooxml/officeDocument/relationships/image" Target="../media/image358.png"/><Relationship Id="rId10" Type="http://purl.oclc.org/ooxml/officeDocument/relationships/image" Target="../media/image5.png"/><Relationship Id="rId52" Type="http://purl.oclc.org/ooxml/officeDocument/relationships/image" Target="../media/image26.png"/><Relationship Id="rId94" Type="http://purl.oclc.org/ooxml/officeDocument/relationships/image" Target="../media/image47.png"/><Relationship Id="rId148" Type="http://purl.oclc.org/ooxml/officeDocument/relationships/image" Target="../media/image74.png"/><Relationship Id="rId355" Type="http://purl.oclc.org/ooxml/officeDocument/relationships/hyperlink" Target="https://www.espn.com/mens-college-basketball/team/_/id/2450/norfolk-state-spartans" TargetMode="External"/><Relationship Id="rId397" Type="http://purl.oclc.org/ooxml/officeDocument/relationships/hyperlink" Target="https://www.espn.com/mens-college-basketball/team/_/id/88/southern-indiana-screaming-eagles" TargetMode="External"/><Relationship Id="rId520" Type="http://purl.oclc.org/ooxml/officeDocument/relationships/image" Target="../media/image260.png"/><Relationship Id="rId562" Type="http://purl.oclc.org/ooxml/officeDocument/relationships/image" Target="../media/image281.png"/><Relationship Id="rId618" Type="http://purl.oclc.org/ooxml/officeDocument/relationships/image" Target="../media/image309.png"/><Relationship Id="rId215" Type="http://purl.oclc.org/ooxml/officeDocument/relationships/hyperlink" Target="https://www.espn.com/mens-college-basketball/team/_/id/231/furman-paladins" TargetMode="External"/><Relationship Id="rId257" Type="http://purl.oclc.org/ooxml/officeDocument/relationships/hyperlink" Target="https://www.espn.com/mens-college-basketball/team/_/id/2305/kansas-jayhawks" TargetMode="External"/><Relationship Id="rId422" Type="http://purl.oclc.org/ooxml/officeDocument/relationships/image" Target="../media/image211.png"/><Relationship Id="rId464" Type="http://purl.oclc.org/ooxml/officeDocument/relationships/image" Target="../media/image232.png"/><Relationship Id="rId299" Type="http://purl.oclc.org/ooxml/officeDocument/relationships/hyperlink" Target="https://www.espn.com/mens-college-basketball/team/_/id/164/rutgers-scarlet-knights" TargetMode="External"/><Relationship Id="rId727" Type="http://purl.oclc.org/ooxml/officeDocument/relationships/hyperlink" Target="https://www.espn.com/mens-college-basketball/team/_/id/2400/mississippi-valley-state-delta-devils" TargetMode="External"/><Relationship Id="rId63" Type="http://purl.oclc.org/ooxml/officeDocument/relationships/hyperlink" Target="https://www.espn.com/mens-college-basketball/team/_/id/153/north-carolina-tar-heels" TargetMode="External"/><Relationship Id="rId159" Type="http://purl.oclc.org/ooxml/officeDocument/relationships/hyperlink" Target="https://www.espn.com/mens-college-basketball/team/_/id/55/jacksonville-state-gamecocks" TargetMode="External"/><Relationship Id="rId366" Type="http://purl.oclc.org/ooxml/officeDocument/relationships/image" Target="../media/image183.png"/><Relationship Id="rId573" Type="http://purl.oclc.org/ooxml/officeDocument/relationships/hyperlink" Target="https://www.espn.com/mens-college-basketball/team/_/id/2351/loyola-marymount-lions" TargetMode="External"/><Relationship Id="rId226" Type="http://purl.oclc.org/ooxml/officeDocument/relationships/image" Target="../media/image113.png"/><Relationship Id="rId433" Type="http://purl.oclc.org/ooxml/officeDocument/relationships/hyperlink" Target="https://www.espn.com/mens-college-basketball/team/_/id/2169/delaware-state-hornets" TargetMode="External"/><Relationship Id="rId640" Type="http://purl.oclc.org/ooxml/officeDocument/relationships/image" Target="../media/image320.png"/><Relationship Id="rId74" Type="http://purl.oclc.org/ooxml/officeDocument/relationships/image" Target="../media/image37.png"/><Relationship Id="rId377" Type="http://purl.oclc.org/ooxml/officeDocument/relationships/hyperlink" Target="https://www.espn.com/mens-college-basketball/team/_/id/26/ucla-bruins" TargetMode="External"/><Relationship Id="rId500" Type="http://purl.oclc.org/ooxml/officeDocument/relationships/image" Target="../media/image250.png"/><Relationship Id="rId584" Type="http://purl.oclc.org/ooxml/officeDocument/relationships/image" Target="../media/image292.png"/><Relationship Id="rId5" Type="http://purl.oclc.org/ooxml/officeDocument/relationships/hyperlink" Target="https://www.espn.com/mens-college-basketball/team/_/id/96/kentucky-wildcats" TargetMode="External"/><Relationship Id="rId237" Type="http://purl.oclc.org/ooxml/officeDocument/relationships/hyperlink" Target="https://www.espn.com/mens-college-basketball/team/_/id/2670/vcu-rams" TargetMode="External"/><Relationship Id="rId444" Type="http://purl.oclc.org/ooxml/officeDocument/relationships/image" Target="../media/image222.png"/><Relationship Id="rId651" Type="http://purl.oclc.org/ooxml/officeDocument/relationships/hyperlink" Target="https://www.espn.com/mens-college-basketball/team/_/id/2405/monmouth-hawks" TargetMode="External"/><Relationship Id="rId290" Type="http://purl.oclc.org/ooxml/officeDocument/relationships/image" Target="../media/image145.png"/><Relationship Id="rId304" Type="http://purl.oclc.org/ooxml/officeDocument/relationships/image" Target="../media/image152.png"/><Relationship Id="rId388" Type="http://purl.oclc.org/ooxml/officeDocument/relationships/image" Target="../media/image194.png"/><Relationship Id="rId511" Type="http://purl.oclc.org/ooxml/officeDocument/relationships/hyperlink" Target="https://www.espn.com/mens-college-basketball/team/_/id/2565/siu-edwardsville-cougars" TargetMode="External"/><Relationship Id="rId609" Type="http://purl.oclc.org/ooxml/officeDocument/relationships/hyperlink" Target="https://www.espn.com/mens-college-basketball/team/_/id/242/rice-owls" TargetMode="External"/><Relationship Id="rId85" Type="http://purl.oclc.org/ooxml/officeDocument/relationships/hyperlink" Target="https://www.espn.com/mens-college-basketball/team/_/id/2382/mercer-bears" TargetMode="External"/><Relationship Id="rId150" Type="http://purl.oclc.org/ooxml/officeDocument/relationships/image" Target="../media/image75.png"/><Relationship Id="rId595" Type="http://purl.oclc.org/ooxml/officeDocument/relationships/hyperlink" Target="https://www.espn.com/mens-college-basketball/team/_/id/50/florida-am-rattlers" TargetMode="External"/><Relationship Id="rId248" Type="http://purl.oclc.org/ooxml/officeDocument/relationships/image" Target="../media/image124.png"/><Relationship Id="rId455" Type="http://purl.oclc.org/ooxml/officeDocument/relationships/hyperlink" Target="https://www.espn.com/mens-college-basketball/team/_/id/2547/seattle-u-redhawks" TargetMode="External"/><Relationship Id="rId662" Type="http://purl.oclc.org/ooxml/officeDocument/relationships/image" Target="../media/image331.png"/><Relationship Id="rId12" Type="http://purl.oclc.org/ooxml/officeDocument/relationships/image" Target="../media/image6.png"/><Relationship Id="rId108" Type="http://purl.oclc.org/ooxml/officeDocument/relationships/image" Target="../media/image54.png"/><Relationship Id="rId315" Type="http://purl.oclc.org/ooxml/officeDocument/relationships/hyperlink" Target="https://www.espn.com/mens-college-basketball/team/_/id/326/texas-state-bobcats" TargetMode="External"/><Relationship Id="rId522" Type="http://purl.oclc.org/ooxml/officeDocument/relationships/image" Target="../media/image261.png"/><Relationship Id="rId96" Type="http://purl.oclc.org/ooxml/officeDocument/relationships/image" Target="../media/image48.png"/><Relationship Id="rId161" Type="http://purl.oclc.org/ooxml/officeDocument/relationships/hyperlink" Target="https://www.espn.com/mens-college-basketball/team/_/id/2534/sam-houston-bearkats" TargetMode="External"/><Relationship Id="rId399" Type="http://purl.oclc.org/ooxml/officeDocument/relationships/hyperlink" Target="https://www.espn.com/mens-college-basketball/team/_/id/325/cleveland-state-vikings" TargetMode="External"/><Relationship Id="rId259" Type="http://purl.oclc.org/ooxml/officeDocument/relationships/hyperlink" Target="https://www.espn.com/mens-college-basketball/team/_/id/163/princeton-tigers" TargetMode="External"/><Relationship Id="rId466" Type="http://purl.oclc.org/ooxml/officeDocument/relationships/image" Target="../media/image233.png"/><Relationship Id="rId673" Type="http://purl.oclc.org/ooxml/officeDocument/relationships/hyperlink" Target="https://www.espn.com/mens-college-basketball/team/_/id/104/boston-university-terriers" TargetMode="External"/><Relationship Id="rId23" Type="http://purl.oclc.org/ooxml/officeDocument/relationships/hyperlink" Target="https://www.espn.com/mens-college-basketball/team/_/id/233/south-dakota-coyotes" TargetMode="External"/><Relationship Id="rId119" Type="http://purl.oclc.org/ooxml/officeDocument/relationships/hyperlink" Target="https://www.espn.com/mens-college-basketball/team/_/id/2541/santa-clara-broncos" TargetMode="External"/><Relationship Id="rId326" Type="http://purl.oclc.org/ooxml/officeDocument/relationships/image" Target="../media/image163.png"/><Relationship Id="rId533" Type="http://purl.oclc.org/ooxml/officeDocument/relationships/hyperlink" Target="https://www.espn.com/mens-college-basketball/team/_/id/2115/central-connecticut-blue-devils" TargetMode="External"/><Relationship Id="rId172" Type="http://purl.oclc.org/ooxml/officeDocument/relationships/image" Target="../media/image86.png"/><Relationship Id="rId477" Type="http://purl.oclc.org/ooxml/officeDocument/relationships/hyperlink" Target="https://www.espn.com/mens-college-basketball/team/_/id/2815/lindenwood-lions" TargetMode="External"/><Relationship Id="rId600" Type="http://purl.oclc.org/ooxml/officeDocument/relationships/image" Target="../media/image300.png"/><Relationship Id="rId684" Type="http://purl.oclc.org/ooxml/officeDocument/relationships/image" Target="../media/image342.png"/><Relationship Id="rId337" Type="http://purl.oclc.org/ooxml/officeDocument/relationships/hyperlink" Target="https://www.espn.com/mens-college-basketball/team/_/id/253/southern-utah-thunderbirds" TargetMode="External"/><Relationship Id="rId34" Type="http://purl.oclc.org/ooxml/officeDocument/relationships/image" Target="../media/image17.png"/><Relationship Id="rId544" Type="http://purl.oclc.org/ooxml/officeDocument/relationships/image" Target="../media/image272.png"/><Relationship Id="rId183" Type="http://purl.oclc.org/ooxml/officeDocument/relationships/hyperlink" Target="https://www.espn.com/mens-college-basketball/team/_/id/58/south-florida-bulls" TargetMode="External"/><Relationship Id="rId390" Type="http://purl.oclc.org/ooxml/officeDocument/relationships/image" Target="../media/image195.png"/><Relationship Id="rId404" Type="http://purl.oclc.org/ooxml/officeDocument/relationships/image" Target="../media/image202.png"/><Relationship Id="rId611" Type="http://purl.oclc.org/ooxml/officeDocument/relationships/hyperlink" Target="https://www.espn.com/mens-college-basketball/team/_/id/322/lafayette-leopards" TargetMode="External"/><Relationship Id="rId250" Type="http://purl.oclc.org/ooxml/officeDocument/relationships/image" Target="../media/image125.png"/><Relationship Id="rId488" Type="http://purl.oclc.org/ooxml/officeDocument/relationships/image" Target="../media/image244.png"/><Relationship Id="rId695" Type="http://purl.oclc.org/ooxml/officeDocument/relationships/hyperlink" Target="https://www.espn.com/mens-college-basketball/team/_/id/2550/seton-hall-pirates" TargetMode="External"/><Relationship Id="rId709" Type="http://purl.oclc.org/ooxml/officeDocument/relationships/hyperlink" Target="https://www.espn.com/mens-college-basketball/team/_/id/339/evansville-purple-aces" TargetMode="External"/><Relationship Id="rId45" Type="http://purl.oclc.org/ooxml/officeDocument/relationships/hyperlink" Target="https://www.espn.com/mens-college-basketball/team/_/id/167/new-mexico-lobos" TargetMode="External"/><Relationship Id="rId110" Type="http://purl.oclc.org/ooxml/officeDocument/relationships/image" Target="../media/image55.png"/><Relationship Id="rId348" Type="http://purl.oclc.org/ooxml/officeDocument/relationships/image" Target="../media/image174.png"/><Relationship Id="rId555" Type="http://purl.oclc.org/ooxml/officeDocument/relationships/hyperlink" Target="https://www.espn.com/mens-college-basketball/team/_/id/2711/western-michigan-broncos" TargetMode="External"/><Relationship Id="rId194" Type="http://purl.oclc.org/ooxml/officeDocument/relationships/image" Target="../media/image97.png"/><Relationship Id="rId208" Type="http://purl.oclc.org/ooxml/officeDocument/relationships/image" Target="../media/image104.png"/><Relationship Id="rId415" Type="http://purl.oclc.org/ooxml/officeDocument/relationships/hyperlink" Target="https://www.espn.com/mens-college-basketball/team/_/id/277/west-virginia-mountaineers" TargetMode="External"/><Relationship Id="rId622" Type="http://purl.oclc.org/ooxml/officeDocument/relationships/image" Target="../media/image311.png"/><Relationship Id="rId261" Type="http://purl.oclc.org/ooxml/officeDocument/relationships/hyperlink" Target="https://www.espn.com/mens-college-basketball/team/_/id/204/oregon-state-beavers" TargetMode="External"/><Relationship Id="rId499" Type="http://purl.oclc.org/ooxml/officeDocument/relationships/hyperlink" Target="https://www.espn.com/mens-college-basketball/team/_/id/2545/se-louisiana-lions" TargetMode="External"/><Relationship Id="rId56" Type="http://purl.oclc.org/ooxml/officeDocument/relationships/image" Target="../media/image28.png"/><Relationship Id="rId359" Type="http://purl.oclc.org/ooxml/officeDocument/relationships/hyperlink" Target="https://www.espn.com/mens-college-basketball/team/_/id/2529/sacred-heart-pioneers" TargetMode="External"/><Relationship Id="rId566" Type="http://purl.oclc.org/ooxml/officeDocument/relationships/image" Target="../media/image283.png"/><Relationship Id="rId121" Type="http://purl.oclc.org/ooxml/officeDocument/relationships/hyperlink" Target="https://www.espn.com/mens-college-basketball/team/_/id/195/ohio-bobcats" TargetMode="External"/><Relationship Id="rId219" Type="http://purl.oclc.org/ooxml/officeDocument/relationships/hyperlink" Target="https://www.espn.com/mens-college-basketball/team/_/id/84/indiana-hoosiers" TargetMode="External"/><Relationship Id="rId426" Type="http://purl.oclc.org/ooxml/officeDocument/relationships/image" Target="../media/image213.png"/><Relationship Id="rId633" Type="http://purl.oclc.org/ooxml/officeDocument/relationships/hyperlink" Target="https://www.espn.com/mens-college-basketball/team/_/id/2698/west-georgia-wolves" TargetMode="External"/><Relationship Id="rId67" Type="http://purl.oclc.org/ooxml/officeDocument/relationships/hyperlink" Target="https://www.espn.com/mens-college-basketball/team/_/id/357/texas-am-corpus-christi-islanders" TargetMode="External"/><Relationship Id="rId272" Type="http://purl.oclc.org/ooxml/officeDocument/relationships/image" Target="../media/image136.png"/><Relationship Id="rId577" Type="http://purl.oclc.org/ooxml/officeDocument/relationships/hyperlink" Target="https://www.espn.com/mens-college-basketball/team/_/id/154/wake-forest-demon-deacons" TargetMode="External"/><Relationship Id="rId700" Type="http://purl.oclc.org/ooxml/officeDocument/relationships/image" Target="../media/image350.png"/><Relationship Id="rId132" Type="http://purl.oclc.org/ooxml/officeDocument/relationships/image" Target="../media/image66.png"/><Relationship Id="rId437" Type="http://purl.oclc.org/ooxml/officeDocument/relationships/hyperlink" Target="https://www.espn.com/mens-college-basketball/team/_/id/2447/nicholls-colonels" TargetMode="External"/><Relationship Id="rId644" Type="http://purl.oclc.org/ooxml/officeDocument/relationships/image" Target="../media/image322.png"/><Relationship Id="rId283" Type="http://purl.oclc.org/ooxml/officeDocument/relationships/hyperlink" Target="https://www.espn.com/mens-college-basketball/team/_/id/2630/ut-martin-skyhawks" TargetMode="External"/><Relationship Id="rId490" Type="http://purl.oclc.org/ooxml/officeDocument/relationships/image" Target="../media/image245.png"/><Relationship Id="rId504" Type="http://purl.oclc.org/ooxml/officeDocument/relationships/image" Target="../media/image252.png"/><Relationship Id="rId711" Type="http://purl.oclc.org/ooxml/officeDocument/relationships/hyperlink" Target="https://www.espn.com/mens-college-basketball/team/_/id/2837/east-texas-am-lions" TargetMode="External"/><Relationship Id="rId78" Type="http://purl.oclc.org/ooxml/officeDocument/relationships/image" Target="../media/image39.png"/><Relationship Id="rId143" Type="http://purl.oclc.org/ooxml/officeDocument/relationships/hyperlink" Target="https://www.espn.com/mens-college-basketball/team/_/id/2502/portland-state-vikings" TargetMode="External"/><Relationship Id="rId350" Type="http://purl.oclc.org/ooxml/officeDocument/relationships/image" Target="../media/image175.png"/><Relationship Id="rId588" Type="http://purl.oclc.org/ooxml/officeDocument/relationships/image" Target="../media/image294.png"/><Relationship Id="rId9" Type="http://purl.oclc.org/ooxml/officeDocument/relationships/hyperlink" Target="https://www.espn.com/mens-college-basketball/team/_/id/2535/samford-bulldogs" TargetMode="External"/><Relationship Id="rId210" Type="http://purl.oclc.org/ooxml/officeDocument/relationships/image" Target="../media/image105.png"/><Relationship Id="rId448" Type="http://purl.oclc.org/ooxml/officeDocument/relationships/image" Target="../media/image224.png"/><Relationship Id="rId655" Type="http://purl.oclc.org/ooxml/officeDocument/relationships/hyperlink" Target="https://www.espn.com/mens-college-basketball/team/_/id/299/long-beach-state-beach" TargetMode="External"/><Relationship Id="rId294" Type="http://purl.oclc.org/ooxml/officeDocument/relationships/image" Target="../media/image147.png"/><Relationship Id="rId308" Type="http://purl.oclc.org/ooxml/officeDocument/relationships/image" Target="../media/image154.png"/><Relationship Id="rId515" Type="http://purl.oclc.org/ooxml/officeDocument/relationships/hyperlink" Target="https://www.espn.com/mens-college-basketball/team/_/id/56/stetson-hatters" TargetMode="External"/><Relationship Id="rId722" Type="http://purl.oclc.org/ooxml/officeDocument/relationships/image" Target="../media/image361.png"/><Relationship Id="rId89" Type="http://purl.oclc.org/ooxml/officeDocument/relationships/hyperlink" Target="https://www.espn.com/mens-college-basketball/team/_/id/265/washington-state-cougars" TargetMode="External"/><Relationship Id="rId154" Type="http://purl.oclc.org/ooxml/officeDocument/relationships/image" Target="../media/image77.png"/><Relationship Id="rId361" Type="http://purl.oclc.org/ooxml/officeDocument/relationships/hyperlink" Target="https://www.espn.com/mens-college-basketball/team/_/id/2440/nevada-wolf-pack" TargetMode="External"/><Relationship Id="rId599" Type="http://purl.oclc.org/ooxml/officeDocument/relationships/hyperlink" Target="https://www.espn.com/mens-college-basketball/team/_/id/2217/fairfield-stags" TargetMode="External"/><Relationship Id="rId459" Type="http://purl.oclc.org/ooxml/officeDocument/relationships/hyperlink" Target="https://www.espn.com/mens-college-basketball/team/_/id/2127/charleston-southern-buccaneers" TargetMode="External"/><Relationship Id="rId666" Type="http://purl.oclc.org/ooxml/officeDocument/relationships/image" Target="../media/image333.png"/><Relationship Id="rId16" Type="http://purl.oclc.org/ooxml/officeDocument/relationships/image" Target="../media/image8.png"/><Relationship Id="rId221" Type="http://purl.oclc.org/ooxml/officeDocument/relationships/hyperlink" Target="https://www.espn.com/mens-college-basketball/team/_/id/97/louisville-cardinals" TargetMode="External"/><Relationship Id="rId319" Type="http://purl.oclc.org/ooxml/officeDocument/relationships/hyperlink" Target="https://www.espn.com/mens-college-basketball/team/_/id/30/usc-trojans" TargetMode="External"/><Relationship Id="rId526" Type="http://purl.oclc.org/ooxml/officeDocument/relationships/image" Target="../media/image263.png"/><Relationship Id="rId165" Type="http://purl.oclc.org/ooxml/officeDocument/relationships/hyperlink" Target="https://www.espn.com/mens-college-basketball/team/_/id/2483/oregon-ducks" TargetMode="External"/><Relationship Id="rId372" Type="http://purl.oclc.org/ooxml/officeDocument/relationships/image" Target="../media/image186.png"/><Relationship Id="rId677" Type="http://purl.oclc.org/ooxml/officeDocument/relationships/hyperlink" Target="https://www.espn.com/mens-college-basketball/team/_/id/2619/stony-brook-seawolves" TargetMode="External"/><Relationship Id="rId232" Type="http://purl.oclc.org/ooxml/officeDocument/relationships/image" Target="../media/image116.png"/><Relationship Id="rId27" Type="http://purl.oclc.org/ooxml/officeDocument/relationships/hyperlink" Target="https://www.espn.com/mens-college-basketball/team/_/id/2641/texas-tech-red-raiders" TargetMode="External"/><Relationship Id="rId537" Type="http://purl.oclc.org/ooxml/officeDocument/relationships/hyperlink" Target="https://www.espn.com/mens-college-basketball/team/_/id/2433/ul-monroe-warhawks" TargetMode="External"/><Relationship Id="rId80" Type="http://purl.oclc.org/ooxml/officeDocument/relationships/image" Target="../media/image40.png"/><Relationship Id="rId176" Type="http://purl.oclc.org/ooxml/officeDocument/relationships/image" Target="../media/image88.png"/><Relationship Id="rId383" Type="http://purl.oclc.org/ooxml/officeDocument/relationships/hyperlink" Target="https://www.espn.com/mens-college-basketball/team/_/id/2448/north-carolina-at-aggies" TargetMode="External"/><Relationship Id="rId590" Type="http://purl.oclc.org/ooxml/officeDocument/relationships/image" Target="../media/image295.png"/><Relationship Id="rId604" Type="http://purl.oclc.org/ooxml/officeDocument/relationships/image" Target="../media/image302.png"/><Relationship Id="rId243" Type="http://purl.oclc.org/ooxml/officeDocument/relationships/hyperlink" Target="https://www.espn.com/mens-college-basketball/team/_/id/139/saint-louis-billikens" TargetMode="External"/><Relationship Id="rId450" Type="http://purl.oclc.org/ooxml/officeDocument/relationships/image" Target="../media/image225.png"/><Relationship Id="rId688" Type="http://purl.oclc.org/ooxml/officeDocument/relationships/image" Target="../media/image344.png"/><Relationship Id="rId38" Type="http://purl.oclc.org/ooxml/officeDocument/relationships/image" Target="../media/image19.png"/><Relationship Id="rId103" Type="http://purl.oclc.org/ooxml/officeDocument/relationships/hyperlink" Target="https://www.espn.com/mens-college-basketball/team/_/id/221/pittsburgh-panthers" TargetMode="External"/><Relationship Id="rId310" Type="http://purl.oclc.org/ooxml/officeDocument/relationships/image" Target="../media/image155.png"/><Relationship Id="rId548" Type="http://purl.oclc.org/ooxml/officeDocument/relationships/image" Target="../media/image274.png"/><Relationship Id="rId91" Type="http://purl.oclc.org/ooxml/officeDocument/relationships/hyperlink" Target="https://www.espn.com/mens-college-basketball/team/_/id/251/texas-longhorns" TargetMode="External"/><Relationship Id="rId187" Type="http://purl.oclc.org/ooxml/officeDocument/relationships/hyperlink" Target="https://www.espn.com/mens-college-basketball/team/_/id/235/memphis-tigers" TargetMode="External"/><Relationship Id="rId394" Type="http://purl.oclc.org/ooxml/officeDocument/relationships/image" Target="../media/image197.png"/><Relationship Id="rId408" Type="http://purl.oclc.org/ooxml/officeDocument/relationships/image" Target="../media/image204.png"/><Relationship Id="rId615" Type="http://purl.oclc.org/ooxml/officeDocument/relationships/hyperlink" Target="https://www.espn.com/mens-college-basketball/team/_/id/2561/siena-saints" TargetMode="External"/><Relationship Id="rId254" Type="http://purl.oclc.org/ooxml/officeDocument/relationships/image" Target="../media/image127.png"/><Relationship Id="rId699" Type="http://purl.oclc.org/ooxml/officeDocument/relationships/hyperlink" Target="https://www.espn.com/mens-college-basketball/team/_/id/2065/bethune-cookman-wildcats" TargetMode="External"/><Relationship Id="rId49" Type="http://purl.oclc.org/ooxml/officeDocument/relationships/hyperlink" Target="https://www.espn.com/mens-college-basketball/team/_/id/344/mississippi-state-bulldogs" TargetMode="External"/><Relationship Id="rId114" Type="http://purl.oclc.org/ooxml/officeDocument/relationships/image" Target="../media/image57.png"/><Relationship Id="rId461" Type="http://purl.oclc.org/ooxml/officeDocument/relationships/hyperlink" Target="https://www.espn.com/mens-college-basketball/team/_/id/2638/utep-miners" TargetMode="External"/><Relationship Id="rId559" Type="http://purl.oclc.org/ooxml/officeDocument/relationships/hyperlink" Target="https://www.espn.com/mens-college-basketball/team/_/id/2368/marist-red-foxes" TargetMode="External"/><Relationship Id="rId198" Type="http://purl.oclc.org/ooxml/officeDocument/relationships/image" Target="../media/image99.png"/><Relationship Id="rId321" Type="http://purl.oclc.org/ooxml/officeDocument/relationships/hyperlink" Target="https://www.espn.com/mens-college-basketball/team/_/id/2166/davidson-wildcats" TargetMode="External"/><Relationship Id="rId419" Type="http://purl.oclc.org/ooxml/officeDocument/relationships/hyperlink" Target="https://www.espn.com/mens-college-basketball/team/_/id/93/murray-state-racers" TargetMode="External"/><Relationship Id="rId626" Type="http://purl.oclc.org/ooxml/officeDocument/relationships/image" Target="../media/image313.png"/><Relationship Id="rId265" Type="http://purl.oclc.org/ooxml/officeDocument/relationships/hyperlink" Target="https://www.espn.com/mens-college-basketball/team/_/id/2582/southern-jaguars" TargetMode="External"/><Relationship Id="rId472" Type="http://purl.oclc.org/ooxml/officeDocument/relationships/image" Target="../media/image236.png"/><Relationship Id="rId125" Type="http://purl.oclc.org/ooxml/officeDocument/relationships/hyperlink" Target="https://www.espn.com/mens-college-basketball/team/_/id/2803/bryant-bulldogs" TargetMode="External"/><Relationship Id="rId332" Type="http://purl.oclc.org/ooxml/officeDocument/relationships/image" Target="../media/image166.png"/><Relationship Id="rId637" Type="http://purl.oclc.org/ooxml/officeDocument/relationships/hyperlink" Target="https://www.espn.com/mens-college-basketball/team/_/id/2142/colgate-raiders" TargetMode="External"/><Relationship Id="rId276" Type="http://purl.oclc.org/ooxml/officeDocument/relationships/image" Target="../media/image138.png"/><Relationship Id="rId483" Type="http://purl.oclc.org/ooxml/officeDocument/relationships/hyperlink" Target="https://www.espn.com/mens-college-basketball/team/_/id/2579/south-carolina-gamecocks" TargetMode="External"/><Relationship Id="rId690" Type="http://purl.oclc.org/ooxml/officeDocument/relationships/image" Target="../media/image345.png"/><Relationship Id="rId704" Type="http://purl.oclc.org/ooxml/officeDocument/relationships/image" Target="../media/image352.png"/><Relationship Id="rId40" Type="http://purl.oclc.org/ooxml/officeDocument/relationships/image" Target="../media/image20.png"/><Relationship Id="rId136" Type="http://purl.oclc.org/ooxml/officeDocument/relationships/image" Target="../media/image68.png"/><Relationship Id="rId343" Type="http://purl.oclc.org/ooxml/officeDocument/relationships/hyperlink" Target="https://www.espn.com/mens-college-basketball/team/_/id/198/oral-roberts-golden-eagles" TargetMode="External"/><Relationship Id="rId550" Type="http://purl.oclc.org/ooxml/officeDocument/relationships/image" Target="../media/image275.png"/><Relationship Id="rId203" Type="http://purl.oclc.org/ooxml/officeDocument/relationships/hyperlink" Target="https://www.espn.com/mens-college-basketball/team/_/id/2393/middle-tennessee-blue-raiders" TargetMode="External"/><Relationship Id="rId648" Type="http://purl.oclc.org/ooxml/officeDocument/relationships/image" Target="../media/image324.png"/><Relationship Id="rId287" Type="http://purl.oclc.org/ooxml/officeDocument/relationships/hyperlink" Target="https://www.espn.com/mens-college-basketball/team/_/id/2603/saint-josephs-hawks" TargetMode="External"/><Relationship Id="rId410" Type="http://purl.oclc.org/ooxml/officeDocument/relationships/image" Target="../media/image205.png"/><Relationship Id="rId494" Type="http://purl.oclc.org/ooxml/officeDocument/relationships/image" Target="../media/image247.png"/><Relationship Id="rId508" Type="http://purl.oclc.org/ooxml/officeDocument/relationships/image" Target="../media/image254.png"/><Relationship Id="rId715" Type="http://purl.oclc.org/ooxml/officeDocument/relationships/hyperlink" Target="https://www.espn.com/mens-college-basketball/team/_/id/2885/njit-highlanders" TargetMode="External"/></Relationships>
</file>

<file path=xl/drawings/_rels/drawing2.xml.rels><?xml version="1.0" encoding="UTF-8" standalone="yes"?>
<Relationships xmlns="http://schemas.openxmlformats.org/package/2006/relationships"><Relationship Id="rId117" Type="http://purl.oclc.org/ooxml/officeDocument/relationships/hyperlink" Target="https://www.espn.com/mens-college-basketball/team/_/id/2272/high-point-panthers" TargetMode="External"/><Relationship Id="rId671" Type="http://purl.oclc.org/ooxml/officeDocument/relationships/hyperlink" Target="https://www.espn.com/mens-college-basketball/team/_/id/2501/portland-pilots" TargetMode="External"/><Relationship Id="rId21" Type="http://purl.oclc.org/ooxml/officeDocument/relationships/hyperlink" Target="https://www.espn.com/mens-college-basketball/team/_/id/21/san-diego-state-aztecs" TargetMode="External"/><Relationship Id="rId324" Type="http://purl.oclc.org/ooxml/officeDocument/relationships/image" Target="../media/image313.png"/><Relationship Id="rId531" Type="http://purl.oclc.org/ooxml/officeDocument/relationships/hyperlink" Target="https://www.espn.com/mens-college-basketball/team/_/id/2437/omaha-mavericks" TargetMode="External"/><Relationship Id="rId629" Type="http://purl.oclc.org/ooxml/officeDocument/relationships/hyperlink" Target="https://www.espn.com/mens-college-basketball/team/_/id/2116/ucf-knights" TargetMode="External"/><Relationship Id="rId170" Type="http://purl.oclc.org/ooxml/officeDocument/relationships/image" Target="../media/image299.png"/><Relationship Id="rId268" Type="http://purl.oclc.org/ooxml/officeDocument/relationships/image" Target="../media/image89.png"/><Relationship Id="rId475" Type="http://purl.oclc.org/ooxml/officeDocument/relationships/hyperlink" Target="https://www.espn.com/mens-college-basketball/team/_/id/2197/eastern-illinois-panthers" TargetMode="External"/><Relationship Id="rId682" Type="http://purl.oclc.org/ooxml/officeDocument/relationships/image" Target="../media/image192.png"/><Relationship Id="rId32" Type="http://purl.oclc.org/ooxml/officeDocument/relationships/image" Target="../media/image119.png"/><Relationship Id="rId128" Type="http://purl.oclc.org/ooxml/officeDocument/relationships/image" Target="../media/image106.png"/><Relationship Id="rId335" Type="http://purl.oclc.org/ooxml/officeDocument/relationships/hyperlink" Target="https://www.espn.com/mens-college-basketball/team/_/id/2630/ut-martin-skyhawks" TargetMode="External"/><Relationship Id="rId542" Type="http://purl.oclc.org/ooxml/officeDocument/relationships/image" Target="../media/image283.png"/><Relationship Id="rId181" Type="http://purl.oclc.org/ooxml/officeDocument/relationships/hyperlink" Target="https://www.espn.com/mens-college-basketball/team/_/id/104/boston-university-terriers" TargetMode="External"/><Relationship Id="rId402" Type="http://purl.oclc.org/ooxml/officeDocument/relationships/image" Target="../media/image173.png"/><Relationship Id="rId279" Type="http://purl.oclc.org/ooxml/officeDocument/relationships/hyperlink" Target="https://www.espn.com/mens-college-basketball/team/_/id/254/utah-utes" TargetMode="External"/><Relationship Id="rId486" Type="http://purl.oclc.org/ooxml/officeDocument/relationships/image" Target="../media/image339.png"/><Relationship Id="rId693" Type="http://purl.oclc.org/ooxml/officeDocument/relationships/hyperlink" Target="https://www.espn.com/mens-college-basketball/team/_/id/2172/denver-pioneers" TargetMode="External"/><Relationship Id="rId707" Type="http://purl.oclc.org/ooxml/officeDocument/relationships/hyperlink" Target="https://www.espn.com/mens-college-basketball/team/_/id/2296/jackson-state-tigers" TargetMode="External"/><Relationship Id="rId43" Type="http://purl.oclc.org/ooxml/officeDocument/relationships/hyperlink" Target="https://www.espn.com/mens-college-basketball/team/_/id/2617/stephen-f-austin-lumberjacks" TargetMode="External"/><Relationship Id="rId139" Type="http://purl.oclc.org/ooxml/officeDocument/relationships/hyperlink" Target="https://www.espn.com/mens-college-basketball/team/_/id/356/illinois-fighting-illini" TargetMode="External"/><Relationship Id="rId346" Type="http://purl.oclc.org/ooxml/officeDocument/relationships/image" Target="../media/image340.png"/><Relationship Id="rId553" Type="http://purl.oclc.org/ooxml/officeDocument/relationships/hyperlink" Target="https://www.espn.com/mens-college-basketball/team/_/id/113/massachusetts-minutemen" TargetMode="External"/><Relationship Id="rId192" Type="http://purl.oclc.org/ooxml/officeDocument/relationships/image" Target="../media/image318.png"/><Relationship Id="rId206" Type="http://purl.oclc.org/ooxml/officeDocument/relationships/image" Target="../media/image355.png"/><Relationship Id="rId413" Type="http://purl.oclc.org/ooxml/officeDocument/relationships/hyperlink" Target="https://www.espn.com/mens-college-basketball/team/_/id/116/mount-st-marys-mountaineers" TargetMode="External"/><Relationship Id="rId497" Type="http://purl.oclc.org/ooxml/officeDocument/relationships/hyperlink" Target="https://www.espn.com/mens-college-basketball/team/_/id/235/memphis-tigers" TargetMode="External"/><Relationship Id="rId620" Type="http://purl.oclc.org/ooxml/officeDocument/relationships/image" Target="../media/image255.png"/><Relationship Id="rId718" Type="http://purl.oclc.org/ooxml/officeDocument/relationships/image" Target="../media/image364.png"/><Relationship Id="rId357" Type="http://purl.oclc.org/ooxml/officeDocument/relationships/hyperlink" Target="https://www.espn.com/mens-college-basketball/team/_/id/2086/butler-bulldogs" TargetMode="External"/><Relationship Id="rId54" Type="http://purl.oclc.org/ooxml/officeDocument/relationships/image" Target="../media/image70.png"/><Relationship Id="rId217" Type="http://purl.oclc.org/ooxml/officeDocument/relationships/hyperlink" Target="https://www.espn.com/mens-college-basketball/team/_/id/2385/mercyhurst-lakers" TargetMode="External"/><Relationship Id="rId564" Type="http://purl.oclc.org/ooxml/officeDocument/relationships/image" Target="../media/image43.png"/><Relationship Id="rId424" Type="http://purl.oclc.org/ooxml/officeDocument/relationships/image" Target="../media/image36.png"/><Relationship Id="rId631" Type="http://purl.oclc.org/ooxml/officeDocument/relationships/hyperlink" Target="https://www.espn.com/mens-college-basketball/team/_/id/2226/florida-atlantic-owls" TargetMode="External"/><Relationship Id="rId729" Type="http://purl.oclc.org/ooxml/officeDocument/relationships/image" Target="../media/image365.png"/><Relationship Id="rId270" Type="http://purl.oclc.org/ooxml/officeDocument/relationships/image" Target="../media/image319.png"/><Relationship Id="rId65" Type="http://purl.oclc.org/ooxml/officeDocument/relationships/hyperlink" Target="https://www.espn.com/mens-college-basketball/team/_/id/57/florida-gators" TargetMode="External"/><Relationship Id="rId130" Type="http://purl.oclc.org/ooxml/officeDocument/relationships/image" Target="../media/image88.png"/><Relationship Id="rId368" Type="http://purl.oclc.org/ooxml/officeDocument/relationships/image" Target="../media/image328.png"/><Relationship Id="rId575" Type="http://purl.oclc.org/ooxml/officeDocument/relationships/hyperlink" Target="https://www.espn.com/mens-college-basketball/team/_/id/338/kennesaw-state-owls" TargetMode="External"/><Relationship Id="rId228" Type="http://purl.oclc.org/ooxml/officeDocument/relationships/image" Target="../media/image34.png"/><Relationship Id="rId435" Type="http://purl.oclc.org/ooxml/officeDocument/relationships/hyperlink" Target="https://www.espn.com/mens-college-basketball/team/_/id/2623/missouri-state-bears" TargetMode="External"/><Relationship Id="rId642" Type="http://purl.oclc.org/ooxml/officeDocument/relationships/image" Target="../media/image363.png"/><Relationship Id="rId281" Type="http://purl.oclc.org/ooxml/officeDocument/relationships/hyperlink" Target="https://www.espn.com/mens-college-basketball/team/_/id/2261/hampton-pirates" TargetMode="External"/><Relationship Id="rId502" Type="http://purl.oclc.org/ooxml/officeDocument/relationships/image" Target="../media/image277.png"/><Relationship Id="rId76" Type="http://purl.oclc.org/ooxml/officeDocument/relationships/image" Target="../media/image153.png"/><Relationship Id="rId141" Type="http://purl.oclc.org/ooxml/officeDocument/relationships/hyperlink" Target="https://www.espn.com/mens-college-basketball/team/_/id/239/baylor-bears" TargetMode="External"/><Relationship Id="rId379" Type="http://purl.oclc.org/ooxml/officeDocument/relationships/hyperlink" Target="https://www.espn.com/mens-college-basketball/team/_/id/2277/houston-christian-huskies" TargetMode="External"/><Relationship Id="rId586" Type="http://purl.oclc.org/ooxml/officeDocument/relationships/image" Target="../media/image270.png"/><Relationship Id="rId7" Type="http://purl.oclc.org/ooxml/officeDocument/relationships/hyperlink" Target="https://www.espn.com/mens-college-basketball/team/_/id/2681/wagner-seahawks" TargetMode="External"/><Relationship Id="rId239" Type="http://purl.oclc.org/ooxml/officeDocument/relationships/hyperlink" Target="https://www.espn.com/mens-college-basketball/team/_/id/62/hawaii-rainbow-warriors" TargetMode="External"/><Relationship Id="rId446" Type="http://purl.oclc.org/ooxml/officeDocument/relationships/image" Target="../media/image308.png"/><Relationship Id="rId653" Type="http://purl.oclc.org/ooxml/officeDocument/relationships/hyperlink" Target="https://www.espn.com/mens-college-basketball/team/_/id/2241/gardner-webb-runnin-bulldogs" TargetMode="External"/><Relationship Id="rId292" Type="http://purl.oclc.org/ooxml/officeDocument/relationships/image" Target="../media/image228.png"/><Relationship Id="rId306" Type="http://purl.oclc.org/ooxml/officeDocument/relationships/image" Target="../media/image291.png"/><Relationship Id="rId87" Type="http://purl.oclc.org/ooxml/officeDocument/relationships/hyperlink" Target="https://www.espn.com/mens-college-basketball/team/_/id/127/michigan-state-spartans" TargetMode="External"/><Relationship Id="rId513" Type="http://purl.oclc.org/ooxml/officeDocument/relationships/hyperlink" Target="https://www.espn.com/mens-college-basketball/team/_/id/195/ohio-bobcats" TargetMode="External"/><Relationship Id="rId597" Type="http://purl.oclc.org/ooxml/officeDocument/relationships/hyperlink" Target="https://www.espn.com/mens-college-basketball/team/_/id/2390/miami-hurricanes" TargetMode="External"/><Relationship Id="rId720" Type="http://purl.oclc.org/ooxml/officeDocument/relationships/image" Target="../media/image27.png"/><Relationship Id="rId152" Type="http://purl.oclc.org/ooxml/officeDocument/relationships/image" Target="../media/image49.png"/><Relationship Id="rId457" Type="http://purl.oclc.org/ooxml/officeDocument/relationships/hyperlink" Target="https://www.espn.com/mens-college-basketball/team/_/id/103/boston-college-eagles" TargetMode="External"/><Relationship Id="rId664" Type="http://purl.oclc.org/ooxml/officeDocument/relationships/image" Target="../media/image356.png"/><Relationship Id="rId14" Type="http://purl.oclc.org/ooxml/officeDocument/relationships/image" Target="../media/image236.png"/><Relationship Id="rId317" Type="http://purl.oclc.org/ooxml/officeDocument/relationships/hyperlink" Target="https://www.espn.com/mens-college-basketball/team/_/id/171/columbia-lions" TargetMode="External"/><Relationship Id="rId524" Type="http://purl.oclc.org/ooxml/officeDocument/relationships/image" Target="../media/image252.png"/><Relationship Id="rId98" Type="http://purl.oclc.org/ooxml/officeDocument/relationships/image" Target="../media/image212.png"/><Relationship Id="rId163" Type="http://purl.oclc.org/ooxml/officeDocument/relationships/hyperlink" Target="https://www.espn.com/mens-college-basketball/team/_/id/222/villanova-wildcats" TargetMode="External"/><Relationship Id="rId370" Type="http://purl.oclc.org/ooxml/officeDocument/relationships/image" Target="../media/image152.png"/><Relationship Id="rId230" Type="http://purl.oclc.org/ooxml/officeDocument/relationships/image" Target="../media/image239.png"/><Relationship Id="rId468" Type="http://purl.oclc.org/ooxml/officeDocument/relationships/image" Target="../media/image350.png"/><Relationship Id="rId675" Type="http://purl.oclc.org/ooxml/officeDocument/relationships/hyperlink" Target="https://www.espn.com/mens-college-basketball/team/_/id/2016/alcorn-state-braves" TargetMode="External"/><Relationship Id="rId25" Type="http://purl.oclc.org/ooxml/officeDocument/relationships/hyperlink" Target="https://www.espn.com/mens-college-basketball/team/_/id/28/uc-san-diego-tritons" TargetMode="External"/><Relationship Id="rId328" Type="http://purl.oclc.org/ooxml/officeDocument/relationships/image" Target="../media/image333.png"/><Relationship Id="rId535" Type="http://purl.oclc.org/ooxml/officeDocument/relationships/hyperlink" Target="https://www.espn.com/mens-college-basketball/team/_/id/2856/california-baptist-lancers" TargetMode="External"/><Relationship Id="rId174" Type="http://purl.oclc.org/ooxml/officeDocument/relationships/image" Target="../media/image195.png"/><Relationship Id="rId381" Type="http://purl.oclc.org/ooxml/officeDocument/relationships/hyperlink" Target="https://www.espn.com/mens-college-basketball/team/_/id/2351/loyola-marymount-lions" TargetMode="External"/><Relationship Id="rId602" Type="http://purl.oclc.org/ooxml/officeDocument/relationships/image" Target="../media/image279.png"/><Relationship Id="rId241" Type="http://purl.oclc.org/ooxml/officeDocument/relationships/hyperlink" Target="https://www.espn.com/mens-college-basketball/team/_/id/99/lsu-tigers" TargetMode="External"/><Relationship Id="rId479" Type="http://purl.oclc.org/ooxml/officeDocument/relationships/hyperlink" Target="https://www.espn.com/mens-college-basketball/team/_/id/2643/the-citadel-bulldogs" TargetMode="External"/><Relationship Id="rId686" Type="http://purl.oclc.org/ooxml/officeDocument/relationships/image" Target="../media/image262.png"/><Relationship Id="rId36" Type="http://purl.oclc.org/ooxml/officeDocument/relationships/image" Target="../media/image229.png"/><Relationship Id="rId339" Type="http://purl.oclc.org/ooxml/officeDocument/relationships/hyperlink" Target="https://www.espn.com/mens-college-basketball/team/_/id/284/stonehill-skyhawks" TargetMode="External"/><Relationship Id="rId546" Type="http://purl.oclc.org/ooxml/officeDocument/relationships/image" Target="../media/image347.png"/><Relationship Id="rId101" Type="http://purl.oclc.org/ooxml/officeDocument/relationships/hyperlink" Target="https://www.espn.com/mens-college-basketball/team/_/id/242/rice-owls" TargetMode="External"/><Relationship Id="rId185" Type="http://purl.oclc.org/ooxml/officeDocument/relationships/hyperlink" Target="https://www.espn.com/mens-college-basketball/team/_/id/41/uconn-huskies" TargetMode="External"/><Relationship Id="rId406" Type="http://purl.oclc.org/ooxml/officeDocument/relationships/image" Target="../media/image358.png"/><Relationship Id="rId392" Type="http://purl.oclc.org/ooxml/officeDocument/relationships/image" Target="../media/image276.png"/><Relationship Id="rId613" Type="http://purl.oclc.org/ooxml/officeDocument/relationships/hyperlink" Target="https://www.espn.com/mens-college-basketball/team/_/id/2572/southern-miss-golden-eagles" TargetMode="External"/><Relationship Id="rId697" Type="http://purl.oclc.org/ooxml/officeDocument/relationships/hyperlink" Target="https://www.espn.com/mens-college-basketball/team/_/id/2330/le-moyne-dolphins" TargetMode="External"/><Relationship Id="rId252" Type="http://purl.oclc.org/ooxml/officeDocument/relationships/image" Target="../media/image4.png"/><Relationship Id="rId47" Type="http://purl.oclc.org/ooxml/officeDocument/relationships/hyperlink" Target="https://www.espn.com/mens-college-basketball/team/_/id/258/virginia-cavaliers" TargetMode="External"/><Relationship Id="rId112" Type="http://purl.oclc.org/ooxml/officeDocument/relationships/image" Target="../media/image280.png"/><Relationship Id="rId557" Type="http://purl.oclc.org/ooxml/officeDocument/relationships/hyperlink" Target="https://www.espn.com/mens-college-basketball/team/_/id/2529/sacred-heart-pioneers" TargetMode="External"/><Relationship Id="rId196" Type="http://purl.oclc.org/ooxml/officeDocument/relationships/image" Target="../media/image198.png"/><Relationship Id="rId417" Type="http://purl.oclc.org/ooxml/officeDocument/relationships/hyperlink" Target="https://www.espn.com/mens-college-basketball/team/_/id/2755/grambling-tigers" TargetMode="External"/><Relationship Id="rId624" Type="http://purl.oclc.org/ooxml/officeDocument/relationships/image" Target="../media/image135.png"/><Relationship Id="rId263" Type="http://purl.oclc.org/ooxml/officeDocument/relationships/hyperlink" Target="https://www.espn.com/mens-college-basketball/team/_/id/2754/youngstown-state-penguins" TargetMode="External"/><Relationship Id="rId470" Type="http://purl.oclc.org/ooxml/officeDocument/relationships/image" Target="../media/image199.png"/><Relationship Id="rId58" Type="http://purl.oclc.org/ooxml/officeDocument/relationships/image" Target="../media/image267.png"/><Relationship Id="rId123" Type="http://purl.oclc.org/ooxml/officeDocument/relationships/hyperlink" Target="https://www.espn.com/mens-college-basketball/team/_/id/158/nebraska-cornhuskers" TargetMode="External"/><Relationship Id="rId330" Type="http://purl.oclc.org/ooxml/officeDocument/relationships/image" Target="../media/image251.png"/><Relationship Id="rId568" Type="http://purl.oclc.org/ooxml/officeDocument/relationships/image" Target="../media/image138.png"/><Relationship Id="rId428" Type="http://purl.oclc.org/ooxml/officeDocument/relationships/image" Target="../media/image82.png"/><Relationship Id="rId635" Type="http://purl.oclc.org/ooxml/officeDocument/relationships/hyperlink" Target="https://www.espn.com/mens-college-basketball/team/_/id/333/alabama-crimson-tide" TargetMode="External"/><Relationship Id="rId274" Type="http://purl.oclc.org/ooxml/officeDocument/relationships/image" Target="../media/image77.png"/><Relationship Id="rId481" Type="http://purl.oclc.org/ooxml/officeDocument/relationships/hyperlink" Target="https://www.espn.com/mens-college-basketball/team/_/id/197/oklahoma-state-cowboys" TargetMode="External"/><Relationship Id="rId702" Type="http://purl.oclc.org/ooxml/officeDocument/relationships/image" Target="../media/image183.png"/><Relationship Id="rId69" Type="http://purl.oclc.org/ooxml/officeDocument/relationships/hyperlink" Target="https://www.espn.com/mens-college-basketball/team/_/id/2430/unc-greensboro-spartans" TargetMode="External"/><Relationship Id="rId134" Type="http://purl.oclc.org/ooxml/officeDocument/relationships/image" Target="../media/image220.png"/><Relationship Id="rId579" Type="http://purl.oclc.org/ooxml/officeDocument/relationships/hyperlink" Target="https://www.espn.com/mens-college-basketball/team/_/id/349/army-black-knights" TargetMode="External"/><Relationship Id="rId341" Type="http://purl.oclc.org/ooxml/officeDocument/relationships/hyperlink" Target="https://www.espn.com/mens-college-basketball/team/_/id/156/creighton-bluejays" TargetMode="External"/><Relationship Id="rId439" Type="http://purl.oclc.org/ooxml/officeDocument/relationships/hyperlink" Target="https://www.espn.com/mens-college-basketball/team/_/id/82/uic-flames" TargetMode="External"/><Relationship Id="rId646" Type="http://purl.oclc.org/ooxml/officeDocument/relationships/image" Target="../media/image63.png"/><Relationship Id="rId201" Type="http://purl.oclc.org/ooxml/officeDocument/relationships/hyperlink" Target="https://www.espn.com/mens-college-basketball/team/_/id/2507/providence-friars" TargetMode="External"/><Relationship Id="rId285" Type="http://purl.oclc.org/ooxml/officeDocument/relationships/hyperlink" Target="https://www.espn.com/mens-college-basketball/team/_/id/139/saint-louis-billikens" TargetMode="External"/><Relationship Id="rId506" Type="http://purl.oclc.org/ooxml/officeDocument/relationships/image" Target="../media/image269.png"/><Relationship Id="rId492" Type="http://purl.oclc.org/ooxml/officeDocument/relationships/image" Target="../media/image322.png"/><Relationship Id="rId713" Type="http://purl.oclc.org/ooxml/officeDocument/relationships/hyperlink" Target="https://www.espn.com/mens-college-basketball/team/_/id/278/fresno-state-bulldogs" TargetMode="External"/><Relationship Id="rId145" Type="http://purl.oclc.org/ooxml/officeDocument/relationships/hyperlink" Target="https://www.espn.com/mens-college-basketball/team/_/id/93/murray-state-racers" TargetMode="External"/><Relationship Id="rId352" Type="http://purl.oclc.org/ooxml/officeDocument/relationships/image" Target="../media/image110.png"/><Relationship Id="rId212" Type="http://purl.oclc.org/ooxml/officeDocument/relationships/image" Target="../media/image144.png"/><Relationship Id="rId657" Type="http://purl.oclc.org/ooxml/officeDocument/relationships/hyperlink" Target="https://www.espn.com/mens-college-basketball/team/_/id/2199/eastern-michigan-eagles" TargetMode="External"/><Relationship Id="rId296" Type="http://purl.oclc.org/ooxml/officeDocument/relationships/image" Target="../media/image268.png"/><Relationship Id="rId517" Type="http://purl.oclc.org/ooxml/officeDocument/relationships/hyperlink" Target="https://www.espn.com/mens-college-basketball/team/_/id/70/idaho-vandals" TargetMode="External"/><Relationship Id="rId724" Type="http://purl.oclc.org/ooxml/officeDocument/relationships/image" Target="../media/image332.png"/><Relationship Id="rId60" Type="http://purl.oclc.org/ooxml/officeDocument/relationships/image" Target="../media/image341.png"/><Relationship Id="rId156" Type="http://purl.oclc.org/ooxml/officeDocument/relationships/image" Target="../media/image234.png"/><Relationship Id="rId363" Type="http://purl.oclc.org/ooxml/officeDocument/relationships/hyperlink" Target="https://www.espn.com/mens-college-basketball/team/_/id/194/ohio-state-buckeyes" TargetMode="External"/><Relationship Id="rId570" Type="http://purl.oclc.org/ooxml/officeDocument/relationships/image" Target="../media/image157.png"/><Relationship Id="rId223" Type="http://purl.oclc.org/ooxml/officeDocument/relationships/hyperlink" Target="https://www.espn.com/mens-college-basketball/team/_/id/2031/little-rock-trojans" TargetMode="External"/><Relationship Id="rId430" Type="http://purl.oclc.org/ooxml/officeDocument/relationships/image" Target="../media/image165.png"/><Relationship Id="rId668" Type="http://purl.oclc.org/ooxml/officeDocument/relationships/image" Target="../media/image100.png"/><Relationship Id="rId18" Type="http://purl.oclc.org/ooxml/officeDocument/relationships/image" Target="../media/image202.png"/><Relationship Id="rId528" Type="http://purl.oclc.org/ooxml/officeDocument/relationships/image" Target="../media/image184.png"/><Relationship Id="rId167" Type="http://purl.oclc.org/ooxml/officeDocument/relationships/hyperlink" Target="https://www.espn.com/mens-college-basketball/team/_/id/130/michigan-wolverines" TargetMode="External"/><Relationship Id="rId374" Type="http://purl.oclc.org/ooxml/officeDocument/relationships/image" Target="../media/image54.png"/><Relationship Id="rId581" Type="http://purl.oclc.org/ooxml/officeDocument/relationships/hyperlink" Target="https://www.espn.com/mens-college-basketball/team/_/id/2378/umbc-retrievers" TargetMode="External"/><Relationship Id="rId71" Type="http://purl.oclc.org/ooxml/officeDocument/relationships/hyperlink" Target="https://www.espn.com/mens-college-basketball/team/_/id/2377/mcneese-cowboys" TargetMode="External"/><Relationship Id="rId234" Type="http://purl.oclc.org/ooxml/officeDocument/relationships/image" Target="../media/image51.png"/><Relationship Id="rId679" Type="http://purl.oclc.org/ooxml/officeDocument/relationships/hyperlink" Target="https://www.espn.com/mens-college-basketball/team/_/id/50/florida-am-rattlers" TargetMode="External"/><Relationship Id="rId2" Type="http://purl.oclc.org/ooxml/officeDocument/relationships/image" Target="../media/image136.png"/><Relationship Id="rId29" Type="http://purl.oclc.org/ooxml/officeDocument/relationships/hyperlink" Target="https://www.espn.com/mens-college-basketball/team/_/id/2309/kent-state-golden-flashes" TargetMode="External"/><Relationship Id="rId441" Type="http://purl.oclc.org/ooxml/officeDocument/relationships/hyperlink" Target="https://www.espn.com/mens-college-basketball/team/_/id/2492/pepperdine-waves" TargetMode="External"/><Relationship Id="rId539" Type="http://purl.oclc.org/ooxml/officeDocument/relationships/hyperlink" Target="https://www.espn.com/mens-college-basketball/team/_/id/5/uab-blazers" TargetMode="External"/><Relationship Id="rId178" Type="http://purl.oclc.org/ooxml/officeDocument/relationships/image" Target="../media/image164.png"/><Relationship Id="rId301" Type="http://purl.oclc.org/ooxml/officeDocument/relationships/hyperlink" Target="https://www.espn.com/mens-college-basketball/team/_/id/2710/western-illinois-leathernecks" TargetMode="External"/><Relationship Id="rId82" Type="http://purl.oclc.org/ooxml/officeDocument/relationships/image" Target="../media/image46.png"/><Relationship Id="rId385" Type="http://purl.oclc.org/ooxml/officeDocument/relationships/hyperlink" Target="https://www.espn.com/mens-college-basketball/team/_/id/2934/cal-state-bakersfield-roadrunners" TargetMode="External"/><Relationship Id="rId592" Type="http://purl.oclc.org/ooxml/officeDocument/relationships/image" Target="../media/image13.png"/><Relationship Id="rId606" Type="http://purl.oclc.org/ooxml/officeDocument/relationships/image" Target="../media/image109.png"/><Relationship Id="rId245" Type="http://purl.oclc.org/ooxml/officeDocument/relationships/hyperlink" Target="https://www.espn.com/mens-college-basketball/team/_/id/526/florida-gulf-coast-eagles" TargetMode="External"/><Relationship Id="rId452" Type="http://purl.oclc.org/ooxml/officeDocument/relationships/image" Target="../media/image20.png"/><Relationship Id="rId105" Type="http://purl.oclc.org/ooxml/officeDocument/relationships/hyperlink" Target="https://www.espn.com/mens-college-basketball/team/_/id/269/marquette-golden-eagles" TargetMode="External"/><Relationship Id="rId147" Type="http://purl.oclc.org/ooxml/officeDocument/relationships/hyperlink" Target="https://www.espn.com/mens-college-basketball/team/_/id/2193/east-tennessee-state-buccaneers" TargetMode="External"/><Relationship Id="rId312" Type="http://purl.oclc.org/ooxml/officeDocument/relationships/image" Target="../media/image159.png"/><Relationship Id="rId354" Type="http://purl.oclc.org/ooxml/officeDocument/relationships/image" Target="../media/image80.png"/><Relationship Id="rId51" Type="http://purl.oclc.org/ooxml/officeDocument/relationships/hyperlink" Target="https://www.espn.com/mens-college-basketball/team/_/id/2026/app-state-mountaineers" TargetMode="External"/><Relationship Id="rId93" Type="http://purl.oclc.org/ooxml/officeDocument/relationships/hyperlink" Target="https://www.espn.com/mens-college-basketball/team/_/id/325/cleveland-state-vikings" TargetMode="External"/><Relationship Id="rId189" Type="http://purl.oclc.org/ooxml/officeDocument/relationships/hyperlink" Target="https://www.espn.com/mens-college-basketball/team/_/id/2450/norfolk-state-spartans" TargetMode="External"/><Relationship Id="rId396" Type="http://purl.oclc.org/ooxml/officeDocument/relationships/image" Target="../media/image130.png"/><Relationship Id="rId561" Type="http://purl.oclc.org/ooxml/officeDocument/relationships/hyperlink" Target="https://www.espn.com/mens-college-basketball/team/_/id/2458/northern-colorado-bears" TargetMode="External"/><Relationship Id="rId617" Type="http://purl.oclc.org/ooxml/officeDocument/relationships/hyperlink" Target="https://www.espn.com/mens-college-basketball/team/_/id/172/cornell-big-red" TargetMode="External"/><Relationship Id="rId659" Type="http://purl.oclc.org/ooxml/officeDocument/relationships/hyperlink" Target="https://www.espn.com/mens-college-basketball/team/_/id/2363/manhattan-jaspers" TargetMode="External"/><Relationship Id="rId214" Type="http://purl.oclc.org/ooxml/officeDocument/relationships/image" Target="../media/image149.png"/><Relationship Id="rId256" Type="http://purl.oclc.org/ooxml/officeDocument/relationships/image" Target="../media/image113.png"/><Relationship Id="rId298" Type="http://purl.oclc.org/ooxml/officeDocument/relationships/image" Target="../media/image193.png"/><Relationship Id="rId421" Type="http://purl.oclc.org/ooxml/officeDocument/relationships/hyperlink" Target="https://www.espn.com/mens-college-basketball/team/_/id/151/east-carolina-pirates" TargetMode="External"/><Relationship Id="rId463" Type="http://purl.oclc.org/ooxml/officeDocument/relationships/hyperlink" Target="https://www.espn.com/mens-college-basketball/team/_/id/259/virginia-tech-hokies" TargetMode="External"/><Relationship Id="rId519" Type="http://purl.oclc.org/ooxml/officeDocument/relationships/hyperlink" Target="https://www.espn.com/mens-college-basketball/team/_/id/218/temple-owls" TargetMode="External"/><Relationship Id="rId670" Type="http://purl.oclc.org/ooxml/officeDocument/relationships/image" Target="../media/image227.png"/><Relationship Id="rId116" Type="http://purl.oclc.org/ooxml/officeDocument/relationships/image" Target="../media/image14.png"/><Relationship Id="rId158" Type="http://purl.oclc.org/ooxml/officeDocument/relationships/image" Target="../media/image245.png"/><Relationship Id="rId323" Type="http://purl.oclc.org/ooxml/officeDocument/relationships/hyperlink" Target="https://www.espn.com/mens-college-basketball/team/_/id/44/american-university-eagles" TargetMode="External"/><Relationship Id="rId530" Type="http://purl.oclc.org/ooxml/officeDocument/relationships/image" Target="../media/image175.png"/><Relationship Id="rId726" Type="http://purl.oclc.org/ooxml/officeDocument/relationships/image" Target="../media/image166.png"/><Relationship Id="rId20" Type="http://purl.oclc.org/ooxml/officeDocument/relationships/image" Target="../media/image139.png"/><Relationship Id="rId62" Type="http://purl.oclc.org/ooxml/officeDocument/relationships/image" Target="../media/image84.png"/><Relationship Id="rId365" Type="http://purl.oclc.org/ooxml/officeDocument/relationships/hyperlink" Target="https://www.espn.com/mens-college-basketball/team/_/id/2352/loyola-maryland-greyhounds" TargetMode="External"/><Relationship Id="rId572" Type="http://purl.oclc.org/ooxml/officeDocument/relationships/image" Target="../media/image338.png"/><Relationship Id="rId628" Type="http://purl.oclc.org/ooxml/officeDocument/relationships/image" Target="../media/image127.png"/><Relationship Id="rId225" Type="http://purl.oclc.org/ooxml/officeDocument/relationships/hyperlink" Target="https://www.espn.com/mens-college-basketball/team/_/id/111/northeastern-huskies" TargetMode="External"/><Relationship Id="rId267" Type="http://purl.oclc.org/ooxml/officeDocument/relationships/hyperlink" Target="https://www.espn.com/mens-college-basketball/team/_/id/2752/xavier-musketeers" TargetMode="External"/><Relationship Id="rId432" Type="http://purl.oclc.org/ooxml/officeDocument/relationships/image" Target="../media/image292.png"/><Relationship Id="rId474" Type="http://purl.oclc.org/ooxml/officeDocument/relationships/image" Target="../media/image23.png"/><Relationship Id="rId127" Type="http://purl.oclc.org/ooxml/officeDocument/relationships/hyperlink" Target="https://www.espn.com/mens-college-basketball/team/_/id/8/arkansas-razorbacks" TargetMode="External"/><Relationship Id="rId681" Type="http://purl.oclc.org/ooxml/officeDocument/relationships/hyperlink" Target="https://www.espn.com/mens-college-basketball/team/_/id/2448/north-carolina-at-aggies" TargetMode="External"/><Relationship Id="rId31" Type="http://purl.oclc.org/ooxml/officeDocument/relationships/hyperlink" Target="https://www.espn.com/mens-college-basketball/team/_/id/2670/vcu-rams" TargetMode="External"/><Relationship Id="rId73" Type="http://purl.oclc.org/ooxml/officeDocument/relationships/hyperlink" Target="https://www.espn.com/mens-college-basketball/team/_/id/2540/uc-santa-barbara-gauchos" TargetMode="External"/><Relationship Id="rId169" Type="http://purl.oclc.org/ooxml/officeDocument/relationships/hyperlink" Target="https://www.espn.com/mens-college-basketball/team/_/id/2097/campbell-fighting-camels" TargetMode="External"/><Relationship Id="rId334" Type="http://purl.oclc.org/ooxml/officeDocument/relationships/image" Target="../media/image156.png"/><Relationship Id="rId376" Type="http://purl.oclc.org/ooxml/officeDocument/relationships/image" Target="../media/image194.png"/><Relationship Id="rId541" Type="http://purl.oclc.org/ooxml/officeDocument/relationships/hyperlink" Target="https://www.espn.com/mens-college-basketball/team/_/id/3101/utah-tech-trailblazers" TargetMode="External"/><Relationship Id="rId583" Type="http://purl.oclc.org/ooxml/officeDocument/relationships/hyperlink" Target="https://www.espn.com/mens-college-basketball/team/_/id/2737/winthrop-eagles" TargetMode="External"/><Relationship Id="rId639" Type="http://purl.oclc.org/ooxml/officeDocument/relationships/hyperlink" Target="https://www.espn.com/mens-college-basketball/team/_/id/2698/west-georgia-wolves" TargetMode="External"/><Relationship Id="rId4" Type="http://purl.oclc.org/ooxml/officeDocument/relationships/image" Target="../media/image274.png"/><Relationship Id="rId180" Type="http://purl.oclc.org/ooxml/officeDocument/relationships/image" Target="../media/image128.png"/><Relationship Id="rId236" Type="http://purl.oclc.org/ooxml/officeDocument/relationships/image" Target="../media/image219.png"/><Relationship Id="rId278" Type="http://purl.oclc.org/ooxml/officeDocument/relationships/image" Target="../media/image307.png"/><Relationship Id="rId401" Type="http://purl.oclc.org/ooxml/officeDocument/relationships/hyperlink" Target="https://www.espn.com/mens-college-basketball/team/_/id/276/marshall-thundering-herd" TargetMode="External"/><Relationship Id="rId443" Type="http://purl.oclc.org/ooxml/officeDocument/relationships/hyperlink" Target="https://www.espn.com/mens-college-basketball/team/_/id/2426/navy-midshipmen" TargetMode="External"/><Relationship Id="rId650" Type="http://purl.oclc.org/ooxml/officeDocument/relationships/image" Target="../media/image172.png"/><Relationship Id="rId303" Type="http://purl.oclc.org/ooxml/officeDocument/relationships/hyperlink" Target="https://www.espn.com/mens-college-basketball/team/_/id/326/texas-state-bobcats" TargetMode="External"/><Relationship Id="rId485" Type="http://purl.oclc.org/ooxml/officeDocument/relationships/hyperlink" Target="https://www.espn.com/mens-college-basketball/team/_/id/2619/stony-brook-seawolves" TargetMode="External"/><Relationship Id="rId692" Type="http://purl.oclc.org/ooxml/officeDocument/relationships/image" Target="../media/image315.png"/><Relationship Id="rId706" Type="http://purl.oclc.org/ooxml/officeDocument/relationships/image" Target="../media/image258.png"/><Relationship Id="rId42" Type="http://purl.oclc.org/ooxml/officeDocument/relationships/image" Target="../media/image208.png"/><Relationship Id="rId84" Type="http://purl.oclc.org/ooxml/officeDocument/relationships/image" Target="../media/image289.png"/><Relationship Id="rId138" Type="http://purl.oclc.org/ooxml/officeDocument/relationships/image" Target="../media/image231.png"/><Relationship Id="rId345" Type="http://purl.oclc.org/ooxml/officeDocument/relationships/hyperlink" Target="https://www.espn.com/mens-college-basketball/team/_/id/2046/austin-peay-governors" TargetMode="External"/><Relationship Id="rId387" Type="http://purl.oclc.org/ooxml/officeDocument/relationships/hyperlink" Target="https://www.espn.com/mens-college-basketball/team/_/id/2229/florida-international-panthers" TargetMode="External"/><Relationship Id="rId510" Type="http://purl.oclc.org/ooxml/officeDocument/relationships/image" Target="../media/image248.png"/><Relationship Id="rId552" Type="http://purl.oclc.org/ooxml/officeDocument/relationships/image" Target="../media/image3.png"/><Relationship Id="rId594" Type="http://purl.oclc.org/ooxml/officeDocument/relationships/image" Target="../media/image334.png"/><Relationship Id="rId608" Type="http://purl.oclc.org/ooxml/officeDocument/relationships/image" Target="../media/image207.png"/><Relationship Id="rId191" Type="http://purl.oclc.org/ooxml/officeDocument/relationships/hyperlink" Target="https://www.espn.com/mens-college-basketball/team/_/id/324/coastal-carolina-chanticleers" TargetMode="External"/><Relationship Id="rId205" Type="http://purl.oclc.org/ooxml/officeDocument/relationships/hyperlink" Target="https://www.espn.com/mens-college-basketball/team/_/id/339/evansville-purple-aces" TargetMode="External"/><Relationship Id="rId247" Type="http://purl.oclc.org/ooxml/officeDocument/relationships/hyperlink" Target="https://www.espn.com/mens-college-basketball/team/_/id/2751/wyoming-cowboys" TargetMode="External"/><Relationship Id="rId412" Type="http://purl.oclc.org/ooxml/officeDocument/relationships/image" Target="../media/image53.png"/><Relationship Id="rId107" Type="http://purl.oclc.org/ooxml/officeDocument/relationships/hyperlink" Target="https://www.espn.com/mens-college-basketball/team/_/id/252/byu-cougars" TargetMode="External"/><Relationship Id="rId289" Type="http://purl.oclc.org/ooxml/officeDocument/relationships/hyperlink" Target="https://www.espn.com/mens-college-basketball/team/_/id/2473/oakland-golden-grizzlies" TargetMode="External"/><Relationship Id="rId454" Type="http://purl.oclc.org/ooxml/officeDocument/relationships/image" Target="../media/image35.png"/><Relationship Id="rId496" Type="http://purl.oclc.org/ooxml/officeDocument/relationships/image" Target="../media/image217.png"/><Relationship Id="rId661" Type="http://purl.oclc.org/ooxml/officeDocument/relationships/hyperlink" Target="https://www.espn.com/mens-college-basketball/team/_/id/2636/utsa-roadrunners" TargetMode="External"/><Relationship Id="rId717" Type="http://purl.oclc.org/ooxml/officeDocument/relationships/hyperlink" Target="https://www.espn.com/mens-college-basketball/team/_/id/2400/mississippi-valley-state-delta-devils" TargetMode="External"/><Relationship Id="rId11" Type="http://purl.oclc.org/ooxml/officeDocument/relationships/hyperlink" Target="https://www.espn.com/mens-college-basketball/team/_/id/150/duke-blue-devils" TargetMode="External"/><Relationship Id="rId53" Type="http://purl.oclc.org/ooxml/officeDocument/relationships/hyperlink" Target="https://www.espn.com/mens-college-basketball/team/_/id/61/georgia-bulldogs" TargetMode="External"/><Relationship Id="rId149" Type="http://purl.oclc.org/ooxml/officeDocument/relationships/hyperlink" Target="https://www.espn.com/mens-college-basketball/team/_/id/2320/lamar-cardinals" TargetMode="External"/><Relationship Id="rId314" Type="http://purl.oclc.org/ooxml/officeDocument/relationships/image" Target="../media/image222.png"/><Relationship Id="rId356" Type="http://purl.oclc.org/ooxml/officeDocument/relationships/image" Target="../media/image56.png"/><Relationship Id="rId398" Type="http://purl.oclc.org/ooxml/officeDocument/relationships/image" Target="../media/image171.png"/><Relationship Id="rId521" Type="http://purl.oclc.org/ooxml/officeDocument/relationships/hyperlink" Target="https://www.espn.com/mens-college-basketball/team/_/id/219/pennsylvania-quakers" TargetMode="External"/><Relationship Id="rId563" Type="http://purl.oclc.org/ooxml/officeDocument/relationships/hyperlink" Target="https://www.espn.com/mens-college-basketball/team/_/id/2382/mercer-bears" TargetMode="External"/><Relationship Id="rId619" Type="http://purl.oclc.org/ooxml/officeDocument/relationships/hyperlink" Target="https://www.espn.com/mens-college-basketball/team/_/id/2110/central-arkansas-bears" TargetMode="External"/><Relationship Id="rId95" Type="http://purl.oclc.org/ooxml/officeDocument/relationships/hyperlink" Target="https://www.espn.com/mens-college-basketball/team/_/id/2182/drexel-dragons" TargetMode="External"/><Relationship Id="rId160" Type="http://purl.oclc.org/ooxml/officeDocument/relationships/image" Target="../media/image29.png"/><Relationship Id="rId216" Type="http://purl.oclc.org/ooxml/officeDocument/relationships/image" Target="../media/image124.png"/><Relationship Id="rId423" Type="http://purl.oclc.org/ooxml/officeDocument/relationships/hyperlink" Target="https://www.espn.com/mens-college-basketball/team/_/id/2349/umass-lowell-river-hawks" TargetMode="External"/><Relationship Id="rId258" Type="http://purl.oclc.org/ooxml/officeDocument/relationships/image" Target="../media/image90.png"/><Relationship Id="rId465" Type="http://purl.oclc.org/ooxml/officeDocument/relationships/hyperlink" Target="https://www.espn.com/mens-college-basketball/team/_/id/23/san-jose-state-spartans" TargetMode="External"/><Relationship Id="rId630" Type="http://purl.oclc.org/ooxml/officeDocument/relationships/image" Target="../media/image98.png"/><Relationship Id="rId672" Type="http://purl.oclc.org/ooxml/officeDocument/relationships/image" Target="../media/image284.png"/><Relationship Id="rId728" Type="http://purl.oclc.org/ooxml/officeDocument/relationships/image" Target="../media/image162.png"/><Relationship Id="rId22" Type="http://purl.oclc.org/ooxml/officeDocument/relationships/image" Target="../media/image253.png"/><Relationship Id="rId64" Type="http://purl.oclc.org/ooxml/officeDocument/relationships/image" Target="../media/image256.png"/><Relationship Id="rId118" Type="http://purl.oclc.org/ooxml/officeDocument/relationships/image" Target="../media/image65.png"/><Relationship Id="rId325" Type="http://purl.oclc.org/ooxml/officeDocument/relationships/hyperlink" Target="https://www.espn.com/mens-college-basketball/team/_/id/2000/abilene-christian-wildcats" TargetMode="External"/><Relationship Id="rId367" Type="http://purl.oclc.org/ooxml/officeDocument/relationships/hyperlink" Target="https://www.espn.com/mens-college-basketball/team/_/id/299/long-beach-state-beach" TargetMode="External"/><Relationship Id="rId532" Type="http://purl.oclc.org/ooxml/officeDocument/relationships/image" Target="../media/image232.png"/><Relationship Id="rId574" Type="http://purl.oclc.org/ooxml/officeDocument/relationships/image" Target="../media/image96.png"/><Relationship Id="rId171" Type="http://purl.oclc.org/ooxml/officeDocument/relationships/hyperlink" Target="https://www.espn.com/mens-college-basketball/team/_/id/119/towson-tigers" TargetMode="External"/><Relationship Id="rId227" Type="http://purl.oclc.org/ooxml/officeDocument/relationships/hyperlink" Target="https://www.espn.com/mens-college-basketball/team/_/id/357/texas-am-corpus-christi-islanders" TargetMode="External"/><Relationship Id="rId269" Type="http://purl.oclc.org/ooxml/officeDocument/relationships/hyperlink" Target="https://www.espn.com/mens-college-basketball/team/_/id/2142/colgate-raiders" TargetMode="External"/><Relationship Id="rId434" Type="http://purl.oclc.org/ooxml/officeDocument/relationships/image" Target="../media/image47.png"/><Relationship Id="rId476" Type="http://purl.oclc.org/ooxml/officeDocument/relationships/image" Target="../media/image295.png"/><Relationship Id="rId641" Type="http://purl.oclc.org/ooxml/officeDocument/relationships/hyperlink" Target="https://www.espn.com/mens-college-basketball/team/_/id/2154/coppin-state-eagles" TargetMode="External"/><Relationship Id="rId683" Type="http://purl.oclc.org/ooxml/officeDocument/relationships/hyperlink" Target="https://www.espn.com/mens-college-basketball/team/_/id/2011/alabama-state-hornets" TargetMode="External"/><Relationship Id="rId33" Type="http://purl.oclc.org/ooxml/officeDocument/relationships/hyperlink" Target="https://www.espn.com/mens-college-basketball/team/_/id/26/ucla-bruins" TargetMode="External"/><Relationship Id="rId129" Type="http://purl.oclc.org/ooxml/officeDocument/relationships/hyperlink" Target="https://www.espn.com/mens-college-basketball/team/_/id/288/lipscomb-bisons" TargetMode="External"/><Relationship Id="rId280" Type="http://purl.oclc.org/ooxml/officeDocument/relationships/image" Target="../media/image57.png"/><Relationship Id="rId336" Type="http://purl.oclc.org/ooxml/officeDocument/relationships/image" Target="../media/image142.png"/><Relationship Id="rId501" Type="http://purl.oclc.org/ooxml/officeDocument/relationships/hyperlink" Target="https://www.espn.com/mens-college-basketball/team/_/id/2329/lehigh-mountain-hawks" TargetMode="External"/><Relationship Id="rId543" Type="http://purl.oclc.org/ooxml/officeDocument/relationships/hyperlink" Target="https://www.espn.com/mens-college-basketball/team/_/id/232/charleston-cougars" TargetMode="External"/><Relationship Id="rId75" Type="http://purl.oclc.org/ooxml/officeDocument/relationships/hyperlink" Target="https://www.espn.com/mens-college-basketball/team/_/id/140/kansas-city-roos" TargetMode="External"/><Relationship Id="rId140" Type="http://purl.oclc.org/ooxml/officeDocument/relationships/image" Target="../media/image7.png"/><Relationship Id="rId182" Type="http://purl.oclc.org/ooxml/officeDocument/relationships/image" Target="../media/image337.png"/><Relationship Id="rId378" Type="http://purl.oclc.org/ooxml/officeDocument/relationships/image" Target="../media/image79.png"/><Relationship Id="rId403" Type="http://purl.oclc.org/ooxml/officeDocument/relationships/hyperlink" Target="https://www.espn.com/mens-college-basketball/team/_/id/2582/southern-jaguars" TargetMode="External"/><Relationship Id="rId585" Type="http://purl.oclc.org/ooxml/officeDocument/relationships/hyperlink" Target="https://www.espn.com/mens-college-basketball/team/_/id/279/pacific-tigers" TargetMode="External"/><Relationship Id="rId6" Type="http://purl.oclc.org/ooxml/officeDocument/relationships/image" Target="../media/image134.png"/><Relationship Id="rId238" Type="http://purl.oclc.org/ooxml/officeDocument/relationships/image" Target="../media/image179.png"/><Relationship Id="rId445" Type="http://purl.oclc.org/ooxml/officeDocument/relationships/hyperlink" Target="https://www.espn.com/mens-college-basketball/team/_/id/2561/siena-saints" TargetMode="External"/><Relationship Id="rId487" Type="http://purl.oclc.org/ooxml/officeDocument/relationships/hyperlink" Target="https://www.espn.com/mens-college-basketball/team/_/id/253/southern-utah-thunderbirds" TargetMode="External"/><Relationship Id="rId610" Type="http://purl.oclc.org/ooxml/officeDocument/relationships/image" Target="../media/image342.png"/><Relationship Id="rId652" Type="http://purl.oclc.org/ooxml/officeDocument/relationships/image" Target="../media/image309.png"/><Relationship Id="rId694" Type="http://purl.oclc.org/ooxml/officeDocument/relationships/image" Target="../media/image209.png"/><Relationship Id="rId708" Type="http://purl.oclc.org/ooxml/officeDocument/relationships/image" Target="../media/image359.png"/><Relationship Id="rId291" Type="http://purl.oclc.org/ooxml/officeDocument/relationships/hyperlink" Target="https://www.espn.com/mens-college-basketball/team/_/id/2547/seattle-u-redhawks" TargetMode="External"/><Relationship Id="rId305" Type="http://purl.oclc.org/ooxml/officeDocument/relationships/hyperlink" Target="https://www.espn.com/mens-college-basketball/team/_/id/2514/quinnipiac-bobcats" TargetMode="External"/><Relationship Id="rId347" Type="http://purl.oclc.org/ooxml/officeDocument/relationships/hyperlink" Target="https://www.espn.com/mens-college-basketball/team/_/id/302/uc-davis-aggies" TargetMode="External"/><Relationship Id="rId512" Type="http://purl.oclc.org/ooxml/officeDocument/relationships/image" Target="../media/image62.png"/><Relationship Id="rId44" Type="http://purl.oclc.org/ooxml/officeDocument/relationships/image" Target="../media/image345.png"/><Relationship Id="rId86" Type="http://purl.oclc.org/ooxml/officeDocument/relationships/image" Target="../media/image312.png"/><Relationship Id="rId151" Type="http://purl.oclc.org/ooxml/officeDocument/relationships/hyperlink" Target="https://www.espn.com/mens-college-basketball/team/_/id/2599/st-johns-red-storm" TargetMode="External"/><Relationship Id="rId389" Type="http://purl.oclc.org/ooxml/officeDocument/relationships/hyperlink" Target="https://www.espn.com/mens-college-basketball/team/_/id/2464/northern-arizona-lumberjacks" TargetMode="External"/><Relationship Id="rId554" Type="http://purl.oclc.org/ooxml/officeDocument/relationships/image" Target="../media/image233.png"/><Relationship Id="rId596" Type="http://purl.oclc.org/ooxml/officeDocument/relationships/image" Target="../media/image326.png"/><Relationship Id="rId193" Type="http://purl.oclc.org/ooxml/officeDocument/relationships/hyperlink" Target="https://www.espn.com/mens-college-basketball/team/_/id/2579/south-carolina-gamecocks" TargetMode="External"/><Relationship Id="rId207" Type="http://purl.oclc.org/ooxml/officeDocument/relationships/hyperlink" Target="https://www.espn.com/mens-college-basketball/team/_/id/12/arizona-wildcats" TargetMode="External"/><Relationship Id="rId249" Type="http://purl.oclc.org/ooxml/officeDocument/relationships/hyperlink" Target="https://www.espn.com/mens-college-basketball/team/_/id/2545/se-louisiana-lions" TargetMode="External"/><Relationship Id="rId414" Type="http://purl.oclc.org/ooxml/officeDocument/relationships/image" Target="../media/image240.png"/><Relationship Id="rId456" Type="http://purl.oclc.org/ooxml/officeDocument/relationships/image" Target="../media/image261.png"/><Relationship Id="rId498" Type="http://purl.oclc.org/ooxml/officeDocument/relationships/image" Target="../media/image94.png"/><Relationship Id="rId621" Type="http://purl.oclc.org/ooxml/officeDocument/relationships/hyperlink" Target="https://www.espn.com/mens-college-basketball/team/_/id/48/delaware-blue-hens" TargetMode="External"/><Relationship Id="rId663" Type="http://purl.oclc.org/ooxml/officeDocument/relationships/hyperlink" Target="https://www.espn.com/mens-college-basketball/team/_/id/2837/east-texas-am-lions" TargetMode="External"/><Relationship Id="rId13" Type="http://purl.oclc.org/ooxml/officeDocument/relationships/hyperlink" Target="https://www.espn.com/mens-college-basketball/team/_/id/2132/cincinnati-bearcats" TargetMode="External"/><Relationship Id="rId109" Type="http://purl.oclc.org/ooxml/officeDocument/relationships/hyperlink" Target="https://www.espn.com/mens-college-basketball/team/_/id/2550/seton-hall-pirates" TargetMode="External"/><Relationship Id="rId260" Type="http://purl.oclc.org/ooxml/officeDocument/relationships/image" Target="../media/image52.png"/><Relationship Id="rId316" Type="http://purl.oclc.org/ooxml/officeDocument/relationships/image" Target="../media/image132.png"/><Relationship Id="rId523" Type="http://purl.oclc.org/ooxml/officeDocument/relationships/hyperlink" Target="https://www.espn.com/mens-college-basketball/team/_/id/2598/st-francis-pa-red-flash" TargetMode="External"/><Relationship Id="rId719" Type="http://purl.oclc.org/ooxml/officeDocument/relationships/hyperlink" Target="https://www.espn.com/mens-college-basketball/team/_/id/2454/north-florida-ospreys" TargetMode="External"/><Relationship Id="rId55" Type="http://purl.oclc.org/ooxml/officeDocument/relationships/hyperlink" Target="https://www.espn.com/mens-college-basketball/team/_/id/2275/hofstra-pride" TargetMode="External"/><Relationship Id="rId97" Type="http://purl.oclc.org/ooxml/officeDocument/relationships/hyperlink" Target="https://www.espn.com/mens-college-basketball/team/_/id/77/northwestern-wildcats" TargetMode="External"/><Relationship Id="rId120" Type="http://purl.oclc.org/ooxml/officeDocument/relationships/image" Target="../media/image260.png"/><Relationship Id="rId358" Type="http://purl.oclc.org/ooxml/officeDocument/relationships/image" Target="../media/image266.png"/><Relationship Id="rId565" Type="http://purl.oclc.org/ooxml/officeDocument/relationships/hyperlink" Target="https://www.espn.com/mens-college-basketball/team/_/id/2729/william-mary-tribe" TargetMode="External"/><Relationship Id="rId730" Type="http://purl.oclc.org/ooxml/officeDocument/relationships/image" Target="../media/image366.png"/><Relationship Id="rId162" Type="http://purl.oclc.org/ooxml/officeDocument/relationships/image" Target="../media/image145.png"/><Relationship Id="rId218" Type="http://purl.oclc.org/ooxml/officeDocument/relationships/image" Target="../media/image344.png"/><Relationship Id="rId425" Type="http://purl.oclc.org/ooxml/officeDocument/relationships/hyperlink" Target="https://www.espn.com/mens-college-basketball/team/_/id/2571/south-dakota-state-jackrabbits" TargetMode="External"/><Relationship Id="rId467" Type="http://purl.oclc.org/ooxml/officeDocument/relationships/hyperlink" Target="https://www.espn.com/mens-college-basketball/team/_/id/2065/bethune-cookman-wildcats" TargetMode="External"/><Relationship Id="rId632" Type="http://purl.oclc.org/ooxml/officeDocument/relationships/image" Target="../media/image38.png"/><Relationship Id="rId271" Type="http://purl.oclc.org/ooxml/officeDocument/relationships/hyperlink" Target="https://www.espn.com/mens-college-basketball/team/_/id/213/penn-state-nittany-lions" TargetMode="External"/><Relationship Id="rId674" Type="http://purl.oclc.org/ooxml/officeDocument/relationships/image" Target="../media/image230.png"/><Relationship Id="rId24" Type="http://purl.oclc.org/ooxml/officeDocument/relationships/image" Target="../media/image226.png"/><Relationship Id="rId66" Type="http://purl.oclc.org/ooxml/officeDocument/relationships/image" Target="../media/image10.png"/><Relationship Id="rId131" Type="http://purl.oclc.org/ooxml/officeDocument/relationships/hyperlink" Target="https://www.espn.com/mens-college-basketball/team/_/id/45/george-washington-revolutionaries" TargetMode="External"/><Relationship Id="rId327" Type="http://purl.oclc.org/ooxml/officeDocument/relationships/hyperlink" Target="https://www.espn.com/mens-college-basketball/team/_/id/108/harvard-crimson" TargetMode="External"/><Relationship Id="rId369" Type="http://purl.oclc.org/ooxml/officeDocument/relationships/hyperlink" Target="https://www.espn.com/mens-college-basketball/team/_/id/2692/weber-state-wildcats" TargetMode="External"/><Relationship Id="rId534" Type="http://purl.oclc.org/ooxml/officeDocument/relationships/image" Target="../media/image60.png"/><Relationship Id="rId576" Type="http://purl.oclc.org/ooxml/officeDocument/relationships/image" Target="../media/image67.png"/><Relationship Id="rId173" Type="http://purl.oclc.org/ooxml/officeDocument/relationships/hyperlink" Target="https://www.espn.com/mens-college-basketball/team/_/id/304/idaho-state-bengals" TargetMode="External"/><Relationship Id="rId229" Type="http://purl.oclc.org/ooxml/officeDocument/relationships/hyperlink" Target="https://www.espn.com/mens-college-basketball/team/_/id/2815/lindenwood-lions" TargetMode="External"/><Relationship Id="rId380" Type="http://purl.oclc.org/ooxml/officeDocument/relationships/image" Target="../media/image331.png"/><Relationship Id="rId436" Type="http://purl.oclc.org/ooxml/officeDocument/relationships/image" Target="../media/image273.png"/><Relationship Id="rId601" Type="http://purl.oclc.org/ooxml/officeDocument/relationships/hyperlink" Target="https://www.espn.com/mens-college-basketball/team/_/id/2459/northern-illinois-huskies" TargetMode="External"/><Relationship Id="rId643" Type="http://purl.oclc.org/ooxml/officeDocument/relationships/hyperlink" Target="https://www.espn.com/mens-college-basketball/team/_/id/2534/sam-houston-bearkats" TargetMode="External"/><Relationship Id="rId240" Type="http://purl.oclc.org/ooxml/officeDocument/relationships/image" Target="../media/image214.png"/><Relationship Id="rId478" Type="http://purl.oclc.org/ooxml/officeDocument/relationships/image" Target="../media/image191.png"/><Relationship Id="rId685" Type="http://purl.oclc.org/ooxml/officeDocument/relationships/hyperlink" Target="https://www.espn.com/mens-college-basketball/team/_/id/2640/texas-southern-tigers" TargetMode="External"/><Relationship Id="rId35" Type="http://purl.oclc.org/ooxml/officeDocument/relationships/hyperlink" Target="https://www.espn.com/mens-college-basketball/team/_/id/179/st-bonaventure-bonnies" TargetMode="External"/><Relationship Id="rId77" Type="http://purl.oclc.org/ooxml/officeDocument/relationships/hyperlink" Target="https://www.espn.com/mens-college-basketball/team/_/id/16/sacramento-state-hornets" TargetMode="External"/><Relationship Id="rId100" Type="http://purl.oclc.org/ooxml/officeDocument/relationships/image" Target="../media/image323.png"/><Relationship Id="rId282" Type="http://purl.oclc.org/ooxml/officeDocument/relationships/image" Target="../media/image215.png"/><Relationship Id="rId338" Type="http://purl.oclc.org/ooxml/officeDocument/relationships/image" Target="../media/image186.png"/><Relationship Id="rId503" Type="http://purl.oclc.org/ooxml/officeDocument/relationships/hyperlink" Target="https://www.espn.com/mens-college-basketball/team/_/id/2239/cal-state-fullerton-titans" TargetMode="External"/><Relationship Id="rId545" Type="http://purl.oclc.org/ooxml/officeDocument/relationships/hyperlink" Target="https://www.espn.com/mens-college-basketball/team/_/id/2520/rider-broncs" TargetMode="External"/><Relationship Id="rId587" Type="http://purl.oclc.org/ooxml/officeDocument/relationships/hyperlink" Target="https://www.espn.com/mens-college-basketball/team/_/id/2711/western-michigan-broncos" TargetMode="External"/><Relationship Id="rId710" Type="http://purl.oclc.org/ooxml/officeDocument/relationships/image" Target="../media/image246.png"/><Relationship Id="rId8" Type="http://purl.oclc.org/ooxml/officeDocument/relationships/image" Target="../media/image353.png"/><Relationship Id="rId142" Type="http://purl.oclc.org/ooxml/officeDocument/relationships/image" Target="../media/image40.png"/><Relationship Id="rId184" Type="http://purl.oclc.org/ooxml/officeDocument/relationships/image" Target="../media/image126.png"/><Relationship Id="rId391" Type="http://purl.oclc.org/ooxml/officeDocument/relationships/hyperlink" Target="https://www.espn.com/mens-college-basketball/team/_/id/294/jacksonville-dolphins" TargetMode="External"/><Relationship Id="rId405" Type="http://purl.oclc.org/ooxml/officeDocument/relationships/hyperlink" Target="https://www.espn.com/mens-college-basketball/team/_/id/2885/njit-highlanders" TargetMode="External"/><Relationship Id="rId447" Type="http://purl.oclc.org/ooxml/officeDocument/relationships/hyperlink" Target="https://www.espn.com/mens-college-basketball/team/_/id/236/chattanooga-mocs" TargetMode="External"/><Relationship Id="rId612" Type="http://purl.oclc.org/ooxml/officeDocument/relationships/image" Target="../media/image2.png"/><Relationship Id="rId251" Type="http://purl.oclc.org/ooxml/officeDocument/relationships/hyperlink" Target="https://www.espn.com/mens-college-basketball/team/_/id/2250/gonzaga-bulldogs" TargetMode="External"/><Relationship Id="rId489" Type="http://purl.oclc.org/ooxml/officeDocument/relationships/hyperlink" Target="https://www.espn.com/mens-college-basketball/team/_/id/295/old-dominion-monarchs" TargetMode="External"/><Relationship Id="rId654" Type="http://purl.oclc.org/ooxml/officeDocument/relationships/image" Target="../media/image244.png"/><Relationship Id="rId696" Type="http://purl.oclc.org/ooxml/officeDocument/relationships/image" Target="../media/image349.png"/><Relationship Id="rId46" Type="http://purl.oclc.org/ooxml/officeDocument/relationships/image" Target="../media/image204.png"/><Relationship Id="rId293" Type="http://purl.oclc.org/ooxml/officeDocument/relationships/hyperlink" Target="https://www.espn.com/mens-college-basketball/team/_/id/2506/presbyterian-blue-hose" TargetMode="External"/><Relationship Id="rId307" Type="http://purl.oclc.org/ooxml/officeDocument/relationships/hyperlink" Target="https://www.espn.com/mens-college-basketball/team/_/id/264/washington-huskies" TargetMode="External"/><Relationship Id="rId349" Type="http://purl.oclc.org/ooxml/officeDocument/relationships/hyperlink" Target="https://www.espn.com/mens-college-basketball/team/_/id/2747/wofford-terriers" TargetMode="External"/><Relationship Id="rId514" Type="http://purl.oclc.org/ooxml/officeDocument/relationships/image" Target="../media/image61.png"/><Relationship Id="rId556" Type="http://purl.oclc.org/ooxml/officeDocument/relationships/image" Target="../media/image5.png"/><Relationship Id="rId721" Type="http://purl.oclc.org/ooxml/officeDocument/relationships/hyperlink" Target="https://www.espn.com/mens-college-basketball/team/_/id/13/cal-poly-mustangs" TargetMode="External"/><Relationship Id="rId88" Type="http://purl.oclc.org/ooxml/officeDocument/relationships/image" Target="../media/image50.png"/><Relationship Id="rId111" Type="http://purl.oclc.org/ooxml/officeDocument/relationships/hyperlink" Target="https://www.espn.com/mens-college-basketball/team/_/id/2368/marist-red-foxes" TargetMode="External"/><Relationship Id="rId153" Type="http://purl.oclc.org/ooxml/officeDocument/relationships/hyperlink" Target="https://www.espn.com/mens-college-basketball/team/_/id/135/minnesota-golden-gophers" TargetMode="External"/><Relationship Id="rId195" Type="http://purl.oclc.org/ooxml/officeDocument/relationships/hyperlink" Target="https://www.espn.com/mens-college-basketball/team/_/id/36/colorado-state-rams" TargetMode="External"/><Relationship Id="rId209" Type="http://purl.oclc.org/ooxml/officeDocument/relationships/hyperlink" Target="https://www.espn.com/mens-college-basketball/team/_/id/2509/purdue-boilermakers" TargetMode="External"/><Relationship Id="rId360" Type="http://purl.oclc.org/ooxml/officeDocument/relationships/image" Target="../media/image102.png"/><Relationship Id="rId416" Type="http://purl.oclc.org/ooxml/officeDocument/relationships/image" Target="../media/image206.png"/><Relationship Id="rId598" Type="http://purl.oclc.org/ooxml/officeDocument/relationships/image" Target="../media/image121.png"/><Relationship Id="rId220" Type="http://purl.oclc.org/ooxml/officeDocument/relationships/image" Target="../media/image154.png"/><Relationship Id="rId458" Type="http://purl.oclc.org/ooxml/officeDocument/relationships/image" Target="../media/image275.png"/><Relationship Id="rId623" Type="http://purl.oclc.org/ooxml/officeDocument/relationships/hyperlink" Target="https://www.espn.com/mens-college-basketball/team/_/id/155/north-dakota-fighting-hawks" TargetMode="External"/><Relationship Id="rId665" Type="http://purl.oclc.org/ooxml/officeDocument/relationships/hyperlink" Target="https://www.espn.com/mens-college-basketball/team/_/id/2057/belmont-bruins" TargetMode="External"/><Relationship Id="rId15" Type="http://purl.oclc.org/ooxml/officeDocument/relationships/hyperlink" Target="https://www.espn.com/mens-college-basketball/team/_/id/2335/liberty-flames" TargetMode="External"/><Relationship Id="rId57" Type="http://purl.oclc.org/ooxml/officeDocument/relationships/hyperlink" Target="https://www.espn.com/mens-college-basketball/team/_/id/2115/central-connecticut-blue-devils" TargetMode="External"/><Relationship Id="rId262" Type="http://purl.oclc.org/ooxml/officeDocument/relationships/image" Target="../media/image357.png"/><Relationship Id="rId318" Type="http://purl.oclc.org/ooxml/officeDocument/relationships/image" Target="../media/image44.png"/><Relationship Id="rId525" Type="http://purl.oclc.org/ooxml/officeDocument/relationships/hyperlink" Target="https://www.espn.com/mens-college-basketball/team/_/id/250/ut-arlington-mavericks" TargetMode="External"/><Relationship Id="rId567" Type="http://purl.oclc.org/ooxml/officeDocument/relationships/hyperlink" Target="https://www.espn.com/mens-college-basketball/team/_/id/25/california-golden-bears" TargetMode="External"/><Relationship Id="rId99" Type="http://purl.oclc.org/ooxml/officeDocument/relationships/hyperlink" Target="https://www.espn.com/mens-college-basketball/team/_/id/2628/tcu-horned-frogs" TargetMode="External"/><Relationship Id="rId122" Type="http://purl.oclc.org/ooxml/officeDocument/relationships/image" Target="../media/image118.png"/><Relationship Id="rId164" Type="http://purl.oclc.org/ooxml/officeDocument/relationships/image" Target="../media/image97.png"/><Relationship Id="rId371" Type="http://purl.oclc.org/ooxml/officeDocument/relationships/hyperlink" Target="https://www.espn.com/mens-college-basketball/team/_/id/2032/arkansas-state-red-wolves" TargetMode="External"/><Relationship Id="rId427" Type="http://purl.oclc.org/ooxml/officeDocument/relationships/hyperlink" Target="https://www.espn.com/mens-college-basketball/team/_/id/159/dartmouth-big-green" TargetMode="External"/><Relationship Id="rId469" Type="http://purl.oclc.org/ooxml/officeDocument/relationships/hyperlink" Target="https://www.espn.com/mens-college-basketball/team/_/id/88/southern-indiana-screaming-eagles" TargetMode="External"/><Relationship Id="rId634" Type="http://purl.oclc.org/ooxml/officeDocument/relationships/image" Target="../media/image32.png"/><Relationship Id="rId676" Type="http://purl.oclc.org/ooxml/officeDocument/relationships/image" Target="../media/image361.png"/><Relationship Id="rId26" Type="http://purl.oclc.org/ooxml/officeDocument/relationships/image" Target="../media/image68.png"/><Relationship Id="rId231" Type="http://purl.oclc.org/ooxml/officeDocument/relationships/hyperlink" Target="https://www.espn.com/mens-college-basketball/team/_/id/2166/davidson-wildcats" TargetMode="External"/><Relationship Id="rId273" Type="http://purl.oclc.org/ooxml/officeDocument/relationships/hyperlink" Target="https://www.espn.com/mens-college-basketball/team/_/id/350/unc-wilmington-seahawks" TargetMode="External"/><Relationship Id="rId329" Type="http://purl.oclc.org/ooxml/officeDocument/relationships/hyperlink" Target="https://www.espn.com/mens-college-basketball/team/_/id/225/brown-bears" TargetMode="External"/><Relationship Id="rId480" Type="http://purl.oclc.org/ooxml/officeDocument/relationships/image" Target="../media/image297.png"/><Relationship Id="rId536" Type="http://purl.oclc.org/ooxml/officeDocument/relationships/image" Target="../media/image197.png"/><Relationship Id="rId701" Type="http://purl.oclc.org/ooxml/officeDocument/relationships/hyperlink" Target="https://www.espn.com/mens-college-basketball/team/_/id/2908/south-carolina-upstate-spartans" TargetMode="External"/><Relationship Id="rId68" Type="http://purl.oclc.org/ooxml/officeDocument/relationships/image" Target="../media/image108.png"/><Relationship Id="rId133" Type="http://purl.oclc.org/ooxml/officeDocument/relationships/hyperlink" Target="https://www.espn.com/mens-college-basketball/team/_/id/2653/troy-trojans" TargetMode="External"/><Relationship Id="rId175" Type="http://purl.oclc.org/ooxml/officeDocument/relationships/hyperlink" Target="https://www.espn.com/mens-college-basketball/team/_/id/3084/utah-valley-wolverines" TargetMode="External"/><Relationship Id="rId340" Type="http://purl.oclc.org/ooxml/officeDocument/relationships/image" Target="../media/image290.png"/><Relationship Id="rId578" Type="http://purl.oclc.org/ooxml/officeDocument/relationships/image" Target="../media/image223.png"/><Relationship Id="rId200" Type="http://purl.oclc.org/ooxml/officeDocument/relationships/image" Target="../media/image306.png"/><Relationship Id="rId382" Type="http://purl.oclc.org/ooxml/officeDocument/relationships/image" Target="../media/image287.png"/><Relationship Id="rId438" Type="http://purl.oclc.org/ooxml/officeDocument/relationships/image" Target="../media/image216.png"/><Relationship Id="rId603" Type="http://purl.oclc.org/ooxml/officeDocument/relationships/hyperlink" Target="https://www.espn.com/mens-college-basketball/team/_/id/79/southern-illinois-salukis" TargetMode="External"/><Relationship Id="rId645" Type="http://purl.oclc.org/ooxml/officeDocument/relationships/hyperlink" Target="https://www.espn.com/mens-college-basketball/team/_/id/2803/bryant-bulldogs" TargetMode="External"/><Relationship Id="rId687" Type="http://purl.oclc.org/ooxml/officeDocument/relationships/hyperlink" Target="https://www.espn.com/mens-college-basketball/team/_/id/91/bellarmine-knights" TargetMode="External"/><Relationship Id="rId242" Type="http://purl.oclc.org/ooxml/officeDocument/relationships/image" Target="../media/image55.png"/><Relationship Id="rId284" Type="http://purl.oclc.org/ooxml/officeDocument/relationships/image" Target="../media/image111.png"/><Relationship Id="rId491" Type="http://purl.oclc.org/ooxml/officeDocument/relationships/hyperlink" Target="https://www.espn.com/mens-college-basketball/team/_/id/2083/bucknell-bison" TargetMode="External"/><Relationship Id="rId505" Type="http://purl.oclc.org/ooxml/officeDocument/relationships/hyperlink" Target="https://www.espn.com/mens-college-basketball/team/_/id/2433/ul-monroe-warhawks" TargetMode="External"/><Relationship Id="rId712" Type="http://purl.oclc.org/ooxml/officeDocument/relationships/image" Target="../media/image12.png"/><Relationship Id="rId37" Type="http://purl.oclc.org/ooxml/officeDocument/relationships/hyperlink" Target="https://www.espn.com/mens-college-basketball/team/_/id/204/oregon-state-beavers" TargetMode="External"/><Relationship Id="rId79" Type="http://purl.oclc.org/ooxml/officeDocument/relationships/hyperlink" Target="https://www.espn.com/mens-college-basketball/team/_/id/245/texas-am-aggies" TargetMode="External"/><Relationship Id="rId102" Type="http://purl.oclc.org/ooxml/officeDocument/relationships/image" Target="../media/image305.png"/><Relationship Id="rId144" Type="http://purl.oclc.org/ooxml/officeDocument/relationships/image" Target="../media/image181.png"/><Relationship Id="rId547" Type="http://purl.oclc.org/ooxml/officeDocument/relationships/hyperlink" Target="https://www.espn.com/mens-college-basketball/team/_/id/2634/tennessee-state-tigers" TargetMode="External"/><Relationship Id="rId589" Type="http://purl.oclc.org/ooxml/officeDocument/relationships/hyperlink" Target="https://www.espn.com/mens-college-basketball/team/_/id/265/washington-state-cougars" TargetMode="External"/><Relationship Id="rId90" Type="http://purl.oclc.org/ooxml/officeDocument/relationships/image" Target="../media/image11.png"/><Relationship Id="rId186" Type="http://purl.oclc.org/ooxml/officeDocument/relationships/image" Target="../media/image42.png"/><Relationship Id="rId351" Type="http://purl.oclc.org/ooxml/officeDocument/relationships/hyperlink" Target="https://www.espn.com/mens-college-basketball/team/_/id/84/indiana-hoosiers" TargetMode="External"/><Relationship Id="rId393" Type="http://purl.oclc.org/ooxml/officeDocument/relationships/hyperlink" Target="https://www.espn.com/mens-college-basketball/team/_/id/87/notre-dame-fighting-irish" TargetMode="External"/><Relationship Id="rId407" Type="http://purl.oclc.org/ooxml/officeDocument/relationships/hyperlink" Target="https://www.espn.com/mens-college-basketball/team/_/id/2627/tarleton-state-texans" TargetMode="External"/><Relationship Id="rId449" Type="http://purl.oclc.org/ooxml/officeDocument/relationships/hyperlink" Target="https://www.espn.com/mens-college-basketball/team/_/id/2678/vmi-keydets" TargetMode="External"/><Relationship Id="rId614" Type="http://purl.oclc.org/ooxml/officeDocument/relationships/image" Target="../media/image221.png"/><Relationship Id="rId656" Type="http://purl.oclc.org/ooxml/officeDocument/relationships/image" Target="../media/image26.png"/><Relationship Id="rId211" Type="http://purl.oclc.org/ooxml/officeDocument/relationships/hyperlink" Target="https://www.espn.com/mens-college-basketball/team/_/id/2603/saint-josephs-hawks" TargetMode="External"/><Relationship Id="rId253" Type="http://purl.oclc.org/ooxml/officeDocument/relationships/hyperlink" Target="https://www.espn.com/mens-college-basketball/team/_/id/94/northern-kentucky-norse" TargetMode="External"/><Relationship Id="rId295" Type="http://purl.oclc.org/ooxml/officeDocument/relationships/hyperlink" Target="https://www.espn.com/mens-college-basketball/team/_/id/147/montana-state-bobcats" TargetMode="External"/><Relationship Id="rId309" Type="http://purl.oclc.org/ooxml/officeDocument/relationships/hyperlink" Target="https://www.espn.com/mens-college-basketball/team/_/id/275/wisconsin-badgers" TargetMode="External"/><Relationship Id="rId460" Type="http://purl.oclc.org/ooxml/officeDocument/relationships/image" Target="../media/image335.png"/><Relationship Id="rId516" Type="http://purl.oclc.org/ooxml/officeDocument/relationships/image" Target="../media/image264.png"/><Relationship Id="rId698" Type="http://purl.oclc.org/ooxml/officeDocument/relationships/image" Target="../media/image188.png"/><Relationship Id="rId48" Type="http://purl.oclc.org/ooxml/officeDocument/relationships/image" Target="../media/image360.png"/><Relationship Id="rId113" Type="http://purl.oclc.org/ooxml/officeDocument/relationships/hyperlink" Target="https://www.espn.com/mens-college-basketball/team/_/id/2771/merrimack-warriors" TargetMode="External"/><Relationship Id="rId320" Type="http://purl.oclc.org/ooxml/officeDocument/relationships/image" Target="../media/image107.png"/><Relationship Id="rId558" Type="http://purl.oclc.org/ooxml/officeDocument/relationships/image" Target="../media/image180.png"/><Relationship Id="rId723" Type="http://purl.oclc.org/ooxml/officeDocument/relationships/hyperlink" Target="https://www.espn.com/mens-college-basketball/team/_/id/2443/new-orleans-privateers" TargetMode="External"/><Relationship Id="rId155" Type="http://purl.oclc.org/ooxml/officeDocument/relationships/hyperlink" Target="https://www.espn.com/mens-college-basketball/team/_/id/2546/southeast-missouri-state-redhawks" TargetMode="External"/><Relationship Id="rId197" Type="http://purl.oclc.org/ooxml/officeDocument/relationships/hyperlink" Target="https://www.espn.com/mens-college-basketball/team/_/id/344/mississippi-state-bulldogs" TargetMode="External"/><Relationship Id="rId362" Type="http://purl.oclc.org/ooxml/officeDocument/relationships/image" Target="../media/image259.png"/><Relationship Id="rId418" Type="http://purl.oclc.org/ooxml/officeDocument/relationships/image" Target="../media/image325.png"/><Relationship Id="rId625" Type="http://purl.oclc.org/ooxml/officeDocument/relationships/hyperlink" Target="https://www.espn.com/mens-college-basketball/team/_/id/189/bowling-green-falcons" TargetMode="External"/><Relationship Id="rId222" Type="http://purl.oclc.org/ooxml/officeDocument/relationships/image" Target="../media/image301.png"/><Relationship Id="rId264" Type="http://purl.oclc.org/ooxml/officeDocument/relationships/image" Target="../media/image201.png"/><Relationship Id="rId471" Type="http://purl.oclc.org/ooxml/officeDocument/relationships/hyperlink" Target="https://www.espn.com/mens-college-basketball/team/_/id/59/georgia-tech-yellow-jackets" TargetMode="External"/><Relationship Id="rId667" Type="http://purl.oclc.org/ooxml/officeDocument/relationships/hyperlink" Target="https://www.espn.com/mens-college-basketball/team/_/id/161/fairleigh-dickinson-knights" TargetMode="External"/><Relationship Id="rId17" Type="http://purl.oclc.org/ooxml/officeDocument/relationships/hyperlink" Target="https://www.espn.com/mens-college-basketball/team/_/id/6/south-alabama-jaguars" TargetMode="External"/><Relationship Id="rId59" Type="http://purl.oclc.org/ooxml/officeDocument/relationships/hyperlink" Target="https://www.espn.com/mens-college-basketball/team/_/id/261/vermont-catamounts" TargetMode="External"/><Relationship Id="rId124" Type="http://purl.oclc.org/ooxml/officeDocument/relationships/image" Target="../media/image120.png"/><Relationship Id="rId527" Type="http://purl.oclc.org/ooxml/officeDocument/relationships/hyperlink" Target="https://www.espn.com/mens-college-basketball/team/_/id/202/tulsa-golden-hurricane" TargetMode="External"/><Relationship Id="rId569" Type="http://purl.oclc.org/ooxml/officeDocument/relationships/hyperlink" Target="https://www.espn.com/mens-college-basketball/team/_/id/149/montana-grizzlies" TargetMode="External"/><Relationship Id="rId70" Type="http://purl.oclc.org/ooxml/officeDocument/relationships/image" Target="../media/image203.png"/><Relationship Id="rId166" Type="http://purl.oclc.org/ooxml/officeDocument/relationships/image" Target="../media/image85.png"/><Relationship Id="rId331" Type="http://purl.oclc.org/ooxml/officeDocument/relationships/hyperlink" Target="https://www.espn.com/mens-college-basketball/team/_/id/2117/central-michigan-chippewas" TargetMode="External"/><Relationship Id="rId373" Type="http://purl.oclc.org/ooxml/officeDocument/relationships/hyperlink" Target="https://www.espn.com/mens-college-basketball/team/_/id/2463/cal-state-northridge-matadors" TargetMode="External"/><Relationship Id="rId429" Type="http://purl.oclc.org/ooxml/officeDocument/relationships/hyperlink" Target="https://www.espn.com/mens-college-basketball/team/_/id/85/iu-indianapolis-jaguars" TargetMode="External"/><Relationship Id="rId580" Type="http://purl.oclc.org/ooxml/officeDocument/relationships/image" Target="../media/image141.png"/><Relationship Id="rId636" Type="http://purl.oclc.org/ooxml/officeDocument/relationships/image" Target="../media/image1.png"/><Relationship Id="rId1" Type="http://purl.oclc.org/ooxml/officeDocument/relationships/hyperlink" Target="https://www.espn.com/mens-college-basketball/team/_/id/248/houston-cougars" TargetMode="External"/><Relationship Id="rId233" Type="http://purl.oclc.org/ooxml/officeDocument/relationships/hyperlink" Target="https://www.espn.com/mens-college-basketball/team/_/id/43/yale-bulldogs" TargetMode="External"/><Relationship Id="rId440" Type="http://purl.oclc.org/ooxml/officeDocument/relationships/image" Target="../media/image93.png"/><Relationship Id="rId678" Type="http://purl.oclc.org/ooxml/officeDocument/relationships/image" Target="../media/image177.png"/><Relationship Id="rId28" Type="http://purl.oclc.org/ooxml/officeDocument/relationships/image" Target="../media/image129.png"/><Relationship Id="rId275" Type="http://purl.oclc.org/ooxml/officeDocument/relationships/hyperlink" Target="https://www.espn.com/mens-college-basketball/team/_/id/315/niagara-purple-eagles" TargetMode="External"/><Relationship Id="rId300" Type="http://purl.oclc.org/ooxml/officeDocument/relationships/image" Target="../media/image160.png"/><Relationship Id="rId482" Type="http://purl.oclc.org/ooxml/officeDocument/relationships/image" Target="../media/image224.png"/><Relationship Id="rId538" Type="http://purl.oclc.org/ooxml/officeDocument/relationships/image" Target="../media/image150.png"/><Relationship Id="rId703" Type="http://purl.oclc.org/ooxml/officeDocument/relationships/hyperlink" Target="https://www.espn.com/mens-college-basketball/team/_/id/2130/chicago-state-cougars" TargetMode="External"/><Relationship Id="rId81" Type="http://purl.oclc.org/ooxml/officeDocument/relationships/hyperlink" Target="https://www.espn.com/mens-college-basketball/team/_/id/251/texas-longhorns" TargetMode="External"/><Relationship Id="rId135" Type="http://purl.oclc.org/ooxml/officeDocument/relationships/hyperlink" Target="https://www.espn.com/mens-college-basketball/team/_/id/2210/elon-phoenix" TargetMode="External"/><Relationship Id="rId177" Type="http://purl.oclc.org/ooxml/officeDocument/relationships/hyperlink" Target="https://www.espn.com/mens-college-basketball/team/_/id/2655/tulane-green-wave" TargetMode="External"/><Relationship Id="rId342" Type="http://purl.oclc.org/ooxml/officeDocument/relationships/image" Target="../media/image176.png"/><Relationship Id="rId384" Type="http://purl.oclc.org/ooxml/officeDocument/relationships/image" Target="../media/image72.png"/><Relationship Id="rId591" Type="http://purl.oclc.org/ooxml/officeDocument/relationships/hyperlink" Target="https://www.espn.com/mens-college-basketball/team/_/id/2427/unc-asheville-bulldogs" TargetMode="External"/><Relationship Id="rId605" Type="http://purl.oclc.org/ooxml/officeDocument/relationships/hyperlink" Target="https://www.espn.com/mens-college-basketball/team/_/id/2724/wichita-state-shockers" TargetMode="External"/><Relationship Id="rId202" Type="http://purl.oclc.org/ooxml/officeDocument/relationships/image" Target="../media/image254.png"/><Relationship Id="rId244" Type="http://purl.oclc.org/ooxml/officeDocument/relationships/image" Target="../media/image83.png"/><Relationship Id="rId647" Type="http://purl.oclc.org/ooxml/officeDocument/relationships/hyperlink" Target="https://www.espn.com/mens-college-basketball/team/_/id/2247/georgia-state-panthers" TargetMode="External"/><Relationship Id="rId689" Type="http://purl.oclc.org/ooxml/officeDocument/relationships/hyperlink" Target="https://www.espn.com/mens-college-basketball/team/_/id/47/howard-bison" TargetMode="External"/><Relationship Id="rId39" Type="http://purl.oclc.org/ooxml/officeDocument/relationships/hyperlink" Target="https://www.espn.com/mens-college-basketball/team/_/id/120/maryland-terrapins" TargetMode="External"/><Relationship Id="rId286" Type="http://purl.oclc.org/ooxml/officeDocument/relationships/image" Target="../media/image122.png"/><Relationship Id="rId451" Type="http://purl.oclc.org/ooxml/officeDocument/relationships/hyperlink" Target="https://www.espn.com/mens-college-basketball/team/_/id/2567/smu-mustangs" TargetMode="External"/><Relationship Id="rId493" Type="http://purl.oclc.org/ooxml/officeDocument/relationships/hyperlink" Target="https://www.espn.com/mens-college-basketball/team/_/id/305/depaul-blue-demons" TargetMode="External"/><Relationship Id="rId507" Type="http://purl.oclc.org/ooxml/officeDocument/relationships/hyperlink" Target="https://www.espn.com/mens-college-basketball/team/_/id/2217/fairfield-stags" TargetMode="External"/><Relationship Id="rId549" Type="http://purl.oclc.org/ooxml/officeDocument/relationships/hyperlink" Target="https://www.espn.com/mens-college-basketball/team/_/id/2325/la-salle-explorers" TargetMode="External"/><Relationship Id="rId714" Type="http://purl.oclc.org/ooxml/officeDocument/relationships/image" Target="../media/image237.png"/><Relationship Id="rId50" Type="http://purl.oclc.org/ooxml/officeDocument/relationships/image" Target="../media/image213.png"/><Relationship Id="rId104" Type="http://purl.oclc.org/ooxml/officeDocument/relationships/image" Target="../media/image316.png"/><Relationship Id="rId146" Type="http://purl.oclc.org/ooxml/officeDocument/relationships/image" Target="../media/image210.png"/><Relationship Id="rId188" Type="http://purl.oclc.org/ooxml/officeDocument/relationships/image" Target="../media/image31.png"/><Relationship Id="rId311" Type="http://purl.oclc.org/ooxml/officeDocument/relationships/hyperlink" Target="https://www.espn.com/mens-college-basketball/team/_/id/2569/south-carolina-state-bulldogs" TargetMode="External"/><Relationship Id="rId353" Type="http://purl.oclc.org/ooxml/officeDocument/relationships/hyperlink" Target="https://www.espn.com/mens-college-basketball/team/_/id/55/jacksonville-state-gamecocks" TargetMode="External"/><Relationship Id="rId395" Type="http://purl.oclc.org/ooxml/officeDocument/relationships/hyperlink" Target="https://www.espn.com/mens-college-basketball/team/_/id/163/princeton-tigers" TargetMode="External"/><Relationship Id="rId409" Type="http://purl.oclc.org/ooxml/officeDocument/relationships/hyperlink" Target="https://www.espn.com/mens-college-basketball/team/_/id/193/miami-oh-redhawks" TargetMode="External"/><Relationship Id="rId560" Type="http://purl.oclc.org/ooxml/officeDocument/relationships/image" Target="../media/image8.png"/><Relationship Id="rId92" Type="http://purl.oclc.org/ooxml/officeDocument/relationships/image" Target="../media/image9.png"/><Relationship Id="rId213" Type="http://purl.oclc.org/ooxml/officeDocument/relationships/hyperlink" Target="https://www.espn.com/mens-college-basketball/team/_/id/166/new-mexico-state-aggies" TargetMode="External"/><Relationship Id="rId420" Type="http://purl.oclc.org/ooxml/officeDocument/relationships/image" Target="../media/image288.png"/><Relationship Id="rId616" Type="http://purl.oclc.org/ooxml/officeDocument/relationships/image" Target="../media/image137.png"/><Relationship Id="rId658" Type="http://purl.oclc.org/ooxml/officeDocument/relationships/image" Target="../media/image243.png"/><Relationship Id="rId255" Type="http://purl.oclc.org/ooxml/officeDocument/relationships/hyperlink" Target="https://www.espn.com/mens-college-basketball/team/_/id/52/florida-state-seminoles" TargetMode="External"/><Relationship Id="rId297" Type="http://purl.oclc.org/ooxml/officeDocument/relationships/hyperlink" Target="https://www.espn.com/mens-college-basketball/team/_/id/38/colorado-buffaloes" TargetMode="External"/><Relationship Id="rId462" Type="http://purl.oclc.org/ooxml/officeDocument/relationships/image" Target="../media/image95.png"/><Relationship Id="rId518" Type="http://purl.oclc.org/ooxml/officeDocument/relationships/image" Target="../media/image211.png"/><Relationship Id="rId725" Type="http://purl.oclc.org/ooxml/officeDocument/relationships/hyperlink" Target="https://www.espn.com/mens-college-basketball/team/_/id/2504/prairie-view-am-panthers" TargetMode="External"/><Relationship Id="rId115" Type="http://purl.oclc.org/ooxml/officeDocument/relationships/hyperlink" Target="https://www.espn.com/mens-college-basketball/team/_/id/2641/texas-tech-red-raiders" TargetMode="External"/><Relationship Id="rId157" Type="http://purl.oclc.org/ooxml/officeDocument/relationships/hyperlink" Target="https://www.espn.com/mens-college-basketball/team/_/id/311/maine-black-bears" TargetMode="External"/><Relationship Id="rId322" Type="http://purl.oclc.org/ooxml/officeDocument/relationships/image" Target="../media/image249.png"/><Relationship Id="rId364" Type="http://purl.oclc.org/ooxml/officeDocument/relationships/image" Target="../media/image58.png"/><Relationship Id="rId61" Type="http://purl.oclc.org/ooxml/officeDocument/relationships/hyperlink" Target="https://www.espn.com/mens-college-basketball/team/_/id/145/ole-miss-rebels" TargetMode="External"/><Relationship Id="rId199" Type="http://purl.oclc.org/ooxml/officeDocument/relationships/hyperlink" Target="https://www.espn.com/mens-college-basketball/team/_/id/322/lafayette-leopards" TargetMode="External"/><Relationship Id="rId571" Type="http://purl.oclc.org/ooxml/officeDocument/relationships/hyperlink" Target="https://www.espn.com/mens-college-basketball/team/_/id/309/louisiana-ragin-cajuns" TargetMode="External"/><Relationship Id="rId627" Type="http://purl.oclc.org/ooxml/officeDocument/relationships/hyperlink" Target="https://www.espn.com/mens-college-basketball/team/_/id/2649/toledo-rockets" TargetMode="External"/><Relationship Id="rId669" Type="http://purl.oclc.org/ooxml/officeDocument/relationships/hyperlink" Target="https://www.espn.com/mens-college-basketball/team/_/id/290/georgia-southern-eagles" TargetMode="External"/><Relationship Id="rId19" Type="http://purl.oclc.org/ooxml/officeDocument/relationships/hyperlink" Target="https://www.espn.com/mens-college-basketball/team/_/id/2608/saint-marys-gaels" TargetMode="External"/><Relationship Id="rId224" Type="http://purl.oclc.org/ooxml/officeDocument/relationships/image" Target="../media/image329.png"/><Relationship Id="rId266" Type="http://purl.oclc.org/ooxml/officeDocument/relationships/image" Target="../media/image304.png"/><Relationship Id="rId431" Type="http://purl.oclc.org/ooxml/officeDocument/relationships/hyperlink" Target="https://www.espn.com/mens-college-basketball/team/_/id/257/richmond-spiders" TargetMode="External"/><Relationship Id="rId473" Type="http://purl.oclc.org/ooxml/officeDocument/relationships/hyperlink" Target="https://www.espn.com/mens-college-basketball/team/_/id/167/new-mexico-lobos" TargetMode="External"/><Relationship Id="rId529" Type="http://purl.oclc.org/ooxml/officeDocument/relationships/hyperlink" Target="https://www.espn.com/mens-college-basketball/team/_/id/399/ualbany-great-danes" TargetMode="External"/><Relationship Id="rId680" Type="http://purl.oclc.org/ooxml/officeDocument/relationships/image" Target="../media/image298.png"/><Relationship Id="rId30" Type="http://purl.oclc.org/ooxml/officeDocument/relationships/image" Target="../media/image311.png"/><Relationship Id="rId126" Type="http://purl.oclc.org/ooxml/officeDocument/relationships/image" Target="../media/image115.png"/><Relationship Id="rId168" Type="http://purl.oclc.org/ooxml/officeDocument/relationships/image" Target="../media/image19.png"/><Relationship Id="rId333" Type="http://purl.oclc.org/ooxml/officeDocument/relationships/hyperlink" Target="https://www.espn.com/mens-college-basketball/team/_/id/2050/ball-state-cardinals" TargetMode="External"/><Relationship Id="rId540" Type="http://purl.oclc.org/ooxml/officeDocument/relationships/image" Target="../media/image18.png"/><Relationship Id="rId72" Type="http://purl.oclc.org/ooxml/officeDocument/relationships/image" Target="../media/image116.png"/><Relationship Id="rId375" Type="http://purl.oclc.org/ooxml/officeDocument/relationships/hyperlink" Target="https://www.espn.com/mens-college-basketball/team/_/id/9/arizona-state-sun-devils" TargetMode="External"/><Relationship Id="rId582" Type="http://purl.oclc.org/ooxml/officeDocument/relationships/image" Target="../media/image30.png"/><Relationship Id="rId638" Type="http://purl.oclc.org/ooxml/officeDocument/relationships/image" Target="../media/image167.png"/><Relationship Id="rId3" Type="http://purl.oclc.org/ooxml/officeDocument/relationships/hyperlink" Target="https://www.espn.com/mens-college-basketball/team/_/id/2181/drake-bulldogs" TargetMode="External"/><Relationship Id="rId235" Type="http://purl.oclc.org/ooxml/officeDocument/relationships/hyperlink" Target="https://www.espn.com/mens-college-basketball/team/_/id/2447/nicholls-colonels" TargetMode="External"/><Relationship Id="rId277" Type="http://purl.oclc.org/ooxml/officeDocument/relationships/hyperlink" Target="https://www.espn.com/mens-college-basketball/team/_/id/107/holy-cross-crusaders" TargetMode="External"/><Relationship Id="rId400" Type="http://purl.oclc.org/ooxml/officeDocument/relationships/image" Target="../media/image112.png"/><Relationship Id="rId442" Type="http://purl.oclc.org/ooxml/officeDocument/relationships/image" Target="../media/image205.png"/><Relationship Id="rId484" Type="http://purl.oclc.org/ooxml/officeDocument/relationships/image" Target="../media/image41.png"/><Relationship Id="rId705" Type="http://purl.oclc.org/ooxml/officeDocument/relationships/hyperlink" Target="https://www.espn.com/mens-college-basketball/team/_/id/56/stetson-hatters" TargetMode="External"/><Relationship Id="rId137" Type="http://purl.oclc.org/ooxml/officeDocument/relationships/hyperlink" Target="https://www.espn.com/mens-college-basketball/team/_/id/2638/utep-miners" TargetMode="External"/><Relationship Id="rId302" Type="http://purl.oclc.org/ooxml/officeDocument/relationships/image" Target="../media/image285.png"/><Relationship Id="rId344" Type="http://purl.oclc.org/ooxml/officeDocument/relationships/image" Target="../media/image104.png"/><Relationship Id="rId691" Type="http://purl.oclc.org/ooxml/officeDocument/relationships/hyperlink" Target="https://www.espn.com/mens-college-basketball/team/_/id/2739/green-bay-phoenix" TargetMode="External"/><Relationship Id="rId41" Type="http://purl.oclc.org/ooxml/officeDocument/relationships/hyperlink" Target="https://www.espn.com/mens-college-basketball/team/_/id/277/west-virginia-mountaineers" TargetMode="External"/><Relationship Id="rId83" Type="http://purl.oclc.org/ooxml/officeDocument/relationships/hyperlink" Target="https://www.espn.com/mens-college-basketball/team/_/id/154/wake-forest-demon-deacons" TargetMode="External"/><Relationship Id="rId179" Type="http://purl.oclc.org/ooxml/officeDocument/relationships/hyperlink" Target="https://www.espn.com/mens-college-basketball/team/_/id/2916/incarnate-word-cardinals" TargetMode="External"/><Relationship Id="rId386" Type="http://purl.oclc.org/ooxml/officeDocument/relationships/image" Target="../media/image190.png"/><Relationship Id="rId551" Type="http://purl.oclc.org/ooxml/officeDocument/relationships/hyperlink" Target="https://www.espn.com/mens-college-basketball/team/_/id/96/kentucky-wildcats" TargetMode="External"/><Relationship Id="rId593" Type="http://purl.oclc.org/ooxml/officeDocument/relationships/hyperlink" Target="https://www.espn.com/mens-college-basketball/team/_/id/301/san-diego-toreros" TargetMode="External"/><Relationship Id="rId607" Type="http://purl.oclc.org/ooxml/officeDocument/relationships/hyperlink" Target="https://www.espn.com/mens-college-basketball/team/_/id/331/eastern-washington-eagles" TargetMode="External"/><Relationship Id="rId649" Type="http://purl.oclc.org/ooxml/officeDocument/relationships/hyperlink" Target="https://www.espn.com/mens-college-basketball/team/_/id/198/oral-roberts-golden-eagles" TargetMode="External"/><Relationship Id="rId190" Type="http://purl.oclc.org/ooxml/officeDocument/relationships/image" Target="../media/image178.png"/><Relationship Id="rId204" Type="http://purl.oclc.org/ooxml/officeDocument/relationships/image" Target="../media/image16.png"/><Relationship Id="rId246" Type="http://purl.oclc.org/ooxml/officeDocument/relationships/image" Target="../media/image296.png"/><Relationship Id="rId288" Type="http://purl.oclc.org/ooxml/officeDocument/relationships/image" Target="../media/image71.png"/><Relationship Id="rId411" Type="http://purl.oclc.org/ooxml/officeDocument/relationships/hyperlink" Target="https://www.espn.com/mens-college-basketball/team/_/id/292/ut-rio-grande-valley-vaqueros" TargetMode="External"/><Relationship Id="rId453" Type="http://purl.oclc.org/ooxml/officeDocument/relationships/hyperlink" Target="https://www.espn.com/mens-college-basketball/team/_/id/2870/purdue-fort-wayne-mastodons" TargetMode="External"/><Relationship Id="rId509" Type="http://purl.oclc.org/ooxml/officeDocument/relationships/hyperlink" Target="https://www.espn.com/mens-college-basketball/team/_/id/2635/tennessee-tech-golden-eagles" TargetMode="External"/><Relationship Id="rId660" Type="http://purl.oclc.org/ooxml/officeDocument/relationships/image" Target="../media/image148.png"/><Relationship Id="rId106" Type="http://purl.oclc.org/ooxml/officeDocument/relationships/image" Target="../media/image69.png"/><Relationship Id="rId313" Type="http://purl.oclc.org/ooxml/officeDocument/relationships/hyperlink" Target="https://www.espn.com/mens-college-basketball/team/_/id/256/james-madison-dukes" TargetMode="External"/><Relationship Id="rId495" Type="http://purl.oclc.org/ooxml/officeDocument/relationships/hyperlink" Target="https://www.espn.com/mens-college-basketball/team/_/id/2169/delaware-state-hornets" TargetMode="External"/><Relationship Id="rId716" Type="http://purl.oclc.org/ooxml/officeDocument/relationships/image" Target="../media/image37.png"/><Relationship Id="rId10" Type="http://purl.oclc.org/ooxml/officeDocument/relationships/image" Target="../media/image310.png"/><Relationship Id="rId52" Type="http://purl.oclc.org/ooxml/officeDocument/relationships/image" Target="../media/image281.png"/><Relationship Id="rId94" Type="http://purl.oclc.org/ooxml/officeDocument/relationships/image" Target="../media/image200.png"/><Relationship Id="rId148" Type="http://purl.oclc.org/ooxml/officeDocument/relationships/image" Target="../media/image185.png"/><Relationship Id="rId355" Type="http://purl.oclc.org/ooxml/officeDocument/relationships/hyperlink" Target="https://www.espn.com/mens-college-basketball/team/_/id/201/oklahoma-sooners" TargetMode="External"/><Relationship Id="rId397" Type="http://purl.oclc.org/ooxml/officeDocument/relationships/hyperlink" Target="https://www.espn.com/mens-college-basketball/team/_/id/2750/wright-state-raiders" TargetMode="External"/><Relationship Id="rId520" Type="http://purl.oclc.org/ooxml/officeDocument/relationships/image" Target="../media/image87.png"/><Relationship Id="rId562" Type="http://purl.oclc.org/ooxml/officeDocument/relationships/image" Target="../media/image24.png"/><Relationship Id="rId618" Type="http://purl.oclc.org/ooxml/officeDocument/relationships/image" Target="../media/image6.png"/><Relationship Id="rId215" Type="http://purl.oclc.org/ooxml/officeDocument/relationships/hyperlink" Target="https://www.espn.com/mens-college-basketball/team/_/id/2460/northern-iowa-panthers" TargetMode="External"/><Relationship Id="rId257" Type="http://purl.oclc.org/ooxml/officeDocument/relationships/hyperlink" Target="https://www.espn.com/mens-college-basketball/team/_/id/2253/grand-canyon-lopes" TargetMode="External"/><Relationship Id="rId422" Type="http://purl.oclc.org/ooxml/officeDocument/relationships/image" Target="../media/image151.png"/><Relationship Id="rId464" Type="http://purl.oclc.org/ooxml/officeDocument/relationships/image" Target="../media/image286.png"/><Relationship Id="rId299" Type="http://purl.oclc.org/ooxml/officeDocument/relationships/hyperlink" Target="https://www.espn.com/mens-college-basketball/team/_/id/30/usc-trojans" TargetMode="External"/><Relationship Id="rId727" Type="http://purl.oclc.org/ooxml/officeDocument/relationships/hyperlink" Target="https://www.espn.com/mens-college-basketball/team/_/id/2029/arkansas-pine-bluff-golden-lions" TargetMode="External"/><Relationship Id="rId63" Type="http://purl.oclc.org/ooxml/officeDocument/relationships/hyperlink" Target="https://www.espn.com/mens-college-basketball/team/_/id/2565/siu-edwardsville-cougars" TargetMode="External"/><Relationship Id="rId159" Type="http://purl.oclc.org/ooxml/officeDocument/relationships/hyperlink" Target="https://www.espn.com/mens-college-basketball/team/_/id/238/vanderbilt-commodores" TargetMode="External"/><Relationship Id="rId366" Type="http://purl.oclc.org/ooxml/officeDocument/relationships/image" Target="../media/image272.png"/><Relationship Id="rId573" Type="http://purl.oclc.org/ooxml/officeDocument/relationships/hyperlink" Target="https://www.espn.com/mens-college-basketball/team/_/id/98/western-kentucky-hilltoppers" TargetMode="External"/><Relationship Id="rId226" Type="http://purl.oclc.org/ooxml/officeDocument/relationships/image" Target="../media/image302.png"/><Relationship Id="rId433" Type="http://purl.oclc.org/ooxml/officeDocument/relationships/hyperlink" Target="https://www.espn.com/mens-college-basketball/team/_/id/2449/north-dakota-state-bison" TargetMode="External"/><Relationship Id="rId640" Type="http://purl.oclc.org/ooxml/officeDocument/relationships/image" Target="../media/image317.png"/><Relationship Id="rId74" Type="http://purl.oclc.org/ooxml/officeDocument/relationships/image" Target="../media/image174.png"/><Relationship Id="rId377" Type="http://purl.oclc.org/ooxml/officeDocument/relationships/hyperlink" Target="https://www.espn.com/mens-college-basketball/team/_/id/2453/north-alabama-lions" TargetMode="External"/><Relationship Id="rId500" Type="http://purl.oclc.org/ooxml/officeDocument/relationships/image" Target="../media/image92.png"/><Relationship Id="rId584" Type="http://purl.oclc.org/ooxml/officeDocument/relationships/image" Target="../media/image17.png"/><Relationship Id="rId5" Type="http://purl.oclc.org/ooxml/officeDocument/relationships/hyperlink" Target="https://www.espn.com/mens-college-basketball/team/_/id/2633/tennessee-volunteers" TargetMode="External"/><Relationship Id="rId237" Type="http://purl.oclc.org/ooxml/officeDocument/relationships/hyperlink" Target="https://www.espn.com/mens-college-basketball/team/_/id/2350/loyola-chicago-ramblers" TargetMode="External"/><Relationship Id="rId444" Type="http://purl.oclc.org/ooxml/officeDocument/relationships/image" Target="../media/image257.png"/><Relationship Id="rId651" Type="http://purl.oclc.org/ooxml/officeDocument/relationships/hyperlink" Target="https://www.espn.com/mens-college-basketball/team/_/id/2717/western-carolina-catamounts" TargetMode="External"/><Relationship Id="rId290" Type="http://purl.oclc.org/ooxml/officeDocument/relationships/image" Target="../media/image346.png"/><Relationship Id="rId304" Type="http://purl.oclc.org/ooxml/officeDocument/relationships/image" Target="../media/image158.png"/><Relationship Id="rId388" Type="http://purl.oclc.org/ooxml/officeDocument/relationships/image" Target="../media/image218.png"/><Relationship Id="rId511" Type="http://purl.oclc.org/ooxml/officeDocument/relationships/hyperlink" Target="https://www.espn.com/mens-college-basketball/team/_/id/2428/north-carolina-central-eagles" TargetMode="External"/><Relationship Id="rId609" Type="http://purl.oclc.org/ooxml/officeDocument/relationships/hyperlink" Target="https://www.espn.com/mens-college-basketball/team/_/id/160/new-hampshire-wildcats" TargetMode="External"/><Relationship Id="rId85" Type="http://purl.oclc.org/ooxml/officeDocument/relationships/hyperlink" Target="https://www.espn.com/mens-college-basketball/team/_/id/2184/duquesne-dukes" TargetMode="External"/><Relationship Id="rId150" Type="http://purl.oclc.org/ooxml/officeDocument/relationships/image" Target="../media/image225.png"/><Relationship Id="rId595" Type="http://purl.oclc.org/ooxml/officeDocument/relationships/hyperlink" Target="https://www.espn.com/mens-college-basketball/team/_/id/2405/monmouth-hawks" TargetMode="External"/><Relationship Id="rId248" Type="http://purl.oclc.org/ooxml/officeDocument/relationships/image" Target="../media/image282.png"/><Relationship Id="rId455" Type="http://purl.oclc.org/ooxml/officeDocument/relationships/hyperlink" Target="https://www.espn.com/mens-college-basketball/team/_/id/27/uc-riverside-highlanders" TargetMode="External"/><Relationship Id="rId662" Type="http://purl.oclc.org/ooxml/officeDocument/relationships/image" Target="../media/image74.png"/><Relationship Id="rId12" Type="http://purl.oclc.org/ooxml/officeDocument/relationships/image" Target="../media/image66.png"/><Relationship Id="rId108" Type="http://purl.oclc.org/ooxml/officeDocument/relationships/image" Target="../media/image64.png"/><Relationship Id="rId315" Type="http://purl.oclc.org/ooxml/officeDocument/relationships/hyperlink" Target="https://www.espn.com/mens-college-basketball/team/_/id/24/stanford-cardinal" TargetMode="External"/><Relationship Id="rId522" Type="http://purl.oclc.org/ooxml/officeDocument/relationships/image" Target="../media/image352.png"/><Relationship Id="rId96" Type="http://purl.oclc.org/ooxml/officeDocument/relationships/image" Target="../media/image271.png"/><Relationship Id="rId161" Type="http://purl.oclc.org/ooxml/officeDocument/relationships/hyperlink" Target="https://www.espn.com/mens-college-basketball/team/_/id/2539/san-francisco-dons" TargetMode="External"/><Relationship Id="rId399" Type="http://purl.oclc.org/ooxml/officeDocument/relationships/hyperlink" Target="https://www.espn.com/mens-college-basketball/team/_/id/2287/illinois-state-redbirds" TargetMode="External"/><Relationship Id="rId259" Type="http://purl.oclc.org/ooxml/officeDocument/relationships/hyperlink" Target="https://www.espn.com/mens-college-basketball/team/_/id/221/pittsburgh-panthers" TargetMode="External"/><Relationship Id="rId466" Type="http://purl.oclc.org/ooxml/officeDocument/relationships/image" Target="../media/image168.png"/><Relationship Id="rId673" Type="http://purl.oclc.org/ooxml/officeDocument/relationships/hyperlink" Target="https://www.espn.com/mens-college-basketball/team/_/id/2127/charleston-southern-buccaneers" TargetMode="External"/><Relationship Id="rId23" Type="http://purl.oclc.org/ooxml/officeDocument/relationships/hyperlink" Target="https://www.espn.com/mens-college-basketball/team/_/id/2244/george-mason-patriots" TargetMode="External"/><Relationship Id="rId119" Type="http://purl.oclc.org/ooxml/officeDocument/relationships/hyperlink" Target="https://www.espn.com/mens-college-basketball/team/_/id/152/nc-state-wolfpack" TargetMode="External"/><Relationship Id="rId326" Type="http://purl.oclc.org/ooxml/officeDocument/relationships/image" Target="../media/image265.png"/><Relationship Id="rId533" Type="http://purl.oclc.org/ooxml/officeDocument/relationships/hyperlink" Target="https://www.espn.com/mens-college-basketball/team/_/id/2541/santa-clara-broncos" TargetMode="External"/><Relationship Id="rId172" Type="http://purl.oclc.org/ooxml/officeDocument/relationships/image" Target="../media/image327.png"/><Relationship Id="rId477" Type="http://purl.oclc.org/ooxml/officeDocument/relationships/hyperlink" Target="https://www.espn.com/mens-college-basketball/team/_/id/2511/queens-university-royals" TargetMode="External"/><Relationship Id="rId600" Type="http://purl.oclc.org/ooxml/officeDocument/relationships/image" Target="../media/image324.png"/><Relationship Id="rId684" Type="http://purl.oclc.org/ooxml/officeDocument/relationships/image" Target="../media/image123.png"/><Relationship Id="rId337" Type="http://purl.oclc.org/ooxml/officeDocument/relationships/hyperlink" Target="https://www.espn.com/mens-college-basketball/team/_/id/2515/radford-highlanders" TargetMode="External"/><Relationship Id="rId34" Type="http://purl.oclc.org/ooxml/officeDocument/relationships/image" Target="../media/image189.png"/><Relationship Id="rId544" Type="http://purl.oclc.org/ooxml/officeDocument/relationships/image" Target="../media/image99.png"/><Relationship Id="rId183" Type="http://purl.oclc.org/ooxml/officeDocument/relationships/hyperlink" Target="https://www.espn.com/mens-college-basketball/team/_/id/2348/louisiana-tech-bulldogs" TargetMode="External"/><Relationship Id="rId390" Type="http://purl.oclc.org/ooxml/officeDocument/relationships/image" Target="../media/image73.png"/><Relationship Id="rId404" Type="http://purl.oclc.org/ooxml/officeDocument/relationships/image" Target="../media/image133.png"/><Relationship Id="rId611" Type="http://purl.oclc.org/ooxml/officeDocument/relationships/hyperlink" Target="https://www.espn.com/mens-college-basketball/team/_/id/2294/iowa-hawkeyes" TargetMode="External"/><Relationship Id="rId250" Type="http://purl.oclc.org/ooxml/officeDocument/relationships/image" Target="../media/image250.png"/><Relationship Id="rId488" Type="http://purl.oclc.org/ooxml/officeDocument/relationships/image" Target="../media/image169.png"/><Relationship Id="rId695" Type="http://purl.oclc.org/ooxml/officeDocument/relationships/hyperlink" Target="https://www.espn.com/mens-college-basketball/team/_/id/2099/canisius-golden-griffins" TargetMode="External"/><Relationship Id="rId709" Type="http://purl.oclc.org/ooxml/officeDocument/relationships/hyperlink" Target="https://www.espn.com/mens-college-basketball/team/_/id/2084/buffalo-bulls" TargetMode="External"/><Relationship Id="rId45" Type="http://purl.oclc.org/ooxml/officeDocument/relationships/hyperlink" Target="https://www.espn.com/mens-college-basketball/team/_/id/300/uc-irvine-anteaters" TargetMode="External"/><Relationship Id="rId110" Type="http://purl.oclc.org/ooxml/officeDocument/relationships/image" Target="../media/image348.png"/><Relationship Id="rId348" Type="http://purl.oclc.org/ooxml/officeDocument/relationships/image" Target="../media/image293.png"/><Relationship Id="rId555" Type="http://purl.oclc.org/ooxml/officeDocument/relationships/hyperlink" Target="https://www.espn.com/mens-college-basketball/team/_/id/2535/samford-bulldogs" TargetMode="External"/><Relationship Id="rId194" Type="http://purl.oclc.org/ooxml/officeDocument/relationships/image" Target="../media/image242.png"/><Relationship Id="rId208" Type="http://purl.oclc.org/ooxml/officeDocument/relationships/image" Target="../media/image22.png"/><Relationship Id="rId415" Type="http://purl.oclc.org/ooxml/officeDocument/relationships/hyperlink" Target="https://www.espn.com/mens-college-basketball/team/_/id/2306/kansas-state-wildcats" TargetMode="External"/><Relationship Id="rId622" Type="http://purl.oclc.org/ooxml/officeDocument/relationships/image" Target="../media/image76.png"/><Relationship Id="rId261" Type="http://purl.oclc.org/ooxml/officeDocument/relationships/hyperlink" Target="https://www.espn.com/mens-college-basketball/team/_/id/2005/air-force-falcons" TargetMode="External"/><Relationship Id="rId499" Type="http://purl.oclc.org/ooxml/officeDocument/relationships/hyperlink" Target="https://www.espn.com/mens-college-basketball/team/_/id/58/south-florida-bulls" TargetMode="External"/><Relationship Id="rId56" Type="http://purl.oclc.org/ooxml/officeDocument/relationships/image" Target="../media/image330.png"/><Relationship Id="rId359" Type="http://purl.oclc.org/ooxml/officeDocument/relationships/hyperlink" Target="https://www.espn.com/mens-college-basketball/team/_/id/2393/middle-tennessee-blue-raiders" TargetMode="External"/><Relationship Id="rId566" Type="http://purl.oclc.org/ooxml/officeDocument/relationships/image" Target="../media/image39.png"/><Relationship Id="rId121" Type="http://purl.oclc.org/ooxml/officeDocument/relationships/hyperlink" Target="https://www.espn.com/mens-college-basketball/team/_/id/228/clemson-tigers" TargetMode="External"/><Relationship Id="rId219" Type="http://purl.oclc.org/ooxml/officeDocument/relationships/hyperlink" Target="https://www.espn.com/mens-college-basketball/team/_/id/2168/dayton-flyers" TargetMode="External"/><Relationship Id="rId426" Type="http://purl.oclc.org/ooxml/officeDocument/relationships/image" Target="../media/image105.png"/><Relationship Id="rId633" Type="http://purl.oclc.org/ooxml/officeDocument/relationships/hyperlink" Target="https://www.espn.com/mens-college-basketball/team/_/id/153/north-carolina-tar-heels" TargetMode="External"/><Relationship Id="rId67" Type="http://purl.oclc.org/ooxml/officeDocument/relationships/hyperlink" Target="https://www.espn.com/mens-college-basketball/team/_/id/231/furman-paladins" TargetMode="External"/><Relationship Id="rId272" Type="http://purl.oclc.org/ooxml/officeDocument/relationships/image" Target="../media/image21.png"/><Relationship Id="rId577" Type="http://purl.oclc.org/ooxml/officeDocument/relationships/hyperlink" Target="https://www.espn.com/mens-college-basketball/team/_/id/2230/fordham-rams" TargetMode="External"/><Relationship Id="rId700" Type="http://purl.oclc.org/ooxml/officeDocument/relationships/image" Target="../media/image314.png"/><Relationship Id="rId132" Type="http://purl.oclc.org/ooxml/officeDocument/relationships/image" Target="../media/image103.png"/><Relationship Id="rId437" Type="http://purl.oclc.org/ooxml/officeDocument/relationships/hyperlink" Target="https://www.espn.com/mens-college-basketball/team/_/id/2523/robert-morris-colonials" TargetMode="External"/><Relationship Id="rId644" Type="http://purl.oclc.org/ooxml/officeDocument/relationships/image" Target="../media/image81.png"/><Relationship Id="rId283" Type="http://purl.oclc.org/ooxml/officeDocument/relationships/hyperlink" Target="https://www.espn.com/mens-college-basketball/team/_/id/97/louisville-cardinals" TargetMode="External"/><Relationship Id="rId490" Type="http://purl.oclc.org/ooxml/officeDocument/relationships/image" Target="../media/image303.png"/><Relationship Id="rId504" Type="http://purl.oclc.org/ooxml/officeDocument/relationships/image" Target="../media/image354.png"/><Relationship Id="rId711" Type="http://purl.oclc.org/ooxml/officeDocument/relationships/hyperlink" Target="https://www.espn.com/mens-college-basketball/team/_/id/233/south-dakota-coyotes" TargetMode="External"/><Relationship Id="rId78" Type="http://purl.oclc.org/ooxml/officeDocument/relationships/image" Target="../media/image336.png"/><Relationship Id="rId143" Type="http://purl.oclc.org/ooxml/officeDocument/relationships/hyperlink" Target="https://www.espn.com/mens-college-basketball/team/_/id/2440/nevada-wolf-pack" TargetMode="External"/><Relationship Id="rId350" Type="http://purl.oclc.org/ooxml/officeDocument/relationships/image" Target="../media/image196.png"/><Relationship Id="rId588" Type="http://purl.oclc.org/ooxml/officeDocument/relationships/image" Target="../media/image278.png"/><Relationship Id="rId9" Type="http://purl.oclc.org/ooxml/officeDocument/relationships/hyperlink" Target="https://www.espn.com/mens-college-basketball/team/_/id/249/north-texas-mean-green" TargetMode="External"/><Relationship Id="rId210" Type="http://purl.oclc.org/ooxml/officeDocument/relationships/image" Target="../media/image143.png"/><Relationship Id="rId448" Type="http://purl.oclc.org/ooxml/officeDocument/relationships/image" Target="../media/image146.png"/><Relationship Id="rId655" Type="http://purl.oclc.org/ooxml/officeDocument/relationships/hyperlink" Target="https://www.espn.com/mens-college-basketball/team/_/id/282/indiana-state-sycamores" TargetMode="External"/><Relationship Id="rId294" Type="http://purl.oclc.org/ooxml/officeDocument/relationships/image" Target="../media/image147.png"/><Relationship Id="rId308" Type="http://purl.oclc.org/ooxml/officeDocument/relationships/image" Target="../media/image235.png"/><Relationship Id="rId515" Type="http://purl.oclc.org/ooxml/officeDocument/relationships/hyperlink" Target="https://www.espn.com/mens-college-basketball/team/_/id/2429/charlotte-49ers" TargetMode="External"/><Relationship Id="rId722" Type="http://purl.oclc.org/ooxml/officeDocument/relationships/image" Target="../media/image59.png"/><Relationship Id="rId89" Type="http://purl.oclc.org/ooxml/officeDocument/relationships/hyperlink" Target="https://www.espn.com/mens-college-basketball/team/_/id/66/iowa-state-cyclones" TargetMode="External"/><Relationship Id="rId154" Type="http://purl.oclc.org/ooxml/officeDocument/relationships/image" Target="../media/image321.png"/><Relationship Id="rId361" Type="http://purl.oclc.org/ooxml/officeDocument/relationships/hyperlink" Target="https://www.espn.com/mens-college-basketball/team/_/id/2439/unlv-rebels" TargetMode="External"/><Relationship Id="rId599" Type="http://purl.oclc.org/ooxml/officeDocument/relationships/hyperlink" Target="https://www.espn.com/mens-college-basketball/team/_/id/2174/detroit-mercy-titans" TargetMode="External"/><Relationship Id="rId459" Type="http://purl.oclc.org/ooxml/officeDocument/relationships/hyperlink" Target="https://www.espn.com/mens-college-basketball/team/_/id/314/iona-gaels" TargetMode="External"/><Relationship Id="rId666" Type="http://purl.oclc.org/ooxml/officeDocument/relationships/image" Target="../media/image48.png"/><Relationship Id="rId16" Type="http://purl.oclc.org/ooxml/officeDocument/relationships/image" Target="../media/image75.png"/><Relationship Id="rId221" Type="http://purl.oclc.org/ooxml/officeDocument/relationships/hyperlink" Target="https://www.espn.com/mens-college-basketball/team/_/id/112358/long-island-university-sharks" TargetMode="External"/><Relationship Id="rId319" Type="http://purl.oclc.org/ooxml/officeDocument/relationships/hyperlink" Target="https://www.espn.com/mens-college-basketball/team/_/id/270/milwaukee-panthers" TargetMode="External"/><Relationship Id="rId526" Type="http://purl.oclc.org/ooxml/officeDocument/relationships/image" Target="../media/image155.png"/><Relationship Id="rId165" Type="http://purl.oclc.org/ooxml/officeDocument/relationships/hyperlink" Target="https://www.espn.com/mens-college-basketball/team/_/id/71/bradley-braves" TargetMode="External"/><Relationship Id="rId372" Type="http://purl.oclc.org/ooxml/officeDocument/relationships/image" Target="../media/image101.png"/><Relationship Id="rId677" Type="http://purl.oclc.org/ooxml/officeDocument/relationships/hyperlink" Target="https://www.espn.com/mens-college-basketball/team/_/id/2010/alabama-am-bulldogs" TargetMode="External"/><Relationship Id="rId232" Type="http://purl.oclc.org/ooxml/officeDocument/relationships/image" Target="../media/image161.png"/><Relationship Id="rId27" Type="http://purl.oclc.org/ooxml/officeDocument/relationships/hyperlink" Target="https://www.espn.com/mens-college-basketball/team/_/id/2305/kansas-jayhawks" TargetMode="External"/><Relationship Id="rId537" Type="http://purl.oclc.org/ooxml/officeDocument/relationships/hyperlink" Target="https://www.espn.com/mens-college-basketball/team/_/id/164/rutgers-scarlet-knights" TargetMode="External"/><Relationship Id="rId80" Type="http://purl.oclc.org/ooxml/officeDocument/relationships/image" Target="../media/image125.png"/><Relationship Id="rId176" Type="http://purl.oclc.org/ooxml/officeDocument/relationships/image" Target="../media/image182.png"/><Relationship Id="rId383" Type="http://purl.oclc.org/ooxml/officeDocument/relationships/hyperlink" Target="https://www.espn.com/mens-college-basketball/team/_/id/2502/portland-state-vikings" TargetMode="External"/><Relationship Id="rId590" Type="http://purl.oclc.org/ooxml/officeDocument/relationships/image" Target="../media/image45.png"/><Relationship Id="rId604" Type="http://purl.oclc.org/ooxml/officeDocument/relationships/image" Target="../media/image238.png"/><Relationship Id="rId243" Type="http://purl.oclc.org/ooxml/officeDocument/relationships/hyperlink" Target="https://www.espn.com/mens-college-basketball/team/_/id/2483/oregon-ducks" TargetMode="External"/><Relationship Id="rId450" Type="http://purl.oclc.org/ooxml/officeDocument/relationships/image" Target="../media/image117.png"/><Relationship Id="rId688" Type="http://purl.oclc.org/ooxml/officeDocument/relationships/image" Target="../media/image263.png"/><Relationship Id="rId38" Type="http://purl.oclc.org/ooxml/officeDocument/relationships/image" Target="../media/image131.png"/><Relationship Id="rId103" Type="http://purl.oclc.org/ooxml/officeDocument/relationships/hyperlink" Target="https://www.espn.com/mens-college-basketball/team/_/id/2612/saint-peters-peacocks" TargetMode="External"/><Relationship Id="rId310" Type="http://purl.oclc.org/ooxml/officeDocument/relationships/image" Target="../media/image33.png"/><Relationship Id="rId548" Type="http://purl.oclc.org/ooxml/officeDocument/relationships/image" Target="../media/image91.png"/><Relationship Id="rId91" Type="http://purl.oclc.org/ooxml/officeDocument/relationships/hyperlink" Target="https://www.espn.com/mens-college-basketball/team/_/id/2/auburn-tigers" TargetMode="External"/><Relationship Id="rId187" Type="http://purl.oclc.org/ooxml/officeDocument/relationships/hyperlink" Target="https://www.espn.com/mens-college-basketball/team/_/id/328/utah-state-aggies" TargetMode="External"/><Relationship Id="rId394" Type="http://purl.oclc.org/ooxml/officeDocument/relationships/image" Target="../media/image187.png"/><Relationship Id="rId408" Type="http://purl.oclc.org/ooxml/officeDocument/relationships/image" Target="../media/image343.png"/><Relationship Id="rId615" Type="http://purl.oclc.org/ooxml/officeDocument/relationships/hyperlink" Target="https://www.espn.com/mens-college-basketball/team/_/id/2198/eastern-kentucky-colonels" TargetMode="External"/><Relationship Id="rId254" Type="http://purl.oclc.org/ooxml/officeDocument/relationships/image" Target="../media/image294.png"/><Relationship Id="rId699" Type="http://purl.oclc.org/ooxml/officeDocument/relationships/hyperlink" Target="https://www.espn.com/mens-college-basketball/team/_/id/2379/maryland-eastern-shore-hawks" TargetMode="External"/><Relationship Id="rId49" Type="http://purl.oclc.org/ooxml/officeDocument/relationships/hyperlink" Target="https://www.espn.com/mens-college-basketball/team/_/id/46/georgetown-hoyas" TargetMode="External"/><Relationship Id="rId114" Type="http://purl.oclc.org/ooxml/officeDocument/relationships/image" Target="../media/image351.png"/><Relationship Id="rId461" Type="http://purl.oclc.org/ooxml/officeDocument/relationships/hyperlink" Target="https://www.espn.com/mens-college-basketball/team/_/id/2674/valparaiso-beacons" TargetMode="External"/><Relationship Id="rId559" Type="http://purl.oclc.org/ooxml/officeDocument/relationships/hyperlink" Target="https://www.espn.com/mens-college-basketball/team/_/id/2900/st-thomas-minnesota-tommies" TargetMode="External"/><Relationship Id="rId198" Type="http://purl.oclc.org/ooxml/officeDocument/relationships/image" Target="../media/image25.png"/><Relationship Id="rId321" Type="http://purl.oclc.org/ooxml/officeDocument/relationships/hyperlink" Target="https://www.espn.com/mens-college-basketball/team/_/id/2466/northwestern-state-demons" TargetMode="External"/><Relationship Id="rId419" Type="http://purl.oclc.org/ooxml/officeDocument/relationships/hyperlink" Target="https://www.espn.com/mens-college-basketball/team/_/id/2066/binghamton-bearcats" TargetMode="External"/><Relationship Id="rId626" Type="http://purl.oclc.org/ooxml/officeDocument/relationships/image" Target="../media/image78.png"/><Relationship Id="rId265" Type="http://purl.oclc.org/ooxml/officeDocument/relationships/hyperlink" Target="https://www.espn.com/mens-college-basketball/team/_/id/2413/morehead-state-eagles" TargetMode="External"/><Relationship Id="rId472" Type="http://purl.oclc.org/ooxml/officeDocument/relationships/image" Target="../media/image170.png"/><Relationship Id="rId125" Type="http://purl.oclc.org/ooxml/officeDocument/relationships/hyperlink" Target="https://www.espn.com/mens-college-basketball/team/_/id/68/boise-state-broncos" TargetMode="External"/><Relationship Id="rId332" Type="http://purl.oclc.org/ooxml/officeDocument/relationships/image" Target="../media/image241.png"/><Relationship Id="rId637" Type="http://purl.oclc.org/ooxml/officeDocument/relationships/hyperlink" Target="https://www.espn.com/mens-college-basketball/team/_/id/183/syracuse-orange" TargetMode="External"/><Relationship Id="rId276" Type="http://purl.oclc.org/ooxml/officeDocument/relationships/image" Target="../media/image320.png"/><Relationship Id="rId483" Type="http://purl.oclc.org/ooxml/officeDocument/relationships/hyperlink" Target="https://www.espn.com/mens-college-basketball/team/_/id/2006/akron-zips" TargetMode="External"/><Relationship Id="rId690" Type="http://purl.oclc.org/ooxml/officeDocument/relationships/image" Target="../media/image86.png"/><Relationship Id="rId704" Type="http://purl.oclc.org/ooxml/officeDocument/relationships/image" Target="../media/image362.png"/><Relationship Id="rId40" Type="http://purl.oclc.org/ooxml/officeDocument/relationships/image" Target="../media/image15.png"/><Relationship Id="rId136" Type="http://purl.oclc.org/ooxml/officeDocument/relationships/image" Target="../media/image163.png"/><Relationship Id="rId343" Type="http://purl.oclc.org/ooxml/officeDocument/relationships/hyperlink" Target="https://www.espn.com/mens-college-basketball/team/_/id/2344/longwood-lancers" TargetMode="External"/><Relationship Id="rId550" Type="http://purl.oclc.org/ooxml/officeDocument/relationships/image" Target="../media/image114.png"/><Relationship Id="rId203" Type="http://purl.oclc.org/ooxml/officeDocument/relationships/hyperlink" Target="https://www.espn.com/mens-college-basketball/team/_/id/142/missouri-tigers" TargetMode="External"/><Relationship Id="rId648" Type="http://purl.oclc.org/ooxml/officeDocument/relationships/image" Target="../media/image247.png"/><Relationship Id="rId287" Type="http://purl.oclc.org/ooxml/officeDocument/relationships/hyperlink" Target="https://www.espn.com/mens-college-basketball/team/_/id/227/rhode-island-rams" TargetMode="External"/><Relationship Id="rId410" Type="http://purl.oclc.org/ooxml/officeDocument/relationships/image" Target="../media/image28.png"/><Relationship Id="rId494" Type="http://purl.oclc.org/ooxml/officeDocument/relationships/image" Target="../media/image140.png"/><Relationship Id="rId508" Type="http://purl.oclc.org/ooxml/officeDocument/relationships/image" Target="../media/image300.png"/><Relationship Id="rId715" Type="http://purl.oclc.org/ooxml/officeDocument/relationships/hyperlink" Target="https://www.espn.com/mens-college-basketball/team/_/id/2415/morgan-state-bears" TargetMode="External"/></Relationships>
</file>

<file path=xl/drawings/_rels/drawing3.xml.rels><?xml version="1.0" encoding="UTF-8" standalone="yes"?>
<Relationships xmlns="http://schemas.openxmlformats.org/package/2006/relationships"><Relationship Id="rId117" Type="http://purl.oclc.org/ooxml/officeDocument/relationships/hyperlink" Target="https://www.espn.com/mens-college-basketball/team/_/id/140/kansas-city-roos" TargetMode="External"/><Relationship Id="rId671" Type="http://purl.oclc.org/ooxml/officeDocument/relationships/hyperlink" Target="https://www.espn.com/mens-college-basketball/team/_/id/2405/monmouth-hawks" TargetMode="External"/><Relationship Id="rId21" Type="http://purl.oclc.org/ooxml/officeDocument/relationships/hyperlink" Target="https://www.espn.com/mens-college-basketball/team/_/id/28/uc-san-diego-tritons" TargetMode="External"/><Relationship Id="rId324" Type="http://purl.oclc.org/ooxml/officeDocument/relationships/image" Target="../media/image92.png"/><Relationship Id="rId531" Type="http://purl.oclc.org/ooxml/officeDocument/relationships/hyperlink" Target="https://www.espn.com/mens-college-basketball/team/_/id/107/holy-cross-crusaders" TargetMode="External"/><Relationship Id="rId629" Type="http://purl.oclc.org/ooxml/officeDocument/relationships/hyperlink" Target="https://www.espn.com/mens-college-basketball/team/_/id/2711/western-michigan-broncos" TargetMode="External"/><Relationship Id="rId170" Type="http://purl.oclc.org/ooxml/officeDocument/relationships/image" Target="../media/image203.png"/><Relationship Id="rId268" Type="http://purl.oclc.org/ooxml/officeDocument/relationships/image" Target="../media/image43.png"/><Relationship Id="rId475" Type="http://purl.oclc.org/ooxml/officeDocument/relationships/hyperlink" Target="https://www.espn.com/mens-college-basketball/team/_/id/202/tulsa-golden-hurricane" TargetMode="External"/><Relationship Id="rId682" Type="http://purl.oclc.org/ooxml/officeDocument/relationships/image" Target="../media/image309.png"/><Relationship Id="rId32" Type="http://purl.oclc.org/ooxml/officeDocument/relationships/image" Target="../media/image22.png"/><Relationship Id="rId128" Type="http://purl.oclc.org/ooxml/officeDocument/relationships/image" Target="../media/image23.png"/><Relationship Id="rId335" Type="http://purl.oclc.org/ooxml/officeDocument/relationships/hyperlink" Target="https://www.espn.com/mens-college-basketball/team/_/id/2447/nicholls-colonels" TargetMode="External"/><Relationship Id="rId542" Type="http://purl.oclc.org/ooxml/officeDocument/relationships/image" Target="../media/image27.png"/><Relationship Id="rId181" Type="http://purl.oclc.org/ooxml/officeDocument/relationships/hyperlink" Target="https://www.espn.com/mens-college-basketball/team/_/id/2752/xavier-musketeers" TargetMode="External"/><Relationship Id="rId402" Type="http://purl.oclc.org/ooxml/officeDocument/relationships/image" Target="../media/image250.png"/><Relationship Id="rId279" Type="http://purl.oclc.org/ooxml/officeDocument/relationships/hyperlink" Target="https://www.espn.com/mens-college-basketball/team/_/id/2320/lamar-cardinals" TargetMode="External"/><Relationship Id="rId486" Type="http://purl.oclc.org/ooxml/officeDocument/relationships/image" Target="../media/image321.png"/><Relationship Id="rId693" Type="http://purl.oclc.org/ooxml/officeDocument/relationships/hyperlink" Target="https://www.espn.com/mens-college-basketball/team/_/id/56/stetson-hatters" TargetMode="External"/><Relationship Id="rId707" Type="http://purl.oclc.org/ooxml/officeDocument/relationships/hyperlink" Target="https://www.espn.com/mens-college-basketball/team/_/id/2379/maryland-eastern-shore-hawks" TargetMode="External"/><Relationship Id="rId43" Type="http://purl.oclc.org/ooxml/officeDocument/relationships/hyperlink" Target="https://www.espn.com/mens-college-basketball/team/_/id/2305/kansas-jayhawks" TargetMode="External"/><Relationship Id="rId139" Type="http://purl.oclc.org/ooxml/officeDocument/relationships/hyperlink" Target="https://www.espn.com/mens-college-basketball/team/_/id/2349/umass-lowell-river-hawks" TargetMode="External"/><Relationship Id="rId346" Type="http://purl.oclc.org/ooxml/officeDocument/relationships/image" Target="../media/image176.png"/><Relationship Id="rId553" Type="http://purl.oclc.org/ooxml/officeDocument/relationships/hyperlink" Target="https://www.espn.com/mens-college-basketball/team/_/id/103/boston-college-eagles" TargetMode="External"/><Relationship Id="rId192" Type="http://purl.oclc.org/ooxml/officeDocument/relationships/image" Target="../media/image200.png"/><Relationship Id="rId206" Type="http://purl.oclc.org/ooxml/officeDocument/relationships/image" Target="../media/image113.png"/><Relationship Id="rId413" Type="http://purl.oclc.org/ooxml/officeDocument/relationships/hyperlink" Target="https://www.espn.com/mens-college-basketball/team/_/id/253/southern-utah-thunderbirds" TargetMode="External"/><Relationship Id="rId497" Type="http://purl.oclc.org/ooxml/officeDocument/relationships/hyperlink" Target="https://www.espn.com/mens-college-basketball/team/_/id/94/northern-kentucky-norse" TargetMode="External"/><Relationship Id="rId620" Type="http://purl.oclc.org/ooxml/officeDocument/relationships/image" Target="../media/image300.png"/><Relationship Id="rId718" Type="http://purl.oclc.org/ooxml/officeDocument/relationships/image" Target="../media/image359.png"/><Relationship Id="rId357" Type="http://purl.oclc.org/ooxml/officeDocument/relationships/hyperlink" Target="https://www.espn.com/mens-college-basketball/team/_/id/2634/tennessee-state-tigers" TargetMode="External"/><Relationship Id="rId54" Type="http://purl.oclc.org/ooxml/officeDocument/relationships/image" Target="../media/image84.png"/><Relationship Id="rId217" Type="http://purl.oclc.org/ooxml/officeDocument/relationships/hyperlink" Target="https://www.espn.com/mens-college-basketball/team/_/id/2193/east-tennessee-state-buccaneers" TargetMode="External"/><Relationship Id="rId564" Type="http://purl.oclc.org/ooxml/officeDocument/relationships/image" Target="../media/image313.png"/><Relationship Id="rId424" Type="http://purl.oclc.org/ooxml/officeDocument/relationships/image" Target="../media/image155.png"/><Relationship Id="rId631" Type="http://purl.oclc.org/ooxml/officeDocument/relationships/hyperlink" Target="https://www.espn.com/mens-college-basketball/team/_/id/2110/central-arkansas-bears" TargetMode="External"/><Relationship Id="rId729" Type="http://purl.oclc.org/ooxml/officeDocument/relationships/image" Target="../media/image365.png"/><Relationship Id="rId270" Type="http://purl.oclc.org/ooxml/officeDocument/relationships/image" Target="../media/image132.png"/><Relationship Id="rId65" Type="http://purl.oclc.org/ooxml/officeDocument/relationships/hyperlink" Target="https://www.espn.com/mens-college-basketball/team/_/id/41/uconn-huskies" TargetMode="External"/><Relationship Id="rId130" Type="http://purl.oclc.org/ooxml/officeDocument/relationships/image" Target="../media/image120.png"/><Relationship Id="rId368" Type="http://purl.oclc.org/ooxml/officeDocument/relationships/image" Target="../media/image239.png"/><Relationship Id="rId575" Type="http://purl.oclc.org/ooxml/officeDocument/relationships/hyperlink" Target="https://www.espn.com/mens-college-basketball/team/_/id/2598/st-francis-pa-red-flash" TargetMode="External"/><Relationship Id="rId228" Type="http://purl.oclc.org/ooxml/officeDocument/relationships/image" Target="../media/image30.png"/><Relationship Id="rId435" Type="http://purl.oclc.org/ooxml/officeDocument/relationships/hyperlink" Target="https://www.espn.com/mens-college-basketball/team/_/id/2523/robert-morris-colonials" TargetMode="External"/><Relationship Id="rId642" Type="http://purl.oclc.org/ooxml/officeDocument/relationships/image" Target="../media/image340.png"/><Relationship Id="rId281" Type="http://purl.oclc.org/ooxml/officeDocument/relationships/hyperlink" Target="https://www.espn.com/mens-college-basketball/team/_/id/2287/illinois-state-redbirds" TargetMode="External"/><Relationship Id="rId502" Type="http://purl.oclc.org/ooxml/officeDocument/relationships/image" Target="../media/image272.png"/><Relationship Id="rId76" Type="http://purl.oclc.org/ooxml/officeDocument/relationships/image" Target="../media/image108.png"/><Relationship Id="rId141" Type="http://purl.oclc.org/ooxml/officeDocument/relationships/hyperlink" Target="https://www.espn.com/mens-college-basketball/team/_/id/2540/uc-santa-barbara-gauchos" TargetMode="External"/><Relationship Id="rId379" Type="http://purl.oclc.org/ooxml/officeDocument/relationships/hyperlink" Target="https://www.espn.com/mens-college-basketball/team/_/id/87/notre-dame-fighting-irish" TargetMode="External"/><Relationship Id="rId586" Type="http://purl.oclc.org/ooxml/officeDocument/relationships/image" Target="../media/image172.png"/><Relationship Id="rId7" Type="http://purl.oclc.org/ooxml/officeDocument/relationships/hyperlink" Target="https://www.espn.com/mens-college-basketball/team/_/id/150/duke-blue-devils" TargetMode="External"/><Relationship Id="rId239" Type="http://purl.oclc.org/ooxml/officeDocument/relationships/hyperlink" Target="https://www.espn.com/mens-college-basketball/team/_/id/2115/central-connecticut-blue-devils" TargetMode="External"/><Relationship Id="rId446" Type="http://purl.oclc.org/ooxml/officeDocument/relationships/image" Target="../media/image138.png"/><Relationship Id="rId653" Type="http://purl.oclc.org/ooxml/officeDocument/relationships/hyperlink" Target="https://www.espn.com/mens-college-basketball/team/_/id/2127/charleston-southern-buccaneers" TargetMode="External"/><Relationship Id="rId292" Type="http://purl.oclc.org/ooxml/officeDocument/relationships/image" Target="../media/image234.png"/><Relationship Id="rId306" Type="http://purl.oclc.org/ooxml/officeDocument/relationships/image" Target="../media/image133.png"/><Relationship Id="rId87" Type="http://purl.oclc.org/ooxml/officeDocument/relationships/hyperlink" Target="https://www.espn.com/mens-college-basketball/team/_/id/2132/cincinnati-bearcats" TargetMode="External"/><Relationship Id="rId513" Type="http://purl.oclc.org/ooxml/officeDocument/relationships/hyperlink" Target="https://www.espn.com/mens-college-basketball/team/_/id/70/idaho-vandals" TargetMode="External"/><Relationship Id="rId597" Type="http://purl.oclc.org/ooxml/officeDocument/relationships/hyperlink" Target="https://www.espn.com/mens-college-basketball/team/_/id/2197/eastern-illinois-panthers" TargetMode="External"/><Relationship Id="rId720" Type="http://purl.oclc.org/ooxml/officeDocument/relationships/image" Target="../media/image361.png"/><Relationship Id="rId152" Type="http://purl.oclc.org/ooxml/officeDocument/relationships/image" Target="../media/image6.png"/><Relationship Id="rId457" Type="http://purl.oclc.org/ooxml/officeDocument/relationships/hyperlink" Target="https://www.espn.com/mens-college-basketball/team/_/id/2636/utsa-roadrunners" TargetMode="External"/><Relationship Id="rId664" Type="http://purl.oclc.org/ooxml/officeDocument/relationships/image" Target="../media/image357.png"/><Relationship Id="rId14" Type="http://purl.oclc.org/ooxml/officeDocument/relationships/image" Target="../media/image7.png"/><Relationship Id="rId317" Type="http://purl.oclc.org/ooxml/officeDocument/relationships/hyperlink" Target="https://www.espn.com/mens-college-basketball/team/_/id/235/memphis-tigers" TargetMode="External"/><Relationship Id="rId524" Type="http://purl.oclc.org/ooxml/officeDocument/relationships/image" Target="../media/image100.png"/><Relationship Id="rId98" Type="http://purl.oclc.org/ooxml/officeDocument/relationships/image" Target="../media/image88.png"/><Relationship Id="rId163" Type="http://purl.oclc.org/ooxml/officeDocument/relationships/hyperlink" Target="https://www.espn.com/mens-college-basketball/team/_/id/2483/oregon-ducks" TargetMode="External"/><Relationship Id="rId370" Type="http://purl.oclc.org/ooxml/officeDocument/relationships/image" Target="../media/image215.png"/><Relationship Id="rId230" Type="http://purl.oclc.org/ooxml/officeDocument/relationships/image" Target="../media/image102.png"/><Relationship Id="rId468" Type="http://purl.oclc.org/ooxml/officeDocument/relationships/image" Target="../media/image240.png"/><Relationship Id="rId675" Type="http://purl.oclc.org/ooxml/officeDocument/relationships/hyperlink" Target="https://www.espn.com/mens-college-basketball/team/_/id/2065/bethune-cookman-wildcats" TargetMode="External"/><Relationship Id="rId25" Type="http://purl.oclc.org/ooxml/officeDocument/relationships/hyperlink" Target="https://www.espn.com/mens-college-basketball/team/_/id/130/michigan-wolverines" TargetMode="External"/><Relationship Id="rId328" Type="http://purl.oclc.org/ooxml/officeDocument/relationships/image" Target="../media/image38.png"/><Relationship Id="rId535" Type="http://purl.oclc.org/ooxml/officeDocument/relationships/hyperlink" Target="https://www.espn.com/mens-college-basketball/team/_/id/2623/missouri-state-bears" TargetMode="External"/><Relationship Id="rId174" Type="http://purl.oclc.org/ooxml/officeDocument/relationships/image" Target="../media/image128.png"/><Relationship Id="rId381" Type="http://purl.oclc.org/ooxml/officeDocument/relationships/hyperlink" Target="https://www.espn.com/mens-college-basketball/team/_/id/305/depaul-blue-demons" TargetMode="External"/><Relationship Id="rId602" Type="http://purl.oclc.org/ooxml/officeDocument/relationships/image" Target="../media/image297.png"/><Relationship Id="rId241" Type="http://purl.oclc.org/ooxml/officeDocument/relationships/hyperlink" Target="https://www.espn.com/mens-college-basketball/team/_/id/2565/siu-edwardsville-cougars" TargetMode="External"/><Relationship Id="rId479" Type="http://purl.oclc.org/ooxml/officeDocument/relationships/hyperlink" Target="https://www.espn.com/mens-college-basketball/team/_/id/2439/unlv-rebels" TargetMode="External"/><Relationship Id="rId686" Type="http://purl.oclc.org/ooxml/officeDocument/relationships/image" Target="../media/image317.png"/><Relationship Id="rId36" Type="http://purl.oclc.org/ooxml/officeDocument/relationships/image" Target="../media/image70.png"/><Relationship Id="rId339" Type="http://purl.oclc.org/ooxml/officeDocument/relationships/hyperlink" Target="https://www.espn.com/mens-college-basketball/team/_/id/2579/south-carolina-gamecocks" TargetMode="External"/><Relationship Id="rId546" Type="http://purl.oclc.org/ooxml/officeDocument/relationships/image" Target="../media/image248.png"/><Relationship Id="rId101" Type="http://purl.oclc.org/ooxml/officeDocument/relationships/hyperlink" Target="https://www.espn.com/mens-college-basketball/team/_/id/99/lsu-tigers" TargetMode="External"/><Relationship Id="rId185" Type="http://purl.oclc.org/ooxml/officeDocument/relationships/hyperlink" Target="https://www.espn.com/mens-college-basketball/team/_/id/2210/elon-phoenix" TargetMode="External"/><Relationship Id="rId406" Type="http://purl.oclc.org/ooxml/officeDocument/relationships/image" Target="../media/image235.png"/><Relationship Id="rId392" Type="http://purl.oclc.org/ooxml/officeDocument/relationships/image" Target="../media/image48.png"/><Relationship Id="rId613" Type="http://purl.oclc.org/ooxml/officeDocument/relationships/hyperlink" Target="https://www.espn.com/mens-college-basketball/team/_/id/108/harvard-crimson" TargetMode="External"/><Relationship Id="rId697" Type="http://purl.oclc.org/ooxml/officeDocument/relationships/hyperlink" Target="https://www.espn.com/mens-college-basketball/team/_/id/2239/cal-state-fullerton-titans" TargetMode="External"/><Relationship Id="rId252" Type="http://purl.oclc.org/ooxml/officeDocument/relationships/image" Target="../media/image62.png"/><Relationship Id="rId47" Type="http://purl.oclc.org/ooxml/officeDocument/relationships/hyperlink" Target="https://www.espn.com/mens-college-basketball/team/_/id/2670/vcu-rams" TargetMode="External"/><Relationship Id="rId112" Type="http://purl.oclc.org/ooxml/officeDocument/relationships/image" Target="../media/image85.png"/><Relationship Id="rId557" Type="http://purl.oclc.org/ooxml/officeDocument/relationships/hyperlink" Target="https://www.espn.com/mens-college-basketball/team/_/id/2142/colgate-raiders" TargetMode="External"/><Relationship Id="rId196" Type="http://purl.oclc.org/ooxml/officeDocument/relationships/image" Target="../media/image72.png"/><Relationship Id="rId417" Type="http://purl.oclc.org/ooxml/officeDocument/relationships/hyperlink" Target="https://www.espn.com/mens-college-basketball/team/_/id/48/delaware-blue-hens" TargetMode="External"/><Relationship Id="rId624" Type="http://purl.oclc.org/ooxml/officeDocument/relationships/image" Target="../media/image270.png"/><Relationship Id="rId263" Type="http://purl.oclc.org/ooxml/officeDocument/relationships/hyperlink" Target="https://www.espn.com/mens-college-basketball/team/_/id/2026/app-state-mountaineers" TargetMode="External"/><Relationship Id="rId470" Type="http://purl.oclc.org/ooxml/officeDocument/relationships/image" Target="../media/image306.png"/><Relationship Id="rId58" Type="http://purl.oclc.org/ooxml/officeDocument/relationships/image" Target="../media/image49.png"/><Relationship Id="rId123" Type="http://purl.oclc.org/ooxml/officeDocument/relationships/hyperlink" Target="https://www.espn.com/mens-college-basketball/team/_/id/254/utah-utes" TargetMode="External"/><Relationship Id="rId330" Type="http://purl.oclc.org/ooxml/officeDocument/relationships/image" Target="../media/image87.png"/><Relationship Id="rId568" Type="http://purl.oclc.org/ooxml/officeDocument/relationships/image" Target="../media/image320.png"/><Relationship Id="rId428" Type="http://purl.oclc.org/ooxml/officeDocument/relationships/image" Target="../media/image150.png"/><Relationship Id="rId635" Type="http://purl.oclc.org/ooxml/officeDocument/relationships/hyperlink" Target="https://www.espn.com/mens-college-basketball/team/_/id/2473/oakland-golden-grizzlies" TargetMode="External"/><Relationship Id="rId274" Type="http://purl.oclc.org/ooxml/officeDocument/relationships/image" Target="../media/image105.png"/><Relationship Id="rId481" Type="http://purl.oclc.org/ooxml/officeDocument/relationships/hyperlink" Target="https://www.espn.com/mens-college-basketball/team/_/id/149/montana-grizzlies" TargetMode="External"/><Relationship Id="rId702" Type="http://purl.oclc.org/ooxml/officeDocument/relationships/image" Target="../media/image352.png"/><Relationship Id="rId69" Type="http://purl.oclc.org/ooxml/officeDocument/relationships/hyperlink" Target="https://www.espn.com/mens-college-basketball/team/_/id/2272/high-point-panthers" TargetMode="External"/><Relationship Id="rId134" Type="http://purl.oclc.org/ooxml/officeDocument/relationships/image" Target="../media/image204.png"/><Relationship Id="rId579" Type="http://purl.oclc.org/ooxml/officeDocument/relationships/hyperlink" Target="https://www.espn.com/mens-college-basketball/team/_/id/2433/ul-monroe-warhawks" TargetMode="External"/><Relationship Id="rId341" Type="http://purl.oclc.org/ooxml/officeDocument/relationships/hyperlink" Target="https://www.espn.com/mens-college-basketball/team/_/id/154/wake-forest-demon-deacons" TargetMode="External"/><Relationship Id="rId439" Type="http://purl.oclc.org/ooxml/officeDocument/relationships/hyperlink" Target="https://www.espn.com/mens-college-basketball/team/_/id/2617/stephen-f-austin-lumberjacks" TargetMode="External"/><Relationship Id="rId646" Type="http://purl.oclc.org/ooxml/officeDocument/relationships/image" Target="../media/image247.png"/><Relationship Id="rId201" Type="http://purl.oclc.org/ooxml/officeDocument/relationships/hyperlink" Target="https://www.espn.com/mens-college-basketball/team/_/id/2603/saint-josephs-hawks" TargetMode="External"/><Relationship Id="rId285" Type="http://purl.oclc.org/ooxml/officeDocument/relationships/hyperlink" Target="https://www.espn.com/mens-college-basketball/team/_/id/2630/ut-martin-skyhawks" TargetMode="External"/><Relationship Id="rId506" Type="http://purl.oclc.org/ooxml/officeDocument/relationships/image" Target="../media/image318.png"/><Relationship Id="rId492" Type="http://purl.oclc.org/ooxml/officeDocument/relationships/image" Target="../media/image217.png"/><Relationship Id="rId713" Type="http://purl.oclc.org/ooxml/officeDocument/relationships/hyperlink" Target="https://www.espn.com/mens-college-basketball/team/_/id/2099/canisius-golden-griffins" TargetMode="External"/><Relationship Id="rId145" Type="http://purl.oclc.org/ooxml/officeDocument/relationships/hyperlink" Target="https://www.espn.com/mens-college-basketball/team/_/id/2463/cal-state-northridge-matadors" TargetMode="External"/><Relationship Id="rId352" Type="http://purl.oclc.org/ooxml/officeDocument/relationships/image" Target="../media/image186.png"/><Relationship Id="rId212" Type="http://purl.oclc.org/ooxml/officeDocument/relationships/image" Target="../media/image181.png"/><Relationship Id="rId657" Type="http://purl.oclc.org/ooxml/officeDocument/relationships/hyperlink" Target="https://www.espn.com/mens-college-basketball/team/_/id/2908/south-carolina-upstate-spartans" TargetMode="External"/><Relationship Id="rId296" Type="http://purl.oclc.org/ooxml/officeDocument/relationships/image" Target="../media/image95.png"/><Relationship Id="rId517" Type="http://purl.oclc.org/ooxml/officeDocument/relationships/hyperlink" Target="https://www.espn.com/mens-college-basketball/team/_/id/2413/morehead-state-eagles" TargetMode="External"/><Relationship Id="rId724" Type="http://purl.oclc.org/ooxml/officeDocument/relationships/image" Target="../media/image363.png"/><Relationship Id="rId60" Type="http://purl.oclc.org/ooxml/officeDocument/relationships/image" Target="../media/image3.png"/><Relationship Id="rId156" Type="http://purl.oclc.org/ooxml/officeDocument/relationships/image" Target="../media/image58.png"/><Relationship Id="rId363" Type="http://purl.oclc.org/ooxml/officeDocument/relationships/hyperlink" Target="https://www.espn.com/mens-college-basketball/team/_/id/276/marshall-thundering-herd" TargetMode="External"/><Relationship Id="rId570" Type="http://purl.oclc.org/ooxml/officeDocument/relationships/image" Target="../media/image348.png"/><Relationship Id="rId223" Type="http://purl.oclc.org/ooxml/officeDocument/relationships/hyperlink" Target="https://www.espn.com/mens-college-basketball/team/_/id/270/milwaukee-panthers" TargetMode="External"/><Relationship Id="rId430" Type="http://purl.oclc.org/ooxml/officeDocument/relationships/image" Target="../media/image323.png"/><Relationship Id="rId668" Type="http://purl.oclc.org/ooxml/officeDocument/relationships/image" Target="../media/image324.png"/><Relationship Id="rId18" Type="http://purl.oclc.org/ooxml/officeDocument/relationships/image" Target="../media/image14.png"/><Relationship Id="rId528" Type="http://purl.oclc.org/ooxml/officeDocument/relationships/image" Target="../media/image290.png"/><Relationship Id="rId167" Type="http://purl.oclc.org/ooxml/officeDocument/relationships/hyperlink" Target="https://www.espn.com/mens-college-basketball/team/_/id/2449/north-dakota-state-bison" TargetMode="External"/><Relationship Id="rId374" Type="http://purl.oclc.org/ooxml/officeDocument/relationships/image" Target="../media/image254.png"/><Relationship Id="rId581" Type="http://purl.oclc.org/ooxml/officeDocument/relationships/hyperlink" Target="https://www.espn.com/mens-college-basketball/team/_/id/2429/charlotte-49ers" TargetMode="External"/><Relationship Id="rId71" Type="http://purl.oclc.org/ooxml/officeDocument/relationships/hyperlink" Target="https://www.espn.com/mens-college-basketball/team/_/id/333/alabama-crimson-tide" TargetMode="External"/><Relationship Id="rId234" Type="http://purl.oclc.org/ooxml/officeDocument/relationships/image" Target="../media/image182.png"/><Relationship Id="rId679" Type="http://purl.oclc.org/ooxml/officeDocument/relationships/hyperlink" Target="https://www.espn.com/mens-college-basketball/team/_/id/2501/portland-pilots" TargetMode="External"/><Relationship Id="rId2" Type="http://purl.oclc.org/ooxml/officeDocument/relationships/image" Target="../media/image136.png"/><Relationship Id="rId29" Type="http://purl.oclc.org/ooxml/officeDocument/relationships/hyperlink" Target="https://www.espn.com/mens-college-basketball/team/_/id/251/texas-longhorns" TargetMode="External"/><Relationship Id="rId441" Type="http://purl.oclc.org/ooxml/officeDocument/relationships/hyperlink" Target="https://www.espn.com/mens-college-basketball/team/_/id/88/southern-indiana-screaming-eagles" TargetMode="External"/><Relationship Id="rId539" Type="http://purl.oclc.org/ooxml/officeDocument/relationships/hyperlink" Target="https://www.espn.com/mens-college-basketball/team/_/id/302/uc-davis-aggies" TargetMode="External"/><Relationship Id="rId178" Type="http://purl.oclc.org/ooxml/officeDocument/relationships/image" Target="../media/image90.png"/><Relationship Id="rId301" Type="http://purl.oclc.org/ooxml/officeDocument/relationships/hyperlink" Target="https://www.espn.com/mens-college-basketball/team/_/id/326/texas-state-bobcats" TargetMode="External"/><Relationship Id="rId82" Type="http://purl.oclc.org/ooxml/officeDocument/relationships/image" Target="../media/image5.png"/><Relationship Id="rId385" Type="http://purl.oclc.org/ooxml/officeDocument/relationships/hyperlink" Target="https://www.espn.com/mens-college-basketball/team/_/id/2184/duquesne-dukes" TargetMode="External"/><Relationship Id="rId592" Type="http://purl.oclc.org/ooxml/officeDocument/relationships/image" Target="../media/image277.png"/><Relationship Id="rId606" Type="http://purl.oclc.org/ooxml/officeDocument/relationships/image" Target="../media/image328.png"/><Relationship Id="rId245" Type="http://purl.oclc.org/ooxml/officeDocument/relationships/hyperlink" Target="https://www.espn.com/mens-college-basketball/team/_/id/84/indiana-hoosiers" TargetMode="External"/><Relationship Id="rId452" Type="http://purl.oclc.org/ooxml/officeDocument/relationships/image" Target="../media/image98.png"/><Relationship Id="rId105" Type="http://purl.oclc.org/ooxml/officeDocument/relationships/hyperlink" Target="https://www.espn.com/mens-college-basketball/team/_/id/2244/george-mason-patriots" TargetMode="External"/><Relationship Id="rId147" Type="http://purl.oclc.org/ooxml/officeDocument/relationships/hyperlink" Target="https://www.espn.com/mens-college-basketball/team/_/id/21/san-diego-state-aztecs" TargetMode="External"/><Relationship Id="rId312" Type="http://purl.oclc.org/ooxml/officeDocument/relationships/image" Target="../media/image156.png"/><Relationship Id="rId354" Type="http://purl.oclc.org/ooxml/officeDocument/relationships/image" Target="../media/image280.png"/><Relationship Id="rId51" Type="http://purl.oclc.org/ooxml/officeDocument/relationships/hyperlink" Target="https://www.espn.com/mens-college-basketball/team/_/id/213/penn-state-nittany-lions" TargetMode="External"/><Relationship Id="rId93" Type="http://purl.oclc.org/ooxml/officeDocument/relationships/hyperlink" Target="https://www.espn.com/mens-college-basketball/team/_/id/2567/smu-mustangs" TargetMode="External"/><Relationship Id="rId189" Type="http://purl.oclc.org/ooxml/officeDocument/relationships/hyperlink" Target="https://www.espn.com/mens-college-basketball/team/_/id/2460/northern-iowa-panthers" TargetMode="External"/><Relationship Id="rId396" Type="http://purl.oclc.org/ooxml/officeDocument/relationships/image" Target="../media/image96.png"/><Relationship Id="rId561" Type="http://purl.oclc.org/ooxml/officeDocument/relationships/hyperlink" Target="https://www.espn.com/mens-college-basketball/team/_/id/183/syracuse-orange" TargetMode="External"/><Relationship Id="rId617" Type="http://purl.oclc.org/ooxml/officeDocument/relationships/hyperlink" Target="https://www.espn.com/mens-college-basketball/team/_/id/2277/houston-christian-huskies" TargetMode="External"/><Relationship Id="rId659" Type="http://purl.oclc.org/ooxml/officeDocument/relationships/hyperlink" Target="https://www.espn.com/mens-college-basketball/team/_/id/2627/tarleton-state-texans" TargetMode="External"/><Relationship Id="rId214" Type="http://purl.oclc.org/ooxml/officeDocument/relationships/image" Target="../media/image149.png"/><Relationship Id="rId256" Type="http://purl.oclc.org/ooxml/officeDocument/relationships/image" Target="../media/image61.png"/><Relationship Id="rId298" Type="http://purl.oclc.org/ooxml/officeDocument/relationships/image" Target="../media/image32.png"/><Relationship Id="rId421" Type="http://purl.oclc.org/ooxml/officeDocument/relationships/hyperlink" Target="https://www.espn.com/mens-college-basketball/team/_/id/2097/campbell-fighting-camels" TargetMode="External"/><Relationship Id="rId463" Type="http://purl.oclc.org/ooxml/officeDocument/relationships/hyperlink" Target="https://www.espn.com/mens-college-basketball/team/_/id/399/ualbany-great-danes" TargetMode="External"/><Relationship Id="rId519" Type="http://purl.oclc.org/ooxml/officeDocument/relationships/hyperlink" Target="https://www.espn.com/mens-college-basketball/team/_/id/294/jacksonville-dolphins" TargetMode="External"/><Relationship Id="rId670" Type="http://purl.oclc.org/ooxml/officeDocument/relationships/image" Target="../media/image262.png"/><Relationship Id="rId116" Type="http://purl.oclc.org/ooxml/officeDocument/relationships/image" Target="../media/image44.png"/><Relationship Id="rId158" Type="http://purl.oclc.org/ooxml/officeDocument/relationships/image" Target="../media/image13.png"/><Relationship Id="rId323" Type="http://purl.oclc.org/ooxml/officeDocument/relationships/hyperlink" Target="https://www.espn.com/mens-college-basketball/team/_/id/58/south-florida-bulls" TargetMode="External"/><Relationship Id="rId530" Type="http://purl.oclc.org/ooxml/officeDocument/relationships/image" Target="../media/image232.png"/><Relationship Id="rId726" Type="http://purl.oclc.org/ooxml/officeDocument/relationships/image" Target="../media/image362.png"/><Relationship Id="rId20" Type="http://purl.oclc.org/ooxml/officeDocument/relationships/image" Target="../media/image75.png"/><Relationship Id="rId62" Type="http://purl.oclc.org/ooxml/officeDocument/relationships/image" Target="../media/image64.png"/><Relationship Id="rId365" Type="http://purl.oclc.org/ooxml/officeDocument/relationships/hyperlink" Target="https://www.espn.com/mens-college-basketball/team/_/id/85/iu-indianapolis-jaguars" TargetMode="External"/><Relationship Id="rId572" Type="http://purl.oclc.org/ooxml/officeDocument/relationships/image" Target="../media/image223.png"/><Relationship Id="rId628" Type="http://purl.oclc.org/ooxml/officeDocument/relationships/image" Target="../media/image355.png"/><Relationship Id="rId225" Type="http://purl.oclc.org/ooxml/officeDocument/relationships/hyperlink" Target="https://www.espn.com/mens-college-basketball/team/_/id/2168/dayton-flyers" TargetMode="External"/><Relationship Id="rId267" Type="http://purl.oclc.org/ooxml/officeDocument/relationships/hyperlink" Target="https://www.espn.com/mens-college-basketball/team/_/id/2382/mercer-bears" TargetMode="External"/><Relationship Id="rId432" Type="http://purl.oclc.org/ooxml/officeDocument/relationships/image" Target="../media/image205.png"/><Relationship Id="rId474" Type="http://purl.oclc.org/ooxml/officeDocument/relationships/image" Target="../media/image265.png"/><Relationship Id="rId127" Type="http://purl.oclc.org/ooxml/officeDocument/relationships/hyperlink" Target="https://www.espn.com/mens-college-basketball/team/_/id/167/new-mexico-lobos" TargetMode="External"/><Relationship Id="rId681" Type="http://purl.oclc.org/ooxml/officeDocument/relationships/hyperlink" Target="https://www.espn.com/mens-college-basketball/team/_/id/2717/western-carolina-catamounts" TargetMode="External"/><Relationship Id="rId31" Type="http://purl.oclc.org/ooxml/officeDocument/relationships/hyperlink" Target="https://www.espn.com/mens-college-basketball/team/_/id/12/arizona-wildcats" TargetMode="External"/><Relationship Id="rId73" Type="http://purl.oclc.org/ooxml/officeDocument/relationships/hyperlink" Target="https://www.espn.com/mens-college-basketball/team/_/id/269/marquette-golden-eagles" TargetMode="External"/><Relationship Id="rId169" Type="http://purl.oclc.org/ooxml/officeDocument/relationships/hyperlink" Target="https://www.espn.com/mens-college-basketball/team/_/id/2430/unc-greensboro-spartans" TargetMode="External"/><Relationship Id="rId334" Type="http://purl.oclc.org/ooxml/officeDocument/relationships/image" Target="../media/image214.png"/><Relationship Id="rId376" Type="http://purl.oclc.org/ooxml/officeDocument/relationships/image" Target="../media/image190.png"/><Relationship Id="rId541" Type="http://purl.oclc.org/ooxml/officeDocument/relationships/hyperlink" Target="https://www.espn.com/mens-college-basketball/team/_/id/2454/north-florida-ospreys" TargetMode="External"/><Relationship Id="rId583" Type="http://purl.oclc.org/ooxml/officeDocument/relationships/hyperlink" Target="https://www.espn.com/mens-college-basketball/team/_/id/258/virginia-cavaliers" TargetMode="External"/><Relationship Id="rId639" Type="http://purl.oclc.org/ooxml/officeDocument/relationships/hyperlink" Target="https://www.espn.com/mens-college-basketball/team/_/id/2083/bucknell-bison" TargetMode="External"/><Relationship Id="rId4" Type="http://purl.oclc.org/ooxml/officeDocument/relationships/image" Target="../media/image15.png"/><Relationship Id="rId180" Type="http://purl.oclc.org/ooxml/officeDocument/relationships/image" Target="../media/image17.png"/><Relationship Id="rId236" Type="http://purl.oclc.org/ooxml/officeDocument/relationships/image" Target="../media/image82.png"/><Relationship Id="rId278" Type="http://purl.oclc.org/ooxml/officeDocument/relationships/image" Target="../media/image93.png"/><Relationship Id="rId401" Type="http://purl.oclc.org/ooxml/officeDocument/relationships/hyperlink" Target="https://www.espn.com/mens-college-basketball/team/_/id/2545/se-louisiana-lions" TargetMode="External"/><Relationship Id="rId443" Type="http://purl.oclc.org/ooxml/officeDocument/relationships/hyperlink" Target="https://www.espn.com/mens-college-basketball/team/_/id/2466/northwestern-state-demons" TargetMode="External"/><Relationship Id="rId650" Type="http://purl.oclc.org/ooxml/officeDocument/relationships/image" Target="../media/image243.png"/><Relationship Id="rId303" Type="http://purl.oclc.org/ooxml/officeDocument/relationships/hyperlink" Target="https://www.espn.com/mens-college-basketball/team/_/id/30/usc-trojans" TargetMode="External"/><Relationship Id="rId485" Type="http://purl.oclc.org/ooxml/officeDocument/relationships/hyperlink" Target="https://www.espn.com/mens-college-basketball/team/_/id/135/minnesota-golden-gophers" TargetMode="External"/><Relationship Id="rId692" Type="http://purl.oclc.org/ooxml/officeDocument/relationships/image" Target="../media/image338.png"/><Relationship Id="rId706" Type="http://purl.oclc.org/ooxml/officeDocument/relationships/image" Target="../media/image315.png"/><Relationship Id="rId42" Type="http://purl.oclc.org/ooxml/officeDocument/relationships/image" Target="../media/image139.png"/><Relationship Id="rId84" Type="http://purl.oclc.org/ooxml/officeDocument/relationships/image" Target="../media/image33.png"/><Relationship Id="rId138" Type="http://purl.oclc.org/ooxml/officeDocument/relationships/image" Target="../media/image229.png"/><Relationship Id="rId345" Type="http://purl.oclc.org/ooxml/officeDocument/relationships/hyperlink" Target="https://www.espn.com/mens-college-basketball/team/_/id/156/creighton-bluejays" TargetMode="External"/><Relationship Id="rId387" Type="http://purl.oclc.org/ooxml/officeDocument/relationships/hyperlink" Target="https://www.espn.com/mens-college-basketball/team/_/id/256/james-madison-dukes" TargetMode="External"/><Relationship Id="rId510" Type="http://purl.oclc.org/ooxml/officeDocument/relationships/image" Target="../media/image327.png"/><Relationship Id="rId552" Type="http://purl.oclc.org/ooxml/officeDocument/relationships/image" Target="../media/image233.png"/><Relationship Id="rId594" Type="http://purl.oclc.org/ooxml/officeDocument/relationships/image" Target="../media/image351.png"/><Relationship Id="rId608" Type="http://purl.oclc.org/ooxml/officeDocument/relationships/image" Target="../media/image344.png"/><Relationship Id="rId191" Type="http://purl.oclc.org/ooxml/officeDocument/relationships/hyperlink" Target="https://www.espn.com/mens-college-basketball/team/_/id/325/cleveland-state-vikings" TargetMode="External"/><Relationship Id="rId205" Type="http://purl.oclc.org/ooxml/officeDocument/relationships/hyperlink" Target="https://www.espn.com/mens-college-basketball/team/_/id/52/florida-state-seminoles" TargetMode="External"/><Relationship Id="rId247" Type="http://purl.oclc.org/ooxml/officeDocument/relationships/hyperlink" Target="https://www.espn.com/mens-college-basketball/team/_/id/2166/davidson-wildcats" TargetMode="External"/><Relationship Id="rId412" Type="http://purl.oclc.org/ooxml/officeDocument/relationships/image" Target="../media/image170.png"/><Relationship Id="rId107" Type="http://purl.oclc.org/ooxml/officeDocument/relationships/hyperlink" Target="https://www.espn.com/mens-college-basketball/team/_/id/45/george-washington-revolutionaries" TargetMode="External"/><Relationship Id="rId289" Type="http://purl.oclc.org/ooxml/officeDocument/relationships/hyperlink" Target="https://www.espn.com/mens-college-basketball/team/_/id/2350/loyola-chicago-ramblers" TargetMode="External"/><Relationship Id="rId454" Type="http://purl.oclc.org/ooxml/officeDocument/relationships/image" Target="../media/image121.png"/><Relationship Id="rId496" Type="http://purl.oclc.org/ooxml/officeDocument/relationships/image" Target="../media/image137.png"/><Relationship Id="rId661" Type="http://purl.oclc.org/ooxml/officeDocument/relationships/hyperlink" Target="https://www.espn.com/mens-college-basketball/team/_/id/2172/denver-pioneers" TargetMode="External"/><Relationship Id="rId717" Type="http://purl.oclc.org/ooxml/officeDocument/relationships/hyperlink" Target="https://www.espn.com/mens-college-basketball/team/_/id/2296/jackson-state-tigers" TargetMode="External"/><Relationship Id="rId11" Type="http://purl.oclc.org/ooxml/officeDocument/relationships/hyperlink" Target="https://www.espn.com/mens-college-basketball/team/_/id/66/iowa-state-cyclones" TargetMode="External"/><Relationship Id="rId53" Type="http://purl.oclc.org/ooxml/officeDocument/relationships/hyperlink" Target="https://www.espn.com/mens-college-basketball/team/_/id/145/ole-miss-rebels" TargetMode="External"/><Relationship Id="rId149" Type="http://purl.oclc.org/ooxml/officeDocument/relationships/hyperlink" Target="https://www.espn.com/mens-college-basketball/team/_/id/201/oklahoma-sooners" TargetMode="External"/><Relationship Id="rId314" Type="http://purl.oclc.org/ooxml/officeDocument/relationships/image" Target="../media/image271.png"/><Relationship Id="rId356" Type="http://purl.oclc.org/ooxml/officeDocument/relationships/image" Target="../media/image146.png"/><Relationship Id="rId398" Type="http://purl.oclc.org/ooxml/officeDocument/relationships/image" Target="../media/image114.png"/><Relationship Id="rId521" Type="http://purl.oclc.org/ooxml/officeDocument/relationships/hyperlink" Target="https://www.espn.com/mens-college-basketball/team/_/id/2514/quinnipiac-bobcats" TargetMode="External"/><Relationship Id="rId563" Type="http://purl.oclc.org/ooxml/officeDocument/relationships/hyperlink" Target="https://www.espn.com/mens-college-basketball/team/_/id/44/american-university-eagles" TargetMode="External"/><Relationship Id="rId619" Type="http://purl.oclc.org/ooxml/officeDocument/relationships/hyperlink" Target="https://www.espn.com/mens-college-basketball/team/_/id/2217/fairfield-stags" TargetMode="External"/><Relationship Id="rId95" Type="http://purl.oclc.org/ooxml/officeDocument/relationships/hyperlink" Target="https://www.espn.com/mens-college-basketball/team/_/id/245/texas-am-aggies" TargetMode="External"/><Relationship Id="rId160" Type="http://purl.oclc.org/ooxml/officeDocument/relationships/image" Target="../media/image35.png"/><Relationship Id="rId216" Type="http://purl.oclc.org/ooxml/officeDocument/relationships/image" Target="../media/image212.png"/><Relationship Id="rId423" Type="http://purl.oclc.org/ooxml/officeDocument/relationships/hyperlink" Target="https://www.espn.com/mens-college-basketball/team/_/id/250/ut-arlington-mavericks" TargetMode="External"/><Relationship Id="rId258" Type="http://purl.oclc.org/ooxml/officeDocument/relationships/image" Target="../media/image210.png"/><Relationship Id="rId465" Type="http://purl.oclc.org/ooxml/officeDocument/relationships/hyperlink" Target="https://www.espn.com/mens-college-basketball/team/_/id/349/army-black-knights" TargetMode="External"/><Relationship Id="rId630" Type="http://purl.oclc.org/ooxml/officeDocument/relationships/image" Target="../media/image278.png"/><Relationship Id="rId672" Type="http://purl.oclc.org/ooxml/officeDocument/relationships/image" Target="../media/image326.png"/><Relationship Id="rId728" Type="http://purl.oclc.org/ooxml/officeDocument/relationships/image" Target="../media/image364.png"/><Relationship Id="rId22" Type="http://purl.oclc.org/ooxml/officeDocument/relationships/image" Target="../media/image68.png"/><Relationship Id="rId64" Type="http://purl.oclc.org/ooxml/officeDocument/relationships/image" Target="../media/image131.png"/><Relationship Id="rId118" Type="http://purl.oclc.org/ooxml/officeDocument/relationships/image" Target="../media/image153.png"/><Relationship Id="rId325" Type="http://purl.oclc.org/ooxml/officeDocument/relationships/hyperlink" Target="https://www.espn.com/mens-college-basketball/team/_/id/311/maine-black-bears" TargetMode="External"/><Relationship Id="rId367" Type="http://purl.oclc.org/ooxml/officeDocument/relationships/hyperlink" Target="https://www.espn.com/mens-college-basketball/team/_/id/2815/lindenwood-lions" TargetMode="External"/><Relationship Id="rId532" Type="http://purl.oclc.org/ooxml/officeDocument/relationships/image" Target="../media/image307.png"/><Relationship Id="rId574" Type="http://purl.oclc.org/ooxml/officeDocument/relationships/image" Target="../media/image292.png"/><Relationship Id="rId171" Type="http://purl.oclc.org/ooxml/officeDocument/relationships/hyperlink" Target="https://www.espn.com/mens-college-basketball/team/_/id/350/unc-wilmington-seahawks" TargetMode="External"/><Relationship Id="rId227" Type="http://purl.oclc.org/ooxml/officeDocument/relationships/hyperlink" Target="https://www.espn.com/mens-college-basketball/team/_/id/2378/umbc-retrievers" TargetMode="External"/><Relationship Id="rId269" Type="http://purl.oclc.org/ooxml/officeDocument/relationships/hyperlink" Target="https://www.espn.com/mens-college-basketball/team/_/id/24/stanford-cardinal" TargetMode="External"/><Relationship Id="rId434" Type="http://purl.oclc.org/ooxml/officeDocument/relationships/image" Target="../media/image191.png"/><Relationship Id="rId476" Type="http://purl.oclc.org/ooxml/officeDocument/relationships/image" Target="../media/image184.png"/><Relationship Id="rId641" Type="http://purl.oclc.org/ooxml/officeDocument/relationships/hyperlink" Target="https://www.espn.com/mens-college-basketball/team/_/id/2046/austin-peay-governors" TargetMode="External"/><Relationship Id="rId683" Type="http://purl.oclc.org/ooxml/officeDocument/relationships/hyperlink" Target="https://www.espn.com/mens-college-basketball/team/_/id/2084/buffalo-bulls" TargetMode="External"/><Relationship Id="rId33" Type="http://purl.oclc.org/ooxml/officeDocument/relationships/hyperlink" Target="https://www.espn.com/mens-college-basketball/team/_/id/238/vanderbilt-commodores" TargetMode="External"/><Relationship Id="rId129" Type="http://purl.oclc.org/ooxml/officeDocument/relationships/hyperlink" Target="https://www.espn.com/mens-college-basketball/team/_/id/158/nebraska-cornhuskers" TargetMode="External"/><Relationship Id="rId280" Type="http://purl.oclc.org/ooxml/officeDocument/relationships/image" Target="../media/image225.png"/><Relationship Id="rId336" Type="http://purl.oclc.org/ooxml/officeDocument/relationships/image" Target="../media/image219.png"/><Relationship Id="rId501" Type="http://purl.oclc.org/ooxml/officeDocument/relationships/hyperlink" Target="https://www.espn.com/mens-college-basketball/team/_/id/2352/loyola-maryland-greyhounds" TargetMode="External"/><Relationship Id="rId543" Type="http://purl.oclc.org/ooxml/officeDocument/relationships/hyperlink" Target="https://www.espn.com/mens-college-basketball/team/_/id/47/howard-bison" TargetMode="External"/><Relationship Id="rId75" Type="http://purl.oclc.org/ooxml/officeDocument/relationships/hyperlink" Target="https://www.espn.com/mens-college-basketball/team/_/id/231/furman-paladins" TargetMode="External"/><Relationship Id="rId140" Type="http://purl.oclc.org/ooxml/officeDocument/relationships/image" Target="../media/image36.png"/><Relationship Id="rId182" Type="http://purl.oclc.org/ooxml/officeDocument/relationships/image" Target="../media/image89.png"/><Relationship Id="rId378" Type="http://purl.oclc.org/ooxml/officeDocument/relationships/image" Target="../media/image194.png"/><Relationship Id="rId403" Type="http://purl.oclc.org/ooxml/officeDocument/relationships/hyperlink" Target="https://www.espn.com/mens-college-basketball/team/_/id/23/san-jose-state-spartans" TargetMode="External"/><Relationship Id="rId585" Type="http://purl.oclc.org/ooxml/officeDocument/relationships/hyperlink" Target="https://www.espn.com/mens-college-basketball/team/_/id/198/oral-roberts-golden-eagles" TargetMode="External"/><Relationship Id="rId6" Type="http://purl.oclc.org/ooxml/officeDocument/relationships/image" Target="../media/image10.png"/><Relationship Id="rId238" Type="http://purl.oclc.org/ooxml/officeDocument/relationships/image" Target="../media/image122.png"/><Relationship Id="rId445" Type="http://purl.oclc.org/ooxml/officeDocument/relationships/hyperlink" Target="https://www.espn.com/mens-college-basketball/team/_/id/25/california-golden-bears" TargetMode="External"/><Relationship Id="rId487" Type="http://purl.oclc.org/ooxml/officeDocument/relationships/hyperlink" Target="https://www.espn.com/mens-college-basketball/team/_/id/2086/butler-bulldogs" TargetMode="External"/><Relationship Id="rId610" Type="http://purl.oclc.org/ooxml/officeDocument/relationships/image" Target="../media/image303.png"/><Relationship Id="rId652" Type="http://purl.oclc.org/ooxml/officeDocument/relationships/image" Target="../media/image188.png"/><Relationship Id="rId694" Type="http://purl.oclc.org/ooxml/officeDocument/relationships/image" Target="../media/image258.png"/><Relationship Id="rId708" Type="http://purl.oclc.org/ooxml/officeDocument/relationships/image" Target="../media/image314.png"/><Relationship Id="rId291" Type="http://purl.oclc.org/ooxml/officeDocument/relationships/hyperlink" Target="https://www.espn.com/mens-college-basketball/team/_/id/2546/southeast-missouri-state-redhawks" TargetMode="External"/><Relationship Id="rId305" Type="http://purl.oclc.org/ooxml/officeDocument/relationships/hyperlink" Target="https://www.espn.com/mens-college-basketball/team/_/id/2582/southern-jaguars" TargetMode="External"/><Relationship Id="rId347" Type="http://purl.oclc.org/ooxml/officeDocument/relationships/hyperlink" Target="https://www.espn.com/mens-college-basketball/team/_/id/38/colorado-buffaloes" TargetMode="External"/><Relationship Id="rId512" Type="http://purl.oclc.org/ooxml/officeDocument/relationships/image" Target="../media/image135.png"/><Relationship Id="rId44" Type="http://purl.oclc.org/ooxml/officeDocument/relationships/image" Target="../media/image129.png"/><Relationship Id="rId86" Type="http://purl.oclc.org/ooxml/officeDocument/relationships/image" Target="../media/image116.png"/><Relationship Id="rId151" Type="http://purl.oclc.org/ooxml/officeDocument/relationships/hyperlink" Target="https://www.espn.com/mens-college-basketball/team/_/id/172/cornell-big-red" TargetMode="External"/><Relationship Id="rId389" Type="http://purl.oclc.org/ooxml/officeDocument/relationships/hyperlink" Target="https://www.espn.com/mens-college-basketball/team/_/id/242/rice-owls" TargetMode="External"/><Relationship Id="rId554" Type="http://purl.oclc.org/ooxml/officeDocument/relationships/image" Target="../media/image275.png"/><Relationship Id="rId596" Type="http://purl.oclc.org/ooxml/officeDocument/relationships/image" Target="../media/image221.png"/><Relationship Id="rId193" Type="http://purl.oclc.org/ooxml/officeDocument/relationships/hyperlink" Target="https://www.espn.com/mens-college-basketball/team/_/id/2458/northern-colorado-bears" TargetMode="External"/><Relationship Id="rId207" Type="http://purl.oclc.org/ooxml/officeDocument/relationships/hyperlink" Target="https://www.espn.com/mens-college-basketball/team/_/id/2453/north-alabama-lions" TargetMode="External"/><Relationship Id="rId249" Type="http://purl.oclc.org/ooxml/officeDocument/relationships/hyperlink" Target="https://www.espn.com/mens-college-basketball/team/_/id/304/idaho-state-bengals" TargetMode="External"/><Relationship Id="rId414" Type="http://purl.oclc.org/ooxml/officeDocument/relationships/image" Target="../media/image169.png"/><Relationship Id="rId456" Type="http://purl.oclc.org/ooxml/officeDocument/relationships/image" Target="../media/image336.png"/><Relationship Id="rId498" Type="http://purl.oclc.org/ooxml/officeDocument/relationships/image" Target="../media/image294.png"/><Relationship Id="rId621" Type="http://purl.oclc.org/ooxml/officeDocument/relationships/hyperlink" Target="https://www.espn.com/mens-college-basketball/team/_/id/13/cal-poly-mustangs" TargetMode="External"/><Relationship Id="rId663" Type="http://purl.oclc.org/ooxml/officeDocument/relationships/hyperlink" Target="https://www.espn.com/mens-college-basketball/team/_/id/2005/air-force-falcons" TargetMode="External"/><Relationship Id="rId13" Type="http://purl.oclc.org/ooxml/officeDocument/relationships/hyperlink" Target="https://www.espn.com/mens-college-basketball/team/_/id/356/illinois-fighting-illini" TargetMode="External"/><Relationship Id="rId109" Type="http://purl.oclc.org/ooxml/officeDocument/relationships/hyperlink" Target="https://www.espn.com/mens-college-basketball/team/_/id/8/arkansas-razorbacks" TargetMode="External"/><Relationship Id="rId260" Type="http://purl.oclc.org/ooxml/officeDocument/relationships/image" Target="../media/image39.png"/><Relationship Id="rId316" Type="http://purl.oclc.org/ooxml/officeDocument/relationships/image" Target="../media/image152.png"/><Relationship Id="rId523" Type="http://purl.oclc.org/ooxml/officeDocument/relationships/hyperlink" Target="https://www.espn.com/mens-college-basketball/team/_/id/161/fairleigh-dickinson-knights" TargetMode="External"/><Relationship Id="rId719" Type="http://purl.oclc.org/ooxml/officeDocument/relationships/hyperlink" Target="https://www.espn.com/mens-college-basketball/team/_/id/2016/alcorn-state-braves" TargetMode="External"/><Relationship Id="rId55" Type="http://purl.oclc.org/ooxml/officeDocument/relationships/hyperlink" Target="https://www.espn.com/mens-college-basketball/team/_/id/2181/drake-bulldogs" TargetMode="External"/><Relationship Id="rId97" Type="http://purl.oclc.org/ooxml/officeDocument/relationships/hyperlink" Target="https://www.espn.com/mens-college-basketball/team/_/id/288/lipscomb-bisons" TargetMode="External"/><Relationship Id="rId120" Type="http://purl.oclc.org/ooxml/officeDocument/relationships/image" Target="../media/image97.png"/><Relationship Id="rId358" Type="http://purl.oclc.org/ooxml/officeDocument/relationships/image" Target="../media/image91.png"/><Relationship Id="rId565" Type="http://purl.oclc.org/ooxml/officeDocument/relationships/hyperlink" Target="https://www.espn.com/mens-college-basketball/team/_/id/2363/manhattan-jaspers" TargetMode="External"/><Relationship Id="rId730" Type="http://purl.oclc.org/ooxml/officeDocument/relationships/image" Target="../media/image366.png"/><Relationship Id="rId162" Type="http://purl.oclc.org/ooxml/officeDocument/relationships/image" Target="../media/image71.png"/><Relationship Id="rId218" Type="http://purl.oclc.org/ooxml/officeDocument/relationships/image" Target="../media/image185.png"/><Relationship Id="rId425" Type="http://purl.oclc.org/ooxml/officeDocument/relationships/hyperlink" Target="https://www.espn.com/mens-college-basketball/team/_/id/2117/central-michigan-chippewas" TargetMode="External"/><Relationship Id="rId467" Type="http://purl.oclc.org/ooxml/officeDocument/relationships/hyperlink" Target="https://www.espn.com/mens-college-basketball/team/_/id/116/mount-st-marys-mountaineers" TargetMode="External"/><Relationship Id="rId632" Type="http://purl.oclc.org/ooxml/officeDocument/relationships/image" Target="../media/image255.png"/><Relationship Id="rId271" Type="http://purl.oclc.org/ooxml/officeDocument/relationships/hyperlink" Target="https://www.espn.com/mens-college-basketball/team/_/id/36/colorado-state-rams" TargetMode="External"/><Relationship Id="rId674" Type="http://purl.oclc.org/ooxml/officeDocument/relationships/image" Target="../media/image263.png"/><Relationship Id="rId24" Type="http://purl.oclc.org/ooxml/officeDocument/relationships/image" Target="../media/image4.png"/><Relationship Id="rId66" Type="http://purl.oclc.org/ooxml/officeDocument/relationships/image" Target="../media/image42.png"/><Relationship Id="rId131" Type="http://purl.oclc.org/ooxml/officeDocument/relationships/hyperlink" Target="https://www.espn.com/mens-college-basketball/team/_/id/277/west-virginia-mountaineers" TargetMode="External"/><Relationship Id="rId327" Type="http://purl.oclc.org/ooxml/officeDocument/relationships/hyperlink" Target="https://www.espn.com/mens-college-basketball/team/_/id/2226/florida-atlantic-owls" TargetMode="External"/><Relationship Id="rId369" Type="http://purl.oclc.org/ooxml/officeDocument/relationships/hyperlink" Target="https://www.espn.com/mens-college-basketball/team/_/id/2261/hampton-pirates" TargetMode="External"/><Relationship Id="rId534" Type="http://purl.oclc.org/ooxml/officeDocument/relationships/image" Target="../media/image261.png"/><Relationship Id="rId576" Type="http://purl.oclc.org/ooxml/officeDocument/relationships/image" Target="../media/image252.png"/><Relationship Id="rId173" Type="http://purl.oclc.org/ooxml/officeDocument/relationships/hyperlink" Target="https://www.espn.com/mens-college-basketball/team/_/id/2916/incarnate-word-cardinals" TargetMode="External"/><Relationship Id="rId229" Type="http://purl.oclc.org/ooxml/officeDocument/relationships/hyperlink" Target="https://www.espn.com/mens-college-basketball/team/_/id/2393/middle-tennessee-blue-raiders" TargetMode="External"/><Relationship Id="rId380" Type="http://purl.oclc.org/ooxml/officeDocument/relationships/image" Target="../media/image187.png"/><Relationship Id="rId436" Type="http://purl.oclc.org/ooxml/officeDocument/relationships/image" Target="../media/image216.png"/><Relationship Id="rId601" Type="http://purl.oclc.org/ooxml/officeDocument/relationships/hyperlink" Target="https://www.espn.com/mens-college-basketball/team/_/id/2643/the-citadel-bulldogs" TargetMode="External"/><Relationship Id="rId643" Type="http://purl.oclc.org/ooxml/officeDocument/relationships/hyperlink" Target="https://www.espn.com/mens-college-basketball/team/_/id/2241/gardner-webb-runnin-bulldogs" TargetMode="External"/><Relationship Id="rId240" Type="http://purl.oclc.org/ooxml/officeDocument/relationships/image" Target="../media/image267.png"/><Relationship Id="rId478" Type="http://purl.oclc.org/ooxml/officeDocument/relationships/image" Target="../media/image301.png"/><Relationship Id="rId685" Type="http://purl.oclc.org/ooxml/officeDocument/relationships/hyperlink" Target="https://www.espn.com/mens-college-basketball/team/_/id/2698/west-georgia-wolves" TargetMode="External"/><Relationship Id="rId35" Type="http://purl.oclc.org/ooxml/officeDocument/relationships/hyperlink" Target="https://www.espn.com/mens-college-basketball/team/_/id/61/georgia-bulldogs" TargetMode="External"/><Relationship Id="rId77" Type="http://purl.oclc.org/ooxml/officeDocument/relationships/hyperlink" Target="https://www.espn.com/mens-college-basketball/team/_/id/6/south-alabama-jaguars" TargetMode="External"/><Relationship Id="rId100" Type="http://purl.oclc.org/ooxml/officeDocument/relationships/image" Target="../media/image28.png"/><Relationship Id="rId282" Type="http://purl.oclc.org/ooxml/officeDocument/relationships/image" Target="../media/image112.png"/><Relationship Id="rId338" Type="http://purl.oclc.org/ooxml/officeDocument/relationships/image" Target="../media/image67.png"/><Relationship Id="rId503" Type="http://purl.oclc.org/ooxml/officeDocument/relationships/hyperlink" Target="https://www.espn.com/mens-college-basketball/team/_/id/2856/california-baptist-lancers" TargetMode="External"/><Relationship Id="rId545" Type="http://purl.oclc.org/ooxml/officeDocument/relationships/hyperlink" Target="https://www.espn.com/mens-college-basketball/team/_/id/2635/tennessee-tech-golden-eagles" TargetMode="External"/><Relationship Id="rId587" Type="http://purl.oclc.org/ooxml/officeDocument/relationships/hyperlink" Target="https://www.espn.com/mens-college-basketball/team/_/id/259/virginia-tech-hokies" TargetMode="External"/><Relationship Id="rId710" Type="http://purl.oclc.org/ooxml/officeDocument/relationships/image" Target="../media/image166.png"/><Relationship Id="rId8" Type="http://purl.oclc.org/ooxml/officeDocument/relationships/image" Target="../media/image66.png"/><Relationship Id="rId142" Type="http://purl.oclc.org/ooxml/officeDocument/relationships/image" Target="../media/image174.png"/><Relationship Id="rId184" Type="http://purl.oclc.org/ooxml/officeDocument/relationships/image" Target="../media/image145.png"/><Relationship Id="rId391" Type="http://purl.oclc.org/ooxml/officeDocument/relationships/hyperlink" Target="https://www.espn.com/mens-college-basketball/team/_/id/2057/belmont-bruins" TargetMode="External"/><Relationship Id="rId405" Type="http://purl.oclc.org/ooxml/officeDocument/relationships/hyperlink" Target="https://www.espn.com/mens-college-basketball/team/_/id/264/washington-huskies" TargetMode="External"/><Relationship Id="rId447" Type="http://purl.oclc.org/ooxml/officeDocument/relationships/hyperlink" Target="https://www.espn.com/mens-college-basketball/team/_/id/225/brown-bears" TargetMode="External"/><Relationship Id="rId612" Type="http://purl.oclc.org/ooxml/officeDocument/relationships/image" Target="../media/image325.png"/><Relationship Id="rId251" Type="http://purl.oclc.org/ooxml/officeDocument/relationships/hyperlink" Target="https://www.espn.com/mens-college-basketball/team/_/id/2428/north-carolina-central-eagles" TargetMode="External"/><Relationship Id="rId489" Type="http://purl.oclc.org/ooxml/officeDocument/relationships/hyperlink" Target="https://www.espn.com/mens-college-basketball/team/_/id/197/oklahoma-state-cowboys" TargetMode="External"/><Relationship Id="rId654" Type="http://purl.oclc.org/ooxml/officeDocument/relationships/image" Target="../media/image230.png"/><Relationship Id="rId696" Type="http://purl.oclc.org/ooxml/officeDocument/relationships/image" Target="../media/image347.png"/><Relationship Id="rId46" Type="http://purl.oclc.org/ooxml/officeDocument/relationships/image" Target="../media/image31.png"/><Relationship Id="rId293" Type="http://purl.oclc.org/ooxml/officeDocument/relationships/hyperlink" Target="https://www.espn.com/mens-college-basketball/team/_/id/2681/wagner-seahawks" TargetMode="External"/><Relationship Id="rId307" Type="http://purl.oclc.org/ooxml/officeDocument/relationships/hyperlink" Target="https://www.espn.com/mens-college-basketball/team/_/id/2569/south-carolina-state-bulldogs" TargetMode="External"/><Relationship Id="rId349" Type="http://purl.oclc.org/ooxml/officeDocument/relationships/hyperlink" Target="https://www.espn.com/mens-college-basketball/team/_/id/233/south-dakota-coyotes" TargetMode="External"/><Relationship Id="rId514" Type="http://purl.oclc.org/ooxml/officeDocument/relationships/image" Target="../media/image211.png"/><Relationship Id="rId556" Type="http://purl.oclc.org/ooxml/officeDocument/relationships/image" Target="../media/image288.png"/><Relationship Id="rId721" Type="http://purl.oclc.org/ooxml/officeDocument/relationships/hyperlink" Target="https://www.espn.com/mens-college-basketball/team/_/id/2443/new-orleans-privateers" TargetMode="External"/><Relationship Id="rId88" Type="http://purl.oclc.org/ooxml/officeDocument/relationships/image" Target="../media/image236.png"/><Relationship Id="rId111" Type="http://purl.oclc.org/ooxml/officeDocument/relationships/hyperlink" Target="https://www.espn.com/mens-college-basketball/team/_/id/71/bradley-braves" TargetMode="External"/><Relationship Id="rId153" Type="http://purl.oclc.org/ooxml/officeDocument/relationships/hyperlink" Target="https://www.espn.com/mens-college-basketball/team/_/id/46/georgetown-hoyas" TargetMode="External"/><Relationship Id="rId195" Type="http://purl.oclc.org/ooxml/officeDocument/relationships/hyperlink" Target="https://www.espn.com/mens-college-basketball/team/_/id/2502/portland-state-vikings" TargetMode="External"/><Relationship Id="rId209" Type="http://purl.oclc.org/ooxml/officeDocument/relationships/hyperlink" Target="https://www.espn.com/mens-college-basketball/team/_/id/2655/tulane-green-wave" TargetMode="External"/><Relationship Id="rId360" Type="http://purl.oclc.org/ooxml/officeDocument/relationships/image" Target="../media/image171.png"/><Relationship Id="rId416" Type="http://purl.oclc.org/ooxml/officeDocument/relationships/image" Target="../media/image206.png"/><Relationship Id="rId598" Type="http://purl.oclc.org/ooxml/officeDocument/relationships/image" Target="../media/image295.png"/><Relationship Id="rId220" Type="http://purl.oclc.org/ooxml/officeDocument/relationships/image" Target="../media/image111.png"/><Relationship Id="rId458" Type="http://purl.oclc.org/ooxml/officeDocument/relationships/image" Target="../media/image74.png"/><Relationship Id="rId623" Type="http://purl.oclc.org/ooxml/officeDocument/relationships/hyperlink" Target="https://www.espn.com/mens-college-basketball/team/_/id/279/pacific-tigers" TargetMode="External"/><Relationship Id="rId665" Type="http://purl.oclc.org/ooxml/officeDocument/relationships/hyperlink" Target="https://www.espn.com/mens-college-basketball/team/_/id/2619/stony-brook-seawolves" TargetMode="External"/><Relationship Id="rId15" Type="http://purl.oclc.org/ooxml/officeDocument/relationships/hyperlink" Target="https://www.espn.com/mens-college-basketball/team/_/id/2633/tennessee-volunteers" TargetMode="External"/><Relationship Id="rId57" Type="http://purl.oclc.org/ooxml/officeDocument/relationships/hyperlink" Target="https://www.espn.com/mens-college-basketball/team/_/id/2599/st-johns-red-storm" TargetMode="External"/><Relationship Id="rId262" Type="http://purl.oclc.org/ooxml/officeDocument/relationships/image" Target="../media/image311.png"/><Relationship Id="rId318" Type="http://purl.oclc.org/ooxml/officeDocument/relationships/image" Target="../media/image94.png"/><Relationship Id="rId525" Type="http://purl.oclc.org/ooxml/officeDocument/relationships/hyperlink" Target="https://www.espn.com/mens-college-basketball/team/_/id/2426/navy-midshipmen" TargetMode="External"/><Relationship Id="rId567" Type="http://purl.oclc.org/ooxml/officeDocument/relationships/hyperlink" Target="https://www.espn.com/mens-college-basketball/team/_/id/315/niagara-purple-eagles" TargetMode="External"/><Relationship Id="rId99" Type="http://purl.oclc.org/ooxml/officeDocument/relationships/hyperlink" Target="https://www.espn.com/mens-college-basketball/team/_/id/193/miami-oh-redhawks" TargetMode="External"/><Relationship Id="rId122" Type="http://purl.oclc.org/ooxml/officeDocument/relationships/image" Target="../media/image115.png"/><Relationship Id="rId164" Type="http://purl.oclc.org/ooxml/officeDocument/relationships/image" Target="../media/image83.png"/><Relationship Id="rId371" Type="http://purl.oclc.org/ooxml/officeDocument/relationships/hyperlink" Target="https://www.espn.com/mens-college-basketball/team/_/id/2747/wofford-terriers" TargetMode="External"/><Relationship Id="rId427" Type="http://purl.oclc.org/ooxml/officeDocument/relationships/hyperlink" Target="https://www.espn.com/mens-college-basketball/team/_/id/164/rutgers-scarlet-knights" TargetMode="External"/><Relationship Id="rId469" Type="http://purl.oclc.org/ooxml/officeDocument/relationships/hyperlink" Target="https://www.espn.com/mens-college-basketball/team/_/id/322/lafayette-leopards" TargetMode="External"/><Relationship Id="rId634" Type="http://purl.oclc.org/ooxml/officeDocument/relationships/image" Target="../media/image192.png"/><Relationship Id="rId676" Type="http://purl.oclc.org/ooxml/officeDocument/relationships/image" Target="../media/image350.png"/><Relationship Id="rId26" Type="http://purl.oclc.org/ooxml/officeDocument/relationships/image" Target="../media/image19.png"/><Relationship Id="rId231" Type="http://purl.oclc.org/ooxml/officeDocument/relationships/hyperlink" Target="https://www.espn.com/mens-college-basketball/team/_/id/2032/arkansas-state-red-wolves" TargetMode="External"/><Relationship Id="rId273" Type="http://purl.oclc.org/ooxml/officeDocument/relationships/hyperlink" Target="https://www.espn.com/mens-college-basketball/team/_/id/2571/south-dakota-state-jackrabbits" TargetMode="External"/><Relationship Id="rId329" Type="http://purl.oclc.org/ooxml/officeDocument/relationships/hyperlink" Target="https://www.espn.com/mens-college-basketball/team/_/id/218/temple-owls" TargetMode="External"/><Relationship Id="rId480" Type="http://purl.oclc.org/ooxml/officeDocument/relationships/image" Target="../media/image259.png"/><Relationship Id="rId536" Type="http://purl.oclc.org/ooxml/officeDocument/relationships/image" Target="../media/image273.png"/><Relationship Id="rId701" Type="http://purl.oclc.org/ooxml/officeDocument/relationships/hyperlink" Target="https://www.espn.com/mens-college-basketball/team/_/id/219/pennsylvania-quakers" TargetMode="External"/><Relationship Id="rId68" Type="http://purl.oclc.org/ooxml/officeDocument/relationships/image" Target="../media/image34.png"/><Relationship Id="rId133" Type="http://purl.oclc.org/ooxml/officeDocument/relationships/hyperlink" Target="https://www.espn.com/mens-college-basketball/team/_/id/300/uc-irvine-anteaters" TargetMode="External"/><Relationship Id="rId175" Type="http://purl.oclc.org/ooxml/officeDocument/relationships/hyperlink" Target="https://www.espn.com/mens-college-basketball/team/_/id/2348/louisiana-tech-bulldogs" TargetMode="External"/><Relationship Id="rId340" Type="http://purl.oclc.org/ooxml/officeDocument/relationships/image" Target="../media/image242.png"/><Relationship Id="rId578" Type="http://purl.oclc.org/ooxml/officeDocument/relationships/image" Target="../media/image207.png"/><Relationship Id="rId200" Type="http://purl.oclc.org/ooxml/officeDocument/relationships/image" Target="../media/image80.png"/><Relationship Id="rId382" Type="http://purl.oclc.org/ooxml/officeDocument/relationships/image" Target="../media/image140.png"/><Relationship Id="rId438" Type="http://purl.oclc.org/ooxml/officeDocument/relationships/image" Target="../media/image109.png"/><Relationship Id="rId603" Type="http://purl.oclc.org/ooxml/officeDocument/relationships/hyperlink" Target="https://www.espn.com/mens-college-basketball/team/_/id/79/southern-illinois-salukis" TargetMode="External"/><Relationship Id="rId645" Type="http://purl.oclc.org/ooxml/officeDocument/relationships/hyperlink" Target="https://www.espn.com/mens-college-basketball/team/_/id/2247/georgia-state-panthers" TargetMode="External"/><Relationship Id="rId687" Type="http://purl.oclc.org/ooxml/officeDocument/relationships/hyperlink" Target="https://www.espn.com/mens-college-basketball/team/_/id/301/san-diego-toreros" TargetMode="External"/><Relationship Id="rId242" Type="http://purl.oclc.org/ooxml/officeDocument/relationships/image" Target="../media/image256.png"/><Relationship Id="rId284" Type="http://purl.oclc.org/ooxml/officeDocument/relationships/image" Target="../media/image147.png"/><Relationship Id="rId491" Type="http://purl.oclc.org/ooxml/officeDocument/relationships/hyperlink" Target="https://www.espn.com/mens-college-basketball/team/_/id/2169/delaware-state-hornets" TargetMode="External"/><Relationship Id="rId505" Type="http://purl.oclc.org/ooxml/officeDocument/relationships/hyperlink" Target="https://www.espn.com/mens-college-basketball/team/_/id/324/coastal-carolina-chanticleers" TargetMode="External"/><Relationship Id="rId712" Type="http://purl.oclc.org/ooxml/officeDocument/relationships/image" Target="../media/image356.png"/><Relationship Id="rId37" Type="http://purl.oclc.org/ooxml/officeDocument/relationships/hyperlink" Target="https://www.espn.com/mens-college-basketball/team/_/id/127/michigan-state-spartans" TargetMode="External"/><Relationship Id="rId79" Type="http://purl.oclc.org/ooxml/officeDocument/relationships/hyperlink" Target="https://www.espn.com/mens-college-basketball/team/_/id/2294/iowa-hawkeyes" TargetMode="External"/><Relationship Id="rId102" Type="http://purl.oclc.org/ooxml/officeDocument/relationships/image" Target="../media/image55.png"/><Relationship Id="rId144" Type="http://purl.oclc.org/ooxml/officeDocument/relationships/image" Target="../media/image18.png"/><Relationship Id="rId547" Type="http://purl.oclc.org/ooxml/officeDocument/relationships/hyperlink" Target="https://www.espn.com/mens-college-basketball/team/_/id/2031/little-rock-trojans" TargetMode="External"/><Relationship Id="rId589" Type="http://purl.oclc.org/ooxml/officeDocument/relationships/hyperlink" Target="https://www.espn.com/mens-college-basketball/team/_/id/2011/alabama-state-hornets" TargetMode="External"/><Relationship Id="rId90" Type="http://purl.oclc.org/ooxml/officeDocument/relationships/image" Target="../media/image189.png"/><Relationship Id="rId186" Type="http://purl.oclc.org/ooxml/officeDocument/relationships/image" Target="../media/image163.png"/><Relationship Id="rId351" Type="http://purl.oclc.org/ooxml/officeDocument/relationships/hyperlink" Target="https://www.espn.com/mens-college-basketball/team/_/id/2515/radford-highlanders" TargetMode="External"/><Relationship Id="rId393" Type="http://purl.oclc.org/ooxml/officeDocument/relationships/hyperlink" Target="https://www.espn.com/mens-college-basketball/team/_/id/2275/hofstra-pride" TargetMode="External"/><Relationship Id="rId407" Type="http://purl.oclc.org/ooxml/officeDocument/relationships/hyperlink" Target="https://www.espn.com/mens-college-basketball/team/_/id/2229/florida-international-panthers" TargetMode="External"/><Relationship Id="rId449" Type="http://purl.oclc.org/ooxml/officeDocument/relationships/hyperlink" Target="https://www.espn.com/mens-college-basketball/team/_/id/2534/sam-houston-bearkats" TargetMode="External"/><Relationship Id="rId614" Type="http://purl.oclc.org/ooxml/officeDocument/relationships/image" Target="../media/image333.png"/><Relationship Id="rId656" Type="http://purl.oclc.org/ooxml/officeDocument/relationships/image" Target="../media/image335.png"/><Relationship Id="rId211" Type="http://purl.oclc.org/ooxml/officeDocument/relationships/hyperlink" Target="https://www.espn.com/mens-college-basketball/team/_/id/2440/nevada-wolf-pack" TargetMode="External"/><Relationship Id="rId253" Type="http://purl.oclc.org/ooxml/officeDocument/relationships/hyperlink" Target="https://www.espn.com/mens-college-basketball/team/_/id/2653/troy-trojans" TargetMode="External"/><Relationship Id="rId295" Type="http://purl.oclc.org/ooxml/officeDocument/relationships/hyperlink" Target="https://www.espn.com/mens-college-basketball/team/_/id/2674/valparaiso-beacons" TargetMode="External"/><Relationship Id="rId309" Type="http://purl.oclc.org/ooxml/officeDocument/relationships/hyperlink" Target="https://www.espn.com/mens-college-basketball/team/_/id/282/indiana-state-sycamores" TargetMode="External"/><Relationship Id="rId460" Type="http://purl.oclc.org/ooxml/officeDocument/relationships/image" Target="../media/image282.png"/><Relationship Id="rId516" Type="http://purl.oclc.org/ooxml/officeDocument/relationships/image" Target="../media/image285.png"/><Relationship Id="rId698" Type="http://purl.oclc.org/ooxml/officeDocument/relationships/image" Target="../media/image354.png"/><Relationship Id="rId48" Type="http://purl.oclc.org/ooxml/officeDocument/relationships/image" Target="../media/image119.png"/><Relationship Id="rId113" Type="http://purl.oclc.org/ooxml/officeDocument/relationships/hyperlink" Target="https://www.espn.com/mens-college-basketball/team/_/id/2900/st-thomas-minnesota-tommies" TargetMode="External"/><Relationship Id="rId320" Type="http://purl.oclc.org/ooxml/officeDocument/relationships/image" Target="../media/image117.png"/><Relationship Id="rId558" Type="http://purl.oclc.org/ooxml/officeDocument/relationships/image" Target="../media/image319.png"/><Relationship Id="rId723" Type="http://purl.oclc.org/ooxml/officeDocument/relationships/hyperlink" Target="https://www.espn.com/mens-college-basketball/team/_/id/2154/coppin-state-eagles" TargetMode="External"/><Relationship Id="rId155" Type="http://purl.oclc.org/ooxml/officeDocument/relationships/hyperlink" Target="https://www.espn.com/mens-college-basketball/team/_/id/194/ohio-state-buckeyes" TargetMode="External"/><Relationship Id="rId197" Type="http://purl.oclc.org/ooxml/officeDocument/relationships/hyperlink" Target="https://www.espn.com/mens-college-basketball/team/_/id/2509/purdue-boilermakers" TargetMode="External"/><Relationship Id="rId362" Type="http://purl.oclc.org/ooxml/officeDocument/relationships/image" Target="../media/image99.png"/><Relationship Id="rId418" Type="http://purl.oclc.org/ooxml/officeDocument/relationships/image" Target="../media/image76.png"/><Relationship Id="rId625" Type="http://purl.oclc.org/ooxml/officeDocument/relationships/hyperlink" Target="https://www.espn.com/mens-college-basketball/team/_/id/2010/alabama-am-bulldogs" TargetMode="External"/><Relationship Id="rId222" Type="http://purl.oclc.org/ooxml/officeDocument/relationships/image" Target="../media/image104.png"/><Relationship Id="rId264" Type="http://purl.oclc.org/ooxml/officeDocument/relationships/image" Target="../media/image281.png"/><Relationship Id="rId471" Type="http://purl.oclc.org/ooxml/officeDocument/relationships/hyperlink" Target="https://www.espn.com/mens-college-basketball/team/_/id/261/vermont-catamounts" TargetMode="External"/><Relationship Id="rId667" Type="http://purl.oclc.org/ooxml/officeDocument/relationships/hyperlink" Target="https://www.espn.com/mens-college-basketball/team/_/id/2174/detroit-mercy-titans" TargetMode="External"/><Relationship Id="rId17" Type="http://purl.oclc.org/ooxml/officeDocument/relationships/hyperlink" Target="https://www.espn.com/mens-college-basketball/team/_/id/2641/texas-tech-red-raiders" TargetMode="External"/><Relationship Id="rId59" Type="http://purl.oclc.org/ooxml/officeDocument/relationships/hyperlink" Target="https://www.espn.com/mens-college-basketball/team/_/id/96/kentucky-wildcats" TargetMode="External"/><Relationship Id="rId124" Type="http://purl.oclc.org/ooxml/officeDocument/relationships/image" Target="../media/image57.png"/><Relationship Id="rId527" Type="http://purl.oclc.org/ooxml/officeDocument/relationships/hyperlink" Target="https://www.espn.com/mens-college-basketball/team/_/id/284/stonehill-skyhawks" TargetMode="External"/><Relationship Id="rId569" Type="http://purl.oclc.org/ooxml/officeDocument/relationships/hyperlink" Target="https://www.espn.com/mens-college-basketball/team/_/id/2550/seton-hall-pirates" TargetMode="External"/><Relationship Id="rId70" Type="http://purl.oclc.org/ooxml/officeDocument/relationships/image" Target="../media/image65.png"/><Relationship Id="rId166" Type="http://purl.oclc.org/ooxml/officeDocument/relationships/image" Target="../media/image53.png"/><Relationship Id="rId331" Type="http://purl.oclc.org/ooxml/officeDocument/relationships/hyperlink" Target="https://www.espn.com/mens-college-basketball/team/_/id/2754/youngstown-state-penguins" TargetMode="External"/><Relationship Id="rId373" Type="http://purl.oclc.org/ooxml/officeDocument/relationships/hyperlink" Target="https://www.espn.com/mens-college-basketball/team/_/id/2507/providence-friars" TargetMode="External"/><Relationship Id="rId429" Type="http://purl.oclc.org/ooxml/officeDocument/relationships/hyperlink" Target="https://www.espn.com/mens-college-basketball/team/_/id/2628/tcu-horned-frogs" TargetMode="External"/><Relationship Id="rId580" Type="http://purl.oclc.org/ooxml/officeDocument/relationships/image" Target="../media/image269.png"/><Relationship Id="rId636" Type="http://purl.oclc.org/ooxml/officeDocument/relationships/image" Target="../media/image346.png"/><Relationship Id="rId1" Type="http://purl.oclc.org/ooxml/officeDocument/relationships/hyperlink" Target="https://www.espn.com/mens-college-basketball/team/_/id/248/houston-cougars" TargetMode="External"/><Relationship Id="rId233" Type="http://purl.oclc.org/ooxml/officeDocument/relationships/hyperlink" Target="https://www.espn.com/mens-college-basketball/team/_/id/3084/utah-valley-wolverines" TargetMode="External"/><Relationship Id="rId440" Type="http://purl.oclc.org/ooxml/officeDocument/relationships/image" Target="../media/image345.png"/><Relationship Id="rId678" Type="http://purl.oclc.org/ooxml/officeDocument/relationships/image" Target="../media/image358.png"/><Relationship Id="rId28" Type="http://purl.oclc.org/ooxml/officeDocument/relationships/image" Target="../media/image16.png"/><Relationship Id="rId275" Type="http://purl.oclc.org/ooxml/officeDocument/relationships/hyperlink" Target="https://www.espn.com/mens-college-basketball/team/_/id/2638/utep-miners" TargetMode="External"/><Relationship Id="rId300" Type="http://purl.oclc.org/ooxml/officeDocument/relationships/image" Target="../media/image130.png"/><Relationship Id="rId482" Type="http://purl.oclc.org/ooxml/officeDocument/relationships/image" Target="../media/image157.png"/><Relationship Id="rId538" Type="http://purl.oclc.org/ooxml/officeDocument/relationships/image" Target="../media/image287.png"/><Relationship Id="rId703" Type="http://purl.oclc.org/ooxml/officeDocument/relationships/hyperlink" Target="https://www.espn.com/mens-college-basketball/team/_/id/160/new-hampshire-wildcats" TargetMode="External"/><Relationship Id="rId81" Type="http://purl.oclc.org/ooxml/officeDocument/relationships/hyperlink" Target="https://www.espn.com/mens-college-basketball/team/_/id/2535/samford-bulldogs" TargetMode="External"/><Relationship Id="rId135" Type="http://purl.oclc.org/ooxml/officeDocument/relationships/hyperlink" Target="https://www.espn.com/mens-college-basketball/team/_/id/249/north-texas-mean-green" TargetMode="External"/><Relationship Id="rId177" Type="http://purl.oclc.org/ooxml/officeDocument/relationships/hyperlink" Target="https://www.espn.com/mens-college-basketball/team/_/id/2253/grand-canyon-lopes" TargetMode="External"/><Relationship Id="rId342" Type="http://purl.oclc.org/ooxml/officeDocument/relationships/image" Target="../media/image289.png"/><Relationship Id="rId384" Type="http://purl.oclc.org/ooxml/officeDocument/relationships/image" Target="../media/image228.png"/><Relationship Id="rId591" Type="http://purl.oclc.org/ooxml/officeDocument/relationships/hyperlink" Target="https://www.espn.com/mens-college-basketball/team/_/id/2329/lehigh-mountain-hawks" TargetMode="External"/><Relationship Id="rId605" Type="http://purl.oclc.org/ooxml/officeDocument/relationships/hyperlink" Target="https://www.espn.com/mens-college-basketball/team/_/id/299/long-beach-state-beach" TargetMode="External"/><Relationship Id="rId202" Type="http://purl.oclc.org/ooxml/officeDocument/relationships/image" Target="../media/image144.png"/><Relationship Id="rId244" Type="http://purl.oclc.org/ooxml/officeDocument/relationships/image" Target="../media/image178.png"/><Relationship Id="rId647" Type="http://purl.oclc.org/ooxml/officeDocument/relationships/hyperlink" Target="https://www.espn.com/mens-college-basketball/team/_/id/290/georgia-southern-eagles" TargetMode="External"/><Relationship Id="rId689" Type="http://purl.oclc.org/ooxml/officeDocument/relationships/hyperlink" Target="https://www.espn.com/mens-college-basketball/team/_/id/278/fresno-state-bulldogs" TargetMode="External"/><Relationship Id="rId39" Type="http://purl.oclc.org/ooxml/officeDocument/relationships/hyperlink" Target="https://www.espn.com/mens-college-basketball/team/_/id/344/mississippi-state-bulldogs" TargetMode="External"/><Relationship Id="rId286" Type="http://purl.oclc.org/ooxml/officeDocument/relationships/image" Target="../media/image142.png"/><Relationship Id="rId451" Type="http://purl.oclc.org/ooxml/officeDocument/relationships/hyperlink" Target="https://www.espn.com/mens-college-basketball/team/_/id/2116/ucf-knights" TargetMode="External"/><Relationship Id="rId493" Type="http://purl.oclc.org/ooxml/officeDocument/relationships/hyperlink" Target="https://www.espn.com/mens-college-basketball/team/_/id/526/florida-gulf-coast-eagles" TargetMode="External"/><Relationship Id="rId507" Type="http://purl.oclc.org/ooxml/officeDocument/relationships/hyperlink" Target="https://www.espn.com/mens-college-basketball/team/_/id/2649/toledo-rockets" TargetMode="External"/><Relationship Id="rId549" Type="http://purl.oclc.org/ooxml/officeDocument/relationships/hyperlink" Target="https://www.espn.com/mens-college-basketball/team/_/id/2415/morgan-state-bears" TargetMode="External"/><Relationship Id="rId714" Type="http://purl.oclc.org/ooxml/officeDocument/relationships/image" Target="../media/image349.png"/><Relationship Id="rId50" Type="http://purl.oclc.org/ooxml/officeDocument/relationships/image" Target="../media/image40.png"/><Relationship Id="rId104" Type="http://purl.oclc.org/ooxml/officeDocument/relationships/image" Target="../media/image52.png"/><Relationship Id="rId146" Type="http://purl.oclc.org/ooxml/officeDocument/relationships/image" Target="../media/image54.png"/><Relationship Id="rId188" Type="http://purl.oclc.org/ooxml/officeDocument/relationships/image" Target="../media/image41.png"/><Relationship Id="rId311" Type="http://purl.oclc.org/ooxml/officeDocument/relationships/hyperlink" Target="https://www.espn.com/mens-college-basketball/team/_/id/2050/ball-state-cardinals" TargetMode="External"/><Relationship Id="rId353" Type="http://purl.oclc.org/ooxml/officeDocument/relationships/hyperlink" Target="https://www.espn.com/mens-college-basketball/team/_/id/2368/marist-red-foxes" TargetMode="External"/><Relationship Id="rId395" Type="http://purl.oclc.org/ooxml/officeDocument/relationships/hyperlink" Target="https://www.espn.com/mens-college-basketball/team/_/id/98/western-kentucky-hilltoppers" TargetMode="External"/><Relationship Id="rId409" Type="http://purl.oclc.org/ooxml/officeDocument/relationships/hyperlink" Target="https://www.espn.com/mens-college-basketball/team/_/id/2612/saint-peters-peacocks" TargetMode="External"/><Relationship Id="rId560" Type="http://purl.oclc.org/ooxml/officeDocument/relationships/image" Target="../media/image337.png"/><Relationship Id="rId92" Type="http://purl.oclc.org/ooxml/officeDocument/relationships/image" Target="../media/image51.png"/><Relationship Id="rId213" Type="http://purl.oclc.org/ooxml/officeDocument/relationships/hyperlink" Target="https://www.espn.com/mens-college-basketball/team/_/id/166/new-mexico-state-aggies" TargetMode="External"/><Relationship Id="rId420" Type="http://purl.oclc.org/ooxml/officeDocument/relationships/image" Target="../media/image78.png"/><Relationship Id="rId616" Type="http://purl.oclc.org/ooxml/officeDocument/relationships/image" Target="../media/image283.png"/><Relationship Id="rId658" Type="http://purl.oclc.org/ooxml/officeDocument/relationships/image" Target="../media/image183.png"/><Relationship Id="rId255" Type="http://purl.oclc.org/ooxml/officeDocument/relationships/hyperlink" Target="https://www.espn.com/mens-college-basketball/team/_/id/195/ohio-bobcats" TargetMode="External"/><Relationship Id="rId297" Type="http://purl.oclc.org/ooxml/officeDocument/relationships/hyperlink" Target="https://www.espn.com/mens-college-basketball/team/_/id/153/north-carolina-tar-heels" TargetMode="External"/><Relationship Id="rId462" Type="http://purl.oclc.org/ooxml/officeDocument/relationships/image" Target="../media/image268.png"/><Relationship Id="rId518" Type="http://purl.oclc.org/ooxml/officeDocument/relationships/image" Target="../media/image304.png"/><Relationship Id="rId725" Type="http://purl.oclc.org/ooxml/officeDocument/relationships/hyperlink" Target="https://www.espn.com/mens-college-basketball/team/_/id/2130/chicago-state-cougars" TargetMode="External"/><Relationship Id="rId115" Type="http://purl.oclc.org/ooxml/officeDocument/relationships/hyperlink" Target="https://www.espn.com/mens-college-basketball/team/_/id/171/columbia-lions" TargetMode="External"/><Relationship Id="rId157" Type="http://purl.oclc.org/ooxml/officeDocument/relationships/hyperlink" Target="https://www.espn.com/mens-college-basketball/team/_/id/2427/unc-asheville-bulldogs" TargetMode="External"/><Relationship Id="rId322" Type="http://purl.oclc.org/ooxml/officeDocument/relationships/image" Target="../media/image260.png"/><Relationship Id="rId364" Type="http://purl.oclc.org/ooxml/officeDocument/relationships/image" Target="../media/image173.png"/><Relationship Id="rId61" Type="http://purl.oclc.org/ooxml/officeDocument/relationships/hyperlink" Target="https://www.espn.com/mens-college-basketball/team/_/id/252/byu-cougars" TargetMode="External"/><Relationship Id="rId199" Type="http://purl.oclc.org/ooxml/officeDocument/relationships/hyperlink" Target="https://www.espn.com/mens-college-basketball/team/_/id/55/jacksonville-state-gamecocks" TargetMode="External"/><Relationship Id="rId571" Type="http://purl.oclc.org/ooxml/officeDocument/relationships/hyperlink" Target="https://www.espn.com/mens-college-basketball/team/_/id/2230/fordham-rams" TargetMode="External"/><Relationship Id="rId627" Type="http://purl.oclc.org/ooxml/officeDocument/relationships/hyperlink" Target="https://www.espn.com/mens-college-basketball/team/_/id/339/evansville-purple-aces" TargetMode="External"/><Relationship Id="rId669" Type="http://purl.oclc.org/ooxml/officeDocument/relationships/hyperlink" Target="https://www.espn.com/mens-college-basketball/team/_/id/2640/texas-southern-tigers" TargetMode="External"/><Relationship Id="rId19" Type="http://purl.oclc.org/ooxml/officeDocument/relationships/hyperlink" Target="https://www.espn.com/mens-college-basketball/team/_/id/2335/liberty-flames" TargetMode="External"/><Relationship Id="rId224" Type="http://purl.oclc.org/ooxml/officeDocument/relationships/image" Target="../media/image107.png"/><Relationship Id="rId266" Type="http://purl.oclc.org/ooxml/officeDocument/relationships/image" Target="../media/image60.png"/><Relationship Id="rId431" Type="http://purl.oclc.org/ooxml/officeDocument/relationships/hyperlink" Target="https://www.espn.com/mens-college-basketball/team/_/id/2492/pepperdine-waves" TargetMode="External"/><Relationship Id="rId473" Type="http://purl.oclc.org/ooxml/officeDocument/relationships/hyperlink" Target="https://www.espn.com/mens-college-basketball/team/_/id/2000/abilene-christian-wildcats" TargetMode="External"/><Relationship Id="rId529" Type="http://purl.oclc.org/ooxml/officeDocument/relationships/hyperlink" Target="https://www.espn.com/mens-college-basketball/team/_/id/2437/omaha-mavericks" TargetMode="External"/><Relationship Id="rId680" Type="http://purl.oclc.org/ooxml/officeDocument/relationships/image" Target="../media/image284.png"/><Relationship Id="rId30" Type="http://purl.oclc.org/ooxml/officeDocument/relationships/image" Target="../media/image46.png"/><Relationship Id="rId126" Type="http://purl.oclc.org/ooxml/officeDocument/relationships/image" Target="../media/image118.png"/><Relationship Id="rId168" Type="http://purl.oclc.org/ooxml/officeDocument/relationships/image" Target="../media/image47.png"/><Relationship Id="rId333" Type="http://purl.oclc.org/ooxml/officeDocument/relationships/hyperlink" Target="https://www.espn.com/mens-college-basketball/team/_/id/62/hawaii-rainbow-warriors" TargetMode="External"/><Relationship Id="rId540" Type="http://purl.oclc.org/ooxml/officeDocument/relationships/image" Target="../media/image293.png"/><Relationship Id="rId72" Type="http://purl.oclc.org/ooxml/officeDocument/relationships/image" Target="../media/image1.png"/><Relationship Id="rId375" Type="http://purl.oclc.org/ooxml/officeDocument/relationships/hyperlink" Target="https://www.espn.com/mens-college-basketball/team/_/id/2934/cal-state-bakersfield-roadrunners" TargetMode="External"/><Relationship Id="rId582" Type="http://purl.oclc.org/ooxml/officeDocument/relationships/image" Target="../media/image264.png"/><Relationship Id="rId638" Type="http://purl.oclc.org/ooxml/officeDocument/relationships/image" Target="../media/image279.png"/><Relationship Id="rId3" Type="http://purl.oclc.org/ooxml/officeDocument/relationships/hyperlink" Target="https://www.espn.com/mens-college-basketball/team/_/id/120/maryland-terrapins" TargetMode="External"/><Relationship Id="rId235" Type="http://purl.oclc.org/ooxml/officeDocument/relationships/hyperlink" Target="https://www.espn.com/mens-college-basketball/team/_/id/159/dartmouth-big-green" TargetMode="External"/><Relationship Id="rId277" Type="http://purl.oclc.org/ooxml/officeDocument/relationships/hyperlink" Target="https://www.espn.com/mens-college-basketball/team/_/id/82/uic-flames" TargetMode="External"/><Relationship Id="rId400" Type="http://purl.oclc.org/ooxml/officeDocument/relationships/image" Target="../media/image63.png"/><Relationship Id="rId442" Type="http://purl.oclc.org/ooxml/officeDocument/relationships/image" Target="../media/image199.png"/><Relationship Id="rId484" Type="http://purl.oclc.org/ooxml/officeDocument/relationships/image" Target="../media/image302.png"/><Relationship Id="rId705" Type="http://purl.oclc.org/ooxml/officeDocument/relationships/hyperlink" Target="https://www.espn.com/mens-college-basketball/team/_/id/2739/green-bay-phoenix" TargetMode="External"/><Relationship Id="rId137" Type="http://purl.oclc.org/ooxml/officeDocument/relationships/hyperlink" Target="https://www.espn.com/mens-college-basketball/team/_/id/179/st-bonaventure-bonnies" TargetMode="External"/><Relationship Id="rId302" Type="http://purl.oclc.org/ooxml/officeDocument/relationships/image" Target="../media/image158.png"/><Relationship Id="rId344" Type="http://purl.oclc.org/ooxml/officeDocument/relationships/image" Target="../media/image151.png"/><Relationship Id="rId691" Type="http://purl.oclc.org/ooxml/officeDocument/relationships/hyperlink" Target="https://www.espn.com/mens-college-basketball/team/_/id/309/louisiana-ragin-cajuns" TargetMode="External"/><Relationship Id="rId41" Type="http://purl.oclc.org/ooxml/officeDocument/relationships/hyperlink" Target="https://www.espn.com/mens-college-basketball/team/_/id/2608/saint-marys-gaels" TargetMode="External"/><Relationship Id="rId83" Type="http://purl.oclc.org/ooxml/officeDocument/relationships/hyperlink" Target="https://www.espn.com/mens-college-basketball/team/_/id/275/wisconsin-badgers" TargetMode="External"/><Relationship Id="rId179" Type="http://purl.oclc.org/ooxml/officeDocument/relationships/hyperlink" Target="https://www.espn.com/mens-college-basketball/team/_/id/2737/winthrop-eagles" TargetMode="External"/><Relationship Id="rId386" Type="http://purl.oclc.org/ooxml/officeDocument/relationships/image" Target="../media/image312.png"/><Relationship Id="rId551" Type="http://purl.oclc.org/ooxml/officeDocument/relationships/hyperlink" Target="https://www.espn.com/mens-college-basketball/team/_/id/113/massachusetts-minutemen" TargetMode="External"/><Relationship Id="rId593" Type="http://purl.oclc.org/ooxml/officeDocument/relationships/hyperlink" Target="https://www.espn.com/mens-college-basketball/team/_/id/2771/merrimack-warriors" TargetMode="External"/><Relationship Id="rId607" Type="http://purl.oclc.org/ooxml/officeDocument/relationships/hyperlink" Target="https://www.espn.com/mens-college-basketball/team/_/id/2385/mercyhurst-lakers" TargetMode="External"/><Relationship Id="rId649" Type="http://purl.oclc.org/ooxml/officeDocument/relationships/hyperlink" Target="https://www.espn.com/mens-college-basketball/team/_/id/2199/eastern-michigan-eagles" TargetMode="External"/><Relationship Id="rId190" Type="http://purl.oclc.org/ooxml/officeDocument/relationships/image" Target="../media/image124.png"/><Relationship Id="rId204" Type="http://purl.oclc.org/ooxml/officeDocument/relationships/image" Target="../media/image73.png"/><Relationship Id="rId246" Type="http://purl.oclc.org/ooxml/officeDocument/relationships/image" Target="../media/image110.png"/><Relationship Id="rId288" Type="http://purl.oclc.org/ooxml/officeDocument/relationships/image" Target="../media/image45.png"/><Relationship Id="rId411" Type="http://purl.oclc.org/ooxml/officeDocument/relationships/hyperlink" Target="https://www.espn.com/mens-college-basketball/team/_/id/59/georgia-tech-yellow-jackets" TargetMode="External"/><Relationship Id="rId453" Type="http://purl.oclc.org/ooxml/officeDocument/relationships/hyperlink" Target="https://www.espn.com/mens-college-basketball/team/_/id/2390/miami-hurricanes" TargetMode="External"/><Relationship Id="rId509" Type="http://purl.oclc.org/ooxml/officeDocument/relationships/hyperlink" Target="https://www.espn.com/mens-college-basketball/team/_/id/119/towson-tigers" TargetMode="External"/><Relationship Id="rId660" Type="http://purl.oclc.org/ooxml/officeDocument/relationships/image" Target="../media/image343.png"/><Relationship Id="rId106" Type="http://purl.oclc.org/ooxml/officeDocument/relationships/image" Target="../media/image226.png"/><Relationship Id="rId313" Type="http://purl.oclc.org/ooxml/officeDocument/relationships/hyperlink" Target="https://www.espn.com/mens-college-basketball/team/_/id/2182/drexel-dragons" TargetMode="External"/><Relationship Id="rId495" Type="http://purl.oclc.org/ooxml/officeDocument/relationships/hyperlink" Target="https://www.espn.com/mens-college-basketball/team/_/id/2198/eastern-kentucky-colonels" TargetMode="External"/><Relationship Id="rId716" Type="http://purl.oclc.org/ooxml/officeDocument/relationships/image" Target="../media/image162.png"/><Relationship Id="rId10" Type="http://purl.oclc.org/ooxml/officeDocument/relationships/image" Target="../media/image9.png"/><Relationship Id="rId52" Type="http://purl.oclc.org/ooxml/officeDocument/relationships/image" Target="../media/image21.png"/><Relationship Id="rId94" Type="http://purl.oclc.org/ooxml/officeDocument/relationships/image" Target="../media/image20.png"/><Relationship Id="rId148" Type="http://purl.oclc.org/ooxml/officeDocument/relationships/image" Target="../media/image253.png"/><Relationship Id="rId355" Type="http://purl.oclc.org/ooxml/officeDocument/relationships/hyperlink" Target="https://www.espn.com/mens-college-basketball/team/_/id/236/chattanooga-mocs" TargetMode="External"/><Relationship Id="rId397" Type="http://purl.oclc.org/ooxml/officeDocument/relationships/hyperlink" Target="https://www.espn.com/mens-college-basketball/team/_/id/2325/la-salle-explorers" TargetMode="External"/><Relationship Id="rId520" Type="http://purl.oclc.org/ooxml/officeDocument/relationships/image" Target="../media/image276.png"/><Relationship Id="rId562" Type="http://purl.oclc.org/ooxml/officeDocument/relationships/image" Target="../media/image167.png"/><Relationship Id="rId618" Type="http://purl.oclc.org/ooxml/officeDocument/relationships/image" Target="../media/image331.png"/><Relationship Id="rId215" Type="http://purl.oclc.org/ooxml/officeDocument/relationships/hyperlink" Target="https://www.espn.com/mens-college-basketball/team/_/id/77/northwestern-wildcats" TargetMode="External"/><Relationship Id="rId257" Type="http://purl.oclc.org/ooxml/officeDocument/relationships/hyperlink" Target="https://www.espn.com/mens-college-basketball/team/_/id/93/murray-state-racers" TargetMode="External"/><Relationship Id="rId422" Type="http://purl.oclc.org/ooxml/officeDocument/relationships/image" Target="../media/image299.png"/><Relationship Id="rId464" Type="http://purl.oclc.org/ooxml/officeDocument/relationships/image" Target="../media/image175.png"/><Relationship Id="rId299" Type="http://purl.oclc.org/ooxml/officeDocument/relationships/hyperlink" Target="https://www.espn.com/mens-college-basketball/team/_/id/163/princeton-tigers" TargetMode="External"/><Relationship Id="rId727" Type="http://purl.oclc.org/ooxml/officeDocument/relationships/hyperlink" Target="https://www.espn.com/mens-college-basketball/team/_/id/2400/mississippi-valley-state-delta-devils" TargetMode="External"/><Relationship Id="rId63" Type="http://purl.oclc.org/ooxml/officeDocument/relationships/hyperlink" Target="https://www.espn.com/mens-college-basketball/team/_/id/204/oregon-state-beavers" TargetMode="External"/><Relationship Id="rId159" Type="http://purl.oclc.org/ooxml/officeDocument/relationships/hyperlink" Target="https://www.espn.com/mens-college-basketball/team/_/id/2870/purdue-fort-wayne-mastodons" TargetMode="External"/><Relationship Id="rId366" Type="http://purl.oclc.org/ooxml/officeDocument/relationships/image" Target="../media/image165.png"/><Relationship Id="rId573" Type="http://purl.oclc.org/ooxml/officeDocument/relationships/hyperlink" Target="https://www.espn.com/mens-college-basketball/team/_/id/257/richmond-spiders" TargetMode="External"/><Relationship Id="rId226" Type="http://purl.oclc.org/ooxml/officeDocument/relationships/image" Target="../media/image154.png"/><Relationship Id="rId433" Type="http://purl.oclc.org/ooxml/officeDocument/relationships/hyperlink" Target="https://www.espn.com/mens-college-basketball/team/_/id/2511/queens-university-royals" TargetMode="External"/><Relationship Id="rId640" Type="http://purl.oclc.org/ooxml/officeDocument/relationships/image" Target="../media/image322.png"/><Relationship Id="rId74" Type="http://purl.oclc.org/ooxml/officeDocument/relationships/image" Target="../media/image69.png"/><Relationship Id="rId377" Type="http://purl.oclc.org/ooxml/officeDocument/relationships/hyperlink" Target="https://www.espn.com/mens-college-basketball/team/_/id/9/arizona-state-sun-devils" TargetMode="External"/><Relationship Id="rId500" Type="http://purl.oclc.org/ooxml/officeDocument/relationships/image" Target="../media/image180.png"/><Relationship Id="rId584" Type="http://purl.oclc.org/ooxml/officeDocument/relationships/image" Target="../media/image360.png"/><Relationship Id="rId5" Type="http://purl.oclc.org/ooxml/officeDocument/relationships/hyperlink" Target="https://www.espn.com/mens-college-basketball/team/_/id/57/florida-gators" TargetMode="External"/><Relationship Id="rId237" Type="http://purl.oclc.org/ooxml/officeDocument/relationships/hyperlink" Target="https://www.espn.com/mens-college-basketball/team/_/id/139/saint-louis-billikens" TargetMode="External"/><Relationship Id="rId444" Type="http://purl.oclc.org/ooxml/officeDocument/relationships/image" Target="../media/image249.png"/><Relationship Id="rId651" Type="http://purl.oclc.org/ooxml/officeDocument/relationships/hyperlink" Target="https://www.espn.com/mens-college-basketball/team/_/id/2330/le-moyne-dolphins" TargetMode="External"/><Relationship Id="rId290" Type="http://purl.oclc.org/ooxml/officeDocument/relationships/image" Target="../media/image179.png"/><Relationship Id="rId304" Type="http://purl.oclc.org/ooxml/officeDocument/relationships/image" Target="../media/image160.png"/><Relationship Id="rId388" Type="http://purl.oclc.org/ooxml/officeDocument/relationships/image" Target="../media/image222.png"/><Relationship Id="rId511" Type="http://purl.oclc.org/ooxml/officeDocument/relationships/hyperlink" Target="https://www.espn.com/mens-college-basketball/team/_/id/155/north-dakota-fighting-hawks" TargetMode="External"/><Relationship Id="rId609" Type="http://purl.oclc.org/ooxml/officeDocument/relationships/hyperlink" Target="https://www.espn.com/mens-college-basketball/team/_/id/295/old-dominion-monarchs" TargetMode="External"/><Relationship Id="rId85" Type="http://purl.oclc.org/ooxml/officeDocument/relationships/hyperlink" Target="https://www.espn.com/mens-college-basketball/team/_/id/2377/mcneese-cowboys" TargetMode="External"/><Relationship Id="rId150" Type="http://purl.oclc.org/ooxml/officeDocument/relationships/image" Target="../media/image56.png"/><Relationship Id="rId595" Type="http://purl.oclc.org/ooxml/officeDocument/relationships/hyperlink" Target="https://www.espn.com/mens-college-basketball/team/_/id/2572/southern-miss-golden-eagles" TargetMode="External"/><Relationship Id="rId248" Type="http://purl.oclc.org/ooxml/officeDocument/relationships/image" Target="../media/image161.png"/><Relationship Id="rId455" Type="http://purl.oclc.org/ooxml/officeDocument/relationships/hyperlink" Target="https://www.espn.com/mens-college-basketball/team/_/id/16/sacramento-state-hornets" TargetMode="External"/><Relationship Id="rId662" Type="http://purl.oclc.org/ooxml/officeDocument/relationships/image" Target="../media/image209.png"/><Relationship Id="rId12" Type="http://purl.oclc.org/ooxml/officeDocument/relationships/image" Target="../media/image11.png"/><Relationship Id="rId108" Type="http://purl.oclc.org/ooxml/officeDocument/relationships/image" Target="../media/image103.png"/><Relationship Id="rId315" Type="http://purl.oclc.org/ooxml/officeDocument/relationships/hyperlink" Target="https://www.espn.com/mens-college-basketball/team/_/id/2692/weber-state-wildcats" TargetMode="External"/><Relationship Id="rId522" Type="http://purl.oclc.org/ooxml/officeDocument/relationships/image" Target="../media/image291.png"/><Relationship Id="rId96" Type="http://purl.oclc.org/ooxml/officeDocument/relationships/image" Target="../media/image125.png"/><Relationship Id="rId161" Type="http://purl.oclc.org/ooxml/officeDocument/relationships/hyperlink" Target="https://www.espn.com/mens-college-basketball/team/_/id/227/rhode-island-rams" TargetMode="External"/><Relationship Id="rId399" Type="http://purl.oclc.org/ooxml/officeDocument/relationships/hyperlink" Target="https://www.espn.com/mens-college-basketball/team/_/id/2803/bryant-bulldogs" TargetMode="External"/><Relationship Id="rId259" Type="http://purl.oclc.org/ooxml/officeDocument/relationships/hyperlink" Target="https://www.espn.com/mens-college-basketball/team/_/id/2729/william-mary-tribe" TargetMode="External"/><Relationship Id="rId466" Type="http://purl.oclc.org/ooxml/officeDocument/relationships/image" Target="../media/image141.png"/><Relationship Id="rId673" Type="http://purl.oclc.org/ooxml/officeDocument/relationships/hyperlink" Target="https://www.espn.com/mens-college-basketball/team/_/id/91/bellarmine-knights" TargetMode="External"/><Relationship Id="rId23" Type="http://purl.oclc.org/ooxml/officeDocument/relationships/hyperlink" Target="https://www.espn.com/mens-college-basketball/team/_/id/2250/gonzaga-bulldogs" TargetMode="External"/><Relationship Id="rId119" Type="http://purl.oclc.org/ooxml/officeDocument/relationships/hyperlink" Target="https://www.espn.com/mens-college-basketball/team/_/id/222/villanova-wildcats" TargetMode="External"/><Relationship Id="rId326" Type="http://purl.oclc.org/ooxml/officeDocument/relationships/image" Target="../media/image245.png"/><Relationship Id="rId533" Type="http://purl.oclc.org/ooxml/officeDocument/relationships/hyperlink" Target="https://www.espn.com/mens-college-basketball/team/_/id/27/uc-riverside-highlanders" TargetMode="External"/><Relationship Id="rId172" Type="http://purl.oclc.org/ooxml/officeDocument/relationships/image" Target="../media/image77.png"/><Relationship Id="rId477" Type="http://purl.oclc.org/ooxml/officeDocument/relationships/hyperlink" Target="https://www.espn.com/mens-college-basketball/team/_/id/112358/long-island-university-sharks" TargetMode="External"/><Relationship Id="rId600" Type="http://purl.oclc.org/ooxml/officeDocument/relationships/image" Target="../media/image308.png"/><Relationship Id="rId684" Type="http://purl.oclc.org/ooxml/officeDocument/relationships/image" Target="../media/image246.png"/><Relationship Id="rId337" Type="http://purl.oclc.org/ooxml/officeDocument/relationships/hyperlink" Target="https://www.espn.com/mens-college-basketball/team/_/id/338/kennesaw-state-owls" TargetMode="External"/><Relationship Id="rId34" Type="http://purl.oclc.org/ooxml/officeDocument/relationships/image" Target="../media/image29.png"/><Relationship Id="rId544" Type="http://purl.oclc.org/ooxml/officeDocument/relationships/image" Target="../media/image86.png"/><Relationship Id="rId183" Type="http://purl.oclc.org/ooxml/officeDocument/relationships/hyperlink" Target="https://www.espn.com/mens-college-basketball/team/_/id/2539/san-francisco-dons" TargetMode="External"/><Relationship Id="rId390" Type="http://purl.oclc.org/ooxml/officeDocument/relationships/image" Target="../media/image305.png"/><Relationship Id="rId404" Type="http://purl.oclc.org/ooxml/officeDocument/relationships/image" Target="../media/image168.png"/><Relationship Id="rId611" Type="http://purl.oclc.org/ooxml/officeDocument/relationships/hyperlink" Target="https://www.espn.com/mens-college-basketball/team/_/id/2755/grambling-tigers" TargetMode="External"/><Relationship Id="rId250" Type="http://purl.oclc.org/ooxml/officeDocument/relationships/image" Target="../media/image195.png"/><Relationship Id="rId488" Type="http://purl.oclc.org/ooxml/officeDocument/relationships/image" Target="../media/image266.png"/><Relationship Id="rId695" Type="http://purl.oclc.org/ooxml/officeDocument/relationships/hyperlink" Target="https://www.espn.com/mens-college-basketball/team/_/id/2520/rider-broncs" TargetMode="External"/><Relationship Id="rId709" Type="http://purl.oclc.org/ooxml/officeDocument/relationships/hyperlink" Target="https://www.espn.com/mens-college-basketball/team/_/id/2504/prairie-view-am-panthers" TargetMode="External"/><Relationship Id="rId45" Type="http://purl.oclc.org/ooxml/officeDocument/relationships/hyperlink" Target="https://www.espn.com/mens-college-basketball/team/_/id/328/utah-state-aggies" TargetMode="External"/><Relationship Id="rId110" Type="http://purl.oclc.org/ooxml/officeDocument/relationships/image" Target="../media/image106.png"/><Relationship Id="rId348" Type="http://purl.oclc.org/ooxml/officeDocument/relationships/image" Target="../media/image193.png"/><Relationship Id="rId555" Type="http://purl.oclc.org/ooxml/officeDocument/relationships/hyperlink" Target="https://www.espn.com/mens-college-basketball/team/_/id/2066/binghamton-bearcats" TargetMode="External"/><Relationship Id="rId194" Type="http://purl.oclc.org/ooxml/officeDocument/relationships/image" Target="../media/image24.png"/><Relationship Id="rId208" Type="http://purl.oclc.org/ooxml/officeDocument/relationships/image" Target="../media/image79.png"/><Relationship Id="rId415" Type="http://purl.oclc.org/ooxml/officeDocument/relationships/hyperlink" Target="https://www.espn.com/mens-college-basketball/team/_/id/2306/kansas-state-wildcats" TargetMode="External"/><Relationship Id="rId622" Type="http://purl.oclc.org/ooxml/officeDocument/relationships/image" Target="../media/image59.png"/><Relationship Id="rId261" Type="http://purl.oclc.org/ooxml/officeDocument/relationships/hyperlink" Target="https://www.espn.com/mens-college-basketball/team/_/id/2309/kent-state-golden-flashes" TargetMode="External"/><Relationship Id="rId499" Type="http://purl.oclc.org/ooxml/officeDocument/relationships/hyperlink" Target="https://www.espn.com/mens-college-basketball/team/_/id/2529/sacred-heart-pioneers" TargetMode="External"/><Relationship Id="rId56" Type="http://purl.oclc.org/ooxml/officeDocument/relationships/image" Target="../media/image274.png"/><Relationship Id="rId359" Type="http://purl.oclc.org/ooxml/officeDocument/relationships/hyperlink" Target="https://www.espn.com/mens-college-basketball/team/_/id/2750/wright-state-raiders" TargetMode="External"/><Relationship Id="rId566" Type="http://purl.oclc.org/ooxml/officeDocument/relationships/image" Target="../media/image148.png"/><Relationship Id="rId121" Type="http://purl.oclc.org/ooxml/officeDocument/relationships/hyperlink" Target="https://www.espn.com/mens-college-basketball/team/_/id/68/boise-state-broncos" TargetMode="External"/><Relationship Id="rId219" Type="http://purl.oclc.org/ooxml/officeDocument/relationships/hyperlink" Target="https://www.espn.com/mens-college-basketball/team/_/id/97/louisville-cardinals" TargetMode="External"/><Relationship Id="rId426" Type="http://purl.oclc.org/ooxml/officeDocument/relationships/image" Target="../media/image241.png"/><Relationship Id="rId633" Type="http://purl.oclc.org/ooxml/officeDocument/relationships/hyperlink" Target="https://www.espn.com/mens-college-basketball/team/_/id/2448/north-carolina-at-aggies" TargetMode="External"/><Relationship Id="rId67" Type="http://purl.oclc.org/ooxml/officeDocument/relationships/hyperlink" Target="https://www.espn.com/mens-college-basketball/team/_/id/357/texas-am-corpus-christi-islanders" TargetMode="External"/><Relationship Id="rId272" Type="http://purl.oclc.org/ooxml/officeDocument/relationships/image" Target="../media/image198.png"/><Relationship Id="rId577" Type="http://purl.oclc.org/ooxml/officeDocument/relationships/hyperlink" Target="https://www.espn.com/mens-college-basketball/team/_/id/331/eastern-washington-eagles" TargetMode="External"/><Relationship Id="rId700" Type="http://purl.oclc.org/ooxml/officeDocument/relationships/image" Target="../media/image298.png"/><Relationship Id="rId132" Type="http://purl.oclc.org/ooxml/officeDocument/relationships/image" Target="../media/image208.png"/><Relationship Id="rId437" Type="http://purl.oclc.org/ooxml/officeDocument/relationships/hyperlink" Target="https://www.espn.com/mens-college-basketball/team/_/id/2724/wichita-state-shockers" TargetMode="External"/><Relationship Id="rId644" Type="http://purl.oclc.org/ooxml/officeDocument/relationships/image" Target="../media/image244.png"/><Relationship Id="rId283" Type="http://purl.oclc.org/ooxml/officeDocument/relationships/hyperlink" Target="https://www.espn.com/mens-college-basketball/team/_/id/2506/presbyterian-blue-hose" TargetMode="External"/><Relationship Id="rId490" Type="http://purl.oclc.org/ooxml/officeDocument/relationships/image" Target="../media/image224.png"/><Relationship Id="rId504" Type="http://purl.oclc.org/ooxml/officeDocument/relationships/image" Target="../media/image197.png"/><Relationship Id="rId711" Type="http://purl.oclc.org/ooxml/officeDocument/relationships/hyperlink" Target="https://www.espn.com/mens-college-basketball/team/_/id/2837/east-texas-am-lions" TargetMode="External"/><Relationship Id="rId78" Type="http://purl.oclc.org/ooxml/officeDocument/relationships/image" Target="../media/image202.png"/><Relationship Id="rId143" Type="http://purl.oclc.org/ooxml/officeDocument/relationships/hyperlink" Target="https://www.espn.com/mens-college-basketball/team/_/id/5/uab-blazers" TargetMode="External"/><Relationship Id="rId350" Type="http://purl.oclc.org/ooxml/officeDocument/relationships/image" Target="../media/image12.png"/><Relationship Id="rId588" Type="http://purl.oclc.org/ooxml/officeDocument/relationships/image" Target="../media/image286.png"/><Relationship Id="rId9" Type="http://purl.oclc.org/ooxml/officeDocument/relationships/hyperlink" Target="https://www.espn.com/mens-college-basketball/team/_/id/2/auburn-tigers" TargetMode="External"/><Relationship Id="rId210" Type="http://purl.oclc.org/ooxml/officeDocument/relationships/image" Target="../media/image164.png"/><Relationship Id="rId448" Type="http://purl.oclc.org/ooxml/officeDocument/relationships/image" Target="../media/image251.png"/><Relationship Id="rId655" Type="http://purl.oclc.org/ooxml/officeDocument/relationships/hyperlink" Target="https://www.espn.com/mens-college-basketball/team/_/id/314/iona-gaels" TargetMode="External"/><Relationship Id="rId294" Type="http://purl.oclc.org/ooxml/officeDocument/relationships/image" Target="../media/image353.png"/><Relationship Id="rId308" Type="http://purl.oclc.org/ooxml/officeDocument/relationships/image" Target="../media/image159.png"/><Relationship Id="rId515" Type="http://purl.oclc.org/ooxml/officeDocument/relationships/hyperlink" Target="https://www.espn.com/mens-college-basketball/team/_/id/2710/western-illinois-leathernecks" TargetMode="External"/><Relationship Id="rId722" Type="http://purl.oclc.org/ooxml/officeDocument/relationships/image" Target="../media/image332.png"/><Relationship Id="rId89" Type="http://purl.oclc.org/ooxml/officeDocument/relationships/hyperlink" Target="https://www.espn.com/mens-college-basketball/team/_/id/26/ucla-bruins" TargetMode="External"/><Relationship Id="rId154" Type="http://purl.oclc.org/ooxml/officeDocument/relationships/image" Target="../media/image213.png"/><Relationship Id="rId361" Type="http://purl.oclc.org/ooxml/officeDocument/relationships/hyperlink" Target="https://www.espn.com/mens-college-basketball/team/_/id/232/charleston-cougars" TargetMode="External"/><Relationship Id="rId599" Type="http://purl.oclc.org/ooxml/officeDocument/relationships/hyperlink" Target="https://www.espn.com/mens-college-basketball/team/_/id/2561/siena-saints" TargetMode="External"/><Relationship Id="rId459" Type="http://purl.oclc.org/ooxml/officeDocument/relationships/hyperlink" Target="https://www.espn.com/mens-college-basketball/team/_/id/2751/wyoming-cowboys" TargetMode="External"/><Relationship Id="rId666" Type="http://purl.oclc.org/ooxml/officeDocument/relationships/image" Target="../media/image339.png"/><Relationship Id="rId16" Type="http://purl.oclc.org/ooxml/officeDocument/relationships/image" Target="../media/image134.png"/><Relationship Id="rId221" Type="http://purl.oclc.org/ooxml/officeDocument/relationships/hyperlink" Target="https://www.espn.com/mens-college-basketball/team/_/id/2344/longwood-lancers" TargetMode="External"/><Relationship Id="rId319" Type="http://purl.oclc.org/ooxml/officeDocument/relationships/hyperlink" Target="https://www.espn.com/mens-college-basketball/team/_/id/2678/vmi-keydets" TargetMode="External"/><Relationship Id="rId526" Type="http://purl.oclc.org/ooxml/officeDocument/relationships/image" Target="../media/image257.png"/><Relationship Id="rId165" Type="http://purl.oclc.org/ooxml/officeDocument/relationships/hyperlink" Target="https://www.espn.com/mens-college-basketball/team/_/id/292/ut-rio-grande-valley-vaqueros" TargetMode="External"/><Relationship Id="rId372" Type="http://purl.oclc.org/ooxml/officeDocument/relationships/image" Target="../media/image196.png"/><Relationship Id="rId677" Type="http://purl.oclc.org/ooxml/officeDocument/relationships/hyperlink" Target="https://www.espn.com/mens-college-basketball/team/_/id/2885/njit-highlanders" TargetMode="External"/><Relationship Id="rId232" Type="http://purl.oclc.org/ooxml/officeDocument/relationships/image" Target="../media/image101.png"/><Relationship Id="rId27" Type="http://purl.oclc.org/ooxml/officeDocument/relationships/hyperlink" Target="https://www.espn.com/mens-college-basketball/team/_/id/142/missouri-tigers" TargetMode="External"/><Relationship Id="rId537" Type="http://purl.oclc.org/ooxml/officeDocument/relationships/hyperlink" Target="https://www.espn.com/mens-college-basketball/team/_/id/2351/loyola-marymount-lions" TargetMode="External"/><Relationship Id="rId80" Type="http://purl.oclc.org/ooxml/officeDocument/relationships/image" Target="../media/image2.png"/><Relationship Id="rId176" Type="http://purl.oclc.org/ooxml/officeDocument/relationships/image" Target="../media/image126.png"/><Relationship Id="rId383" Type="http://purl.oclc.org/ooxml/officeDocument/relationships/hyperlink" Target="https://www.espn.com/mens-college-basketball/team/_/id/2547/seattle-u-redhawks" TargetMode="External"/><Relationship Id="rId590" Type="http://purl.oclc.org/ooxml/officeDocument/relationships/image" Target="../media/image123.png"/><Relationship Id="rId604" Type="http://purl.oclc.org/ooxml/officeDocument/relationships/image" Target="../media/image238.png"/><Relationship Id="rId243" Type="http://purl.oclc.org/ooxml/officeDocument/relationships/hyperlink" Target="https://www.espn.com/mens-college-basketball/team/_/id/2450/norfolk-state-spartans" TargetMode="External"/><Relationship Id="rId450" Type="http://purl.oclc.org/ooxml/officeDocument/relationships/image" Target="../media/image81.png"/><Relationship Id="rId688" Type="http://purl.oclc.org/ooxml/officeDocument/relationships/image" Target="../media/image334.png"/><Relationship Id="rId38" Type="http://purl.oclc.org/ooxml/officeDocument/relationships/image" Target="../media/image50.png"/><Relationship Id="rId103" Type="http://purl.oclc.org/ooxml/officeDocument/relationships/hyperlink" Target="https://www.espn.com/mens-college-basketball/team/_/id/221/pittsburgh-panthers" TargetMode="External"/><Relationship Id="rId310" Type="http://purl.oclc.org/ooxml/officeDocument/relationships/image" Target="../media/image26.png"/><Relationship Id="rId548" Type="http://purl.oclc.org/ooxml/officeDocument/relationships/image" Target="../media/image329.png"/><Relationship Id="rId91" Type="http://purl.oclc.org/ooxml/officeDocument/relationships/hyperlink" Target="https://www.espn.com/mens-college-basketball/team/_/id/43/yale-bulldogs" TargetMode="External"/><Relationship Id="rId187" Type="http://purl.oclc.org/ooxml/officeDocument/relationships/hyperlink" Target="https://www.espn.com/mens-college-basketball/team/_/id/2006/akron-zips" TargetMode="External"/><Relationship Id="rId394" Type="http://purl.oclc.org/ooxml/officeDocument/relationships/image" Target="../media/image330.png"/><Relationship Id="rId408" Type="http://purl.oclc.org/ooxml/officeDocument/relationships/image" Target="../media/image218.png"/><Relationship Id="rId615" Type="http://purl.oclc.org/ooxml/officeDocument/relationships/hyperlink" Target="https://www.espn.com/mens-college-basketball/team/_/id/3101/utah-tech-trailblazers" TargetMode="External"/><Relationship Id="rId254" Type="http://purl.oclc.org/ooxml/officeDocument/relationships/image" Target="../media/image220.png"/><Relationship Id="rId699" Type="http://purl.oclc.org/ooxml/officeDocument/relationships/hyperlink" Target="https://www.espn.com/mens-college-basketball/team/_/id/50/florida-am-rattlers" TargetMode="External"/><Relationship Id="rId49" Type="http://purl.oclc.org/ooxml/officeDocument/relationships/hyperlink" Target="https://www.espn.com/mens-college-basketball/team/_/id/239/baylor-bears" TargetMode="External"/><Relationship Id="rId114" Type="http://purl.oclc.org/ooxml/officeDocument/relationships/image" Target="../media/image8.png"/><Relationship Id="rId461" Type="http://purl.oclc.org/ooxml/officeDocument/relationships/hyperlink" Target="https://www.espn.com/mens-college-basketball/team/_/id/147/montana-state-bobcats" TargetMode="External"/><Relationship Id="rId559" Type="http://purl.oclc.org/ooxml/officeDocument/relationships/hyperlink" Target="https://www.espn.com/mens-college-basketball/team/_/id/104/boston-university-terriers" TargetMode="External"/><Relationship Id="rId198" Type="http://purl.oclc.org/ooxml/officeDocument/relationships/image" Target="../media/image143.png"/><Relationship Id="rId321" Type="http://purl.oclc.org/ooxml/officeDocument/relationships/hyperlink" Target="https://www.espn.com/mens-college-basketball/team/_/id/152/nc-state-wolfpack" TargetMode="External"/><Relationship Id="rId419" Type="http://purl.oclc.org/ooxml/officeDocument/relationships/hyperlink" Target="https://www.espn.com/mens-college-basketball/team/_/id/189/bowling-green-falcons" TargetMode="External"/><Relationship Id="rId626" Type="http://purl.oclc.org/ooxml/officeDocument/relationships/image" Target="../media/image177.png"/><Relationship Id="rId265" Type="http://purl.oclc.org/ooxml/officeDocument/relationships/hyperlink" Target="https://www.espn.com/mens-college-basketball/team/_/id/2541/santa-clara-broncos" TargetMode="External"/><Relationship Id="rId472" Type="http://purl.oclc.org/ooxml/officeDocument/relationships/image" Target="../media/image341.png"/><Relationship Id="rId125" Type="http://purl.oclc.org/ooxml/officeDocument/relationships/hyperlink" Target="https://www.espn.com/mens-college-basketball/team/_/id/228/clemson-tigers" TargetMode="External"/><Relationship Id="rId332" Type="http://purl.oclc.org/ooxml/officeDocument/relationships/image" Target="../media/image201.png"/><Relationship Id="rId637" Type="http://purl.oclc.org/ooxml/officeDocument/relationships/hyperlink" Target="https://www.espn.com/mens-college-basketball/team/_/id/2459/northern-illinois-huskies" TargetMode="External"/><Relationship Id="rId276" Type="http://purl.oclc.org/ooxml/officeDocument/relationships/image" Target="../media/image231.png"/><Relationship Id="rId483" Type="http://purl.oclc.org/ooxml/officeDocument/relationships/hyperlink" Target="https://www.espn.com/mens-college-basketball/team/_/id/111/northeastern-huskies" TargetMode="External"/><Relationship Id="rId690" Type="http://purl.oclc.org/ooxml/officeDocument/relationships/image" Target="../media/image237.png"/><Relationship Id="rId704" Type="http://purl.oclc.org/ooxml/officeDocument/relationships/image" Target="../media/image342.png"/><Relationship Id="rId40" Type="http://purl.oclc.org/ooxml/officeDocument/relationships/image" Target="../media/image25.png"/><Relationship Id="rId136" Type="http://purl.oclc.org/ooxml/officeDocument/relationships/image" Target="../media/image310.png"/><Relationship Id="rId343" Type="http://purl.oclc.org/ooxml/officeDocument/relationships/hyperlink" Target="https://www.espn.com/mens-college-basketball/team/_/id/151/east-carolina-pirates" TargetMode="External"/><Relationship Id="rId550" Type="http://purl.oclc.org/ooxml/officeDocument/relationships/image" Target="../media/image37.png"/><Relationship Id="rId203" Type="http://purl.oclc.org/ooxml/officeDocument/relationships/hyperlink" Target="https://www.espn.com/mens-college-basketball/team/_/id/2464/northern-arizona-lumberjacks" TargetMode="External"/><Relationship Id="rId648" Type="http://purl.oclc.org/ooxml/officeDocument/relationships/image" Target="../media/image227.png"/><Relationship Id="rId287" Type="http://purl.oclc.org/ooxml/officeDocument/relationships/hyperlink" Target="https://www.espn.com/mens-college-basketball/team/_/id/265/washington-state-cougars" TargetMode="External"/><Relationship Id="rId410" Type="http://purl.oclc.org/ooxml/officeDocument/relationships/image" Target="../media/image316.png"/><Relationship Id="rId494" Type="http://purl.oclc.org/ooxml/officeDocument/relationships/image" Target="../media/image296.png"/><Relationship Id="rId508" Type="http://purl.oclc.org/ooxml/officeDocument/relationships/image" Target="../media/image127.png"/><Relationship Id="rId715" Type="http://purl.oclc.org/ooxml/officeDocument/relationships/hyperlink" Target="https://www.espn.com/mens-college-basketball/team/_/id/2029/arkansas-pine-bluff-golden-lions" TargetMode="External"/></Relationships>
</file>

<file path=xl/drawings/_rels/drawing4.xml.rels><?xml version="1.0" encoding="UTF-8" standalone="yes"?>
<Relationships xmlns="http://schemas.openxmlformats.org/package/2006/relationships"><Relationship Id="rId117" Type="http://purl.oclc.org/ooxml/officeDocument/relationships/hyperlink" Target="https://www.espn.com/mens-college-basketball/team/_/id/2579/south-carolina-gamecocks" TargetMode="External"/><Relationship Id="rId671" Type="http://purl.oclc.org/ooxml/officeDocument/relationships/hyperlink" Target="https://www.espn.com/mens-college-basketball/team/_/id/292/ut-rio-grande-valley-vaqueros" TargetMode="External"/><Relationship Id="rId21" Type="http://purl.oclc.org/ooxml/officeDocument/relationships/hyperlink" Target="https://www.espn.com/mens-college-basketball/team/_/id/356/illinois-fighting-illini" TargetMode="External"/><Relationship Id="rId324" Type="http://purl.oclc.org/ooxml/officeDocument/relationships/image" Target="../media/image273.png"/><Relationship Id="rId531" Type="http://purl.oclc.org/ooxml/officeDocument/relationships/hyperlink" Target="https://www.espn.com/mens-college-basketball/team/_/id/2229/florida-international-panthers" TargetMode="External"/><Relationship Id="rId629" Type="http://purl.oclc.org/ooxml/officeDocument/relationships/hyperlink" Target="https://www.espn.com/mens-college-basketball/team/_/id/2674/valparaiso-beacons" TargetMode="External"/><Relationship Id="rId170" Type="http://purl.oclc.org/ooxml/officeDocument/relationships/image" Target="../media/image321.png"/><Relationship Id="rId268" Type="http://purl.oclc.org/ooxml/officeDocument/relationships/image" Target="../media/image187.png"/><Relationship Id="rId475" Type="http://purl.oclc.org/ooxml/officeDocument/relationships/hyperlink" Target="https://www.espn.com/mens-college-basketball/team/_/id/270/milwaukee-panthers" TargetMode="External"/><Relationship Id="rId682" Type="http://purl.oclc.org/ooxml/officeDocument/relationships/image" Target="../media/image128.png"/><Relationship Id="rId32" Type="http://purl.oclc.org/ooxml/officeDocument/relationships/image" Target="../media/image139.png"/><Relationship Id="rId128" Type="http://purl.oclc.org/ooxml/officeDocument/relationships/image" Target="../media/image235.png"/><Relationship Id="rId335" Type="http://purl.oclc.org/ooxml/officeDocument/relationships/hyperlink" Target="https://www.espn.com/mens-college-basketball/team/_/id/231/furman-paladins" TargetMode="External"/><Relationship Id="rId542" Type="http://purl.oclc.org/ooxml/officeDocument/relationships/image" Target="../media/image313.png"/><Relationship Id="rId181" Type="http://purl.oclc.org/ooxml/officeDocument/relationships/hyperlink" Target="https://www.espn.com/mens-college-basketball/team/_/id/58/south-florida-bulls" TargetMode="External"/><Relationship Id="rId402" Type="http://purl.oclc.org/ooxml/officeDocument/relationships/image" Target="../media/image80.png"/><Relationship Id="rId279" Type="http://purl.oclc.org/ooxml/officeDocument/relationships/hyperlink" Target="https://www.espn.com/mens-college-basketball/team/_/id/331/eastern-washington-eagles" TargetMode="External"/><Relationship Id="rId486" Type="http://purl.oclc.org/ooxml/officeDocument/relationships/image" Target="../media/image288.png"/><Relationship Id="rId693" Type="http://purl.oclc.org/ooxml/officeDocument/relationships/hyperlink" Target="https://www.espn.com/mens-college-basketball/team/_/id/112358/long-island-university-sharks" TargetMode="External"/><Relationship Id="rId707" Type="http://purl.oclc.org/ooxml/officeDocument/relationships/hyperlink" Target="https://www.espn.com/mens-college-basketball/team/_/id/284/stonehill-skyhawks" TargetMode="External"/><Relationship Id="rId43" Type="http://purl.oclc.org/ooxml/officeDocument/relationships/hyperlink" Target="https://www.espn.com/mens-college-basketball/team/_/id/251/texas-longhorns" TargetMode="External"/><Relationship Id="rId139" Type="http://purl.oclc.org/ooxml/officeDocument/relationships/hyperlink" Target="https://www.espn.com/mens-college-basketball/team/_/id/328/utah-state-aggies" TargetMode="External"/><Relationship Id="rId346" Type="http://purl.oclc.org/ooxml/officeDocument/relationships/image" Target="../media/image131.png"/><Relationship Id="rId553" Type="http://purl.oclc.org/ooxml/officeDocument/relationships/hyperlink" Target="https://www.espn.com/mens-college-basketball/team/_/id/2565/siu-edwardsville-cougars" TargetMode="External"/><Relationship Id="rId192" Type="http://purl.oclc.org/ooxml/officeDocument/relationships/image" Target="../media/image229.png"/><Relationship Id="rId206" Type="http://purl.oclc.org/ooxml/officeDocument/relationships/image" Target="../media/image6.png"/><Relationship Id="rId413" Type="http://purl.oclc.org/ooxml/officeDocument/relationships/hyperlink" Target="https://www.espn.com/mens-college-basketball/team/_/id/2612/saint-peters-peacocks" TargetMode="External"/><Relationship Id="rId497" Type="http://purl.oclc.org/ooxml/officeDocument/relationships/hyperlink" Target="https://www.espn.com/mens-college-basketball/team/_/id/27/uc-riverside-highlanders" TargetMode="External"/><Relationship Id="rId620" Type="http://purl.oclc.org/ooxml/officeDocument/relationships/image" Target="../media/image269.png"/><Relationship Id="rId718" Type="http://purl.oclc.org/ooxml/officeDocument/relationships/image" Target="../media/image363.png"/><Relationship Id="rId357" Type="http://purl.oclc.org/ooxml/officeDocument/relationships/hyperlink" Target="https://www.espn.com/mens-college-basketball/team/_/id/2031/little-rock-trojans" TargetMode="External"/><Relationship Id="rId54" Type="http://purl.oclc.org/ooxml/officeDocument/relationships/image" Target="../media/image52.png"/><Relationship Id="rId217" Type="http://purl.oclc.org/ooxml/officeDocument/relationships/hyperlink" Target="https://www.espn.com/mens-college-basketball/team/_/id/2182/drexel-dragons" TargetMode="External"/><Relationship Id="rId564" Type="http://purl.oclc.org/ooxml/officeDocument/relationships/image" Target="../media/image337.png"/><Relationship Id="rId424" Type="http://purl.oclc.org/ooxml/officeDocument/relationships/image" Target="../media/image111.png"/><Relationship Id="rId631" Type="http://purl.oclc.org/ooxml/officeDocument/relationships/hyperlink" Target="https://www.espn.com/mens-college-basketball/team/_/id/2569/south-carolina-state-bulldogs" TargetMode="External"/><Relationship Id="rId729" Type="http://purl.oclc.org/ooxml/officeDocument/relationships/image" Target="../media/image365.png"/><Relationship Id="rId270" Type="http://purl.oclc.org/ooxml/officeDocument/relationships/image" Target="../media/image16.png"/><Relationship Id="rId65" Type="http://purl.oclc.org/ooxml/officeDocument/relationships/hyperlink" Target="https://www.espn.com/mens-college-basketball/team/_/id/2628/tcu-horned-frogs" TargetMode="External"/><Relationship Id="rId130" Type="http://purl.oclc.org/ooxml/officeDocument/relationships/image" Target="../media/image130.png"/><Relationship Id="rId368" Type="http://purl.oclc.org/ooxml/officeDocument/relationships/image" Target="../media/image258.png"/><Relationship Id="rId575" Type="http://purl.oclc.org/ooxml/officeDocument/relationships/hyperlink" Target="https://www.espn.com/mens-college-basketball/team/_/id/2169/delaware-state-hornets" TargetMode="External"/><Relationship Id="rId228" Type="http://purl.oclc.org/ooxml/officeDocument/relationships/image" Target="../media/image106.png"/><Relationship Id="rId435" Type="http://purl.oclc.org/ooxml/officeDocument/relationships/hyperlink" Target="https://www.espn.com/mens-college-basketball/team/_/id/45/george-washington-revolutionaries" TargetMode="External"/><Relationship Id="rId642" Type="http://purl.oclc.org/ooxml/officeDocument/relationships/image" Target="../media/image12.png"/><Relationship Id="rId281" Type="http://purl.oclc.org/ooxml/officeDocument/relationships/hyperlink" Target="https://www.espn.com/mens-college-basketball/team/_/id/2870/purdue-fort-wayne-mastodons" TargetMode="External"/><Relationship Id="rId502" Type="http://purl.oclc.org/ooxml/officeDocument/relationships/image" Target="../media/image320.png"/><Relationship Id="rId76" Type="http://purl.oclc.org/ooxml/officeDocument/relationships/image" Target="../media/image56.png"/><Relationship Id="rId141" Type="http://purl.oclc.org/ooxml/officeDocument/relationships/hyperlink" Target="https://www.espn.com/mens-college-basketball/team/_/id/71/bradley-braves" TargetMode="External"/><Relationship Id="rId379" Type="http://purl.oclc.org/ooxml/officeDocument/relationships/hyperlink" Target="https://www.espn.com/mens-college-basketball/team/_/id/2405/monmouth-hawks" TargetMode="External"/><Relationship Id="rId586" Type="http://purl.oclc.org/ooxml/officeDocument/relationships/image" Target="../media/image359.png"/><Relationship Id="rId7" Type="http://purl.oclc.org/ooxml/officeDocument/relationships/hyperlink" Target="https://www.espn.com/mens-college-basketball/team/_/id/2/auburn-tigers" TargetMode="External"/><Relationship Id="rId239" Type="http://purl.oclc.org/ooxml/officeDocument/relationships/hyperlink" Target="https://www.espn.com/mens-college-basketball/team/_/id/2649/toledo-rockets" TargetMode="External"/><Relationship Id="rId446" Type="http://purl.oclc.org/ooxml/officeDocument/relationships/image" Target="../media/image182.png"/><Relationship Id="rId653" Type="http://purl.oclc.org/ooxml/officeDocument/relationships/hyperlink" Target="https://www.espn.com/mens-college-basketball/team/_/id/2415/morgan-state-bears" TargetMode="External"/><Relationship Id="rId292" Type="http://purl.oclc.org/ooxml/officeDocument/relationships/image" Target="../media/image109.png"/><Relationship Id="rId306" Type="http://purl.oclc.org/ooxml/officeDocument/relationships/image" Target="../media/image343.png"/><Relationship Id="rId87" Type="http://purl.oclc.org/ooxml/officeDocument/relationships/hyperlink" Target="https://www.espn.com/mens-college-basketball/team/_/id/259/virginia-tech-hokies" TargetMode="External"/><Relationship Id="rId513" Type="http://purl.oclc.org/ooxml/officeDocument/relationships/hyperlink" Target="https://www.espn.com/mens-college-basketball/team/_/id/2636/utsa-roadrunners" TargetMode="External"/><Relationship Id="rId597" Type="http://purl.oclc.org/ooxml/officeDocument/relationships/hyperlink" Target="https://www.espn.com/mens-college-basketball/team/_/id/16/sacramento-state-hornets" TargetMode="External"/><Relationship Id="rId720" Type="http://purl.oclc.org/ooxml/officeDocument/relationships/image" Target="../media/image270.png"/><Relationship Id="rId152" Type="http://purl.oclc.org/ooxml/officeDocument/relationships/image" Target="../media/image281.png"/><Relationship Id="rId457" Type="http://purl.oclc.org/ooxml/officeDocument/relationships/hyperlink" Target="https://www.espn.com/mens-college-basketball/team/_/id/2540/uc-santa-barbara-gauchos" TargetMode="External"/><Relationship Id="rId664" Type="http://purl.oclc.org/ooxml/officeDocument/relationships/image" Target="../media/image177.png"/><Relationship Id="rId14" Type="http://purl.oclc.org/ooxml/officeDocument/relationships/image" Target="../media/image134.png"/><Relationship Id="rId317" Type="http://purl.oclc.org/ooxml/officeDocument/relationships/hyperlink" Target="https://www.espn.com/mens-college-basketball/team/_/id/98/western-kentucky-hilltoppers" TargetMode="External"/><Relationship Id="rId524" Type="http://purl.oclc.org/ooxml/officeDocument/relationships/image" Target="../media/image147.png"/><Relationship Id="rId98" Type="http://purl.oclc.org/ooxml/officeDocument/relationships/image" Target="../media/image23.png"/><Relationship Id="rId163" Type="http://purl.oclc.org/ooxml/officeDocument/relationships/hyperlink" Target="https://www.espn.com/mens-college-basketball/team/_/id/300/uc-irvine-anteaters" TargetMode="External"/><Relationship Id="rId370" Type="http://purl.oclc.org/ooxml/officeDocument/relationships/image" Target="../media/image158.png"/><Relationship Id="rId230" Type="http://purl.oclc.org/ooxml/officeDocument/relationships/image" Target="../media/image319.png"/><Relationship Id="rId468" Type="http://purl.oclc.org/ooxml/officeDocument/relationships/image" Target="../media/image135.png"/><Relationship Id="rId675" Type="http://purl.oclc.org/ooxml/officeDocument/relationships/hyperlink" Target="https://www.espn.com/mens-college-basketball/team/_/id/2363/manhattan-jaspers" TargetMode="External"/><Relationship Id="rId25" Type="http://purl.oclc.org/ooxml/officeDocument/relationships/hyperlink" Target="https://www.espn.com/mens-college-basketball/team/_/id/269/marquette-golden-eagles" TargetMode="External"/><Relationship Id="rId328" Type="http://purl.oclc.org/ooxml/officeDocument/relationships/image" Target="../media/image300.png"/><Relationship Id="rId535" Type="http://purl.oclc.org/ooxml/officeDocument/relationships/hyperlink" Target="https://www.espn.com/mens-college-basketball/team/_/id/2640/texas-southern-tigers" TargetMode="External"/><Relationship Id="rId174" Type="http://purl.oclc.org/ooxml/officeDocument/relationships/image" Target="../media/image144.png"/><Relationship Id="rId381" Type="http://purl.oclc.org/ooxml/officeDocument/relationships/hyperlink" Target="https://www.espn.com/mens-college-basketball/team/_/id/160/new-hampshire-wildcats" TargetMode="External"/><Relationship Id="rId602" Type="http://purl.oclc.org/ooxml/officeDocument/relationships/image" Target="../media/image39.png"/><Relationship Id="rId241" Type="http://purl.oclc.org/ooxml/officeDocument/relationships/hyperlink" Target="https://www.espn.com/mens-college-basketball/team/_/id/2349/umass-lowell-river-hawks" TargetMode="External"/><Relationship Id="rId479" Type="http://purl.oclc.org/ooxml/officeDocument/relationships/hyperlink" Target="https://www.espn.com/mens-college-basketball/team/_/id/2630/ut-martin-skyhawks" TargetMode="External"/><Relationship Id="rId686" Type="http://purl.oclc.org/ooxml/officeDocument/relationships/image" Target="../media/image314.png"/><Relationship Id="rId36" Type="http://purl.oclc.org/ooxml/officeDocument/relationships/image" Target="../media/image64.png"/><Relationship Id="rId339" Type="http://purl.oclc.org/ooxml/officeDocument/relationships/hyperlink" Target="https://www.espn.com/mens-college-basketball/team/_/id/219/pennsylvania-quakers" TargetMode="External"/><Relationship Id="rId546" Type="http://purl.oclc.org/ooxml/officeDocument/relationships/image" Target="../media/image353.png"/><Relationship Id="rId101" Type="http://purl.oclc.org/ooxml/officeDocument/relationships/hyperlink" Target="https://www.espn.com/mens-college-basketball/team/_/id/2752/xavier-musketeers" TargetMode="External"/><Relationship Id="rId185" Type="http://purl.oclc.org/ooxml/officeDocument/relationships/hyperlink" Target="https://www.espn.com/mens-college-basketball/team/_/id/145/ole-miss-rebels" TargetMode="External"/><Relationship Id="rId406" Type="http://purl.oclc.org/ooxml/officeDocument/relationships/image" Target="../media/image294.png"/><Relationship Id="rId392" Type="http://purl.oclc.org/ooxml/officeDocument/relationships/image" Target="../media/image247.png"/><Relationship Id="rId613" Type="http://purl.oclc.org/ooxml/officeDocument/relationships/hyperlink" Target="https://www.espn.com/mens-college-basketball/team/_/id/91/bellarmine-knights" TargetMode="External"/><Relationship Id="rId697" Type="http://purl.oclc.org/ooxml/officeDocument/relationships/hyperlink" Target="https://www.espn.com/mens-college-basketball/team/_/id/13/cal-poly-mustangs" TargetMode="External"/><Relationship Id="rId252" Type="http://purl.oclc.org/ooxml/officeDocument/relationships/image" Target="../media/image220.png"/><Relationship Id="rId47" Type="http://purl.oclc.org/ooxml/officeDocument/relationships/hyperlink" Target="https://www.espn.com/mens-college-basketball/team/_/id/96/kentucky-wildcats" TargetMode="External"/><Relationship Id="rId112" Type="http://purl.oclc.org/ooxml/officeDocument/relationships/image" Target="../media/image274.png"/><Relationship Id="rId557" Type="http://purl.oclc.org/ooxml/officeDocument/relationships/hyperlink" Target="https://www.espn.com/mens-college-basketball/team/_/id/6/south-alabama-jaguars" TargetMode="External"/><Relationship Id="rId196" Type="http://purl.oclc.org/ooxml/officeDocument/relationships/image" Target="../media/image150.png"/><Relationship Id="rId417" Type="http://purl.oclc.org/ooxml/officeDocument/relationships/hyperlink" Target="https://www.espn.com/mens-college-basketball/team/_/id/2771/merrimack-warriors" TargetMode="External"/><Relationship Id="rId624" Type="http://purl.oclc.org/ooxml/officeDocument/relationships/image" Target="../media/image318.png"/><Relationship Id="rId263" Type="http://purl.oclc.org/ooxml/officeDocument/relationships/hyperlink" Target="https://www.espn.com/mens-college-basketball/team/_/id/2717/western-carolina-catamounts" TargetMode="External"/><Relationship Id="rId470" Type="http://purl.oclc.org/ooxml/officeDocument/relationships/image" Target="../media/image67.png"/><Relationship Id="rId58" Type="http://purl.oclc.org/ooxml/officeDocument/relationships/image" Target="../media/image154.png"/><Relationship Id="rId123" Type="http://purl.oclc.org/ooxml/officeDocument/relationships/hyperlink" Target="https://www.espn.com/mens-college-basketball/team/_/id/2306/kansas-state-wildcats" TargetMode="External"/><Relationship Id="rId330" Type="http://purl.oclc.org/ooxml/officeDocument/relationships/image" Target="../media/image339.png"/><Relationship Id="rId568" Type="http://purl.oclc.org/ooxml/officeDocument/relationships/image" Target="../media/image188.png"/><Relationship Id="rId428" Type="http://purl.oclc.org/ooxml/officeDocument/relationships/image" Target="../media/image347.png"/><Relationship Id="rId635" Type="http://purl.oclc.org/ooxml/officeDocument/relationships/hyperlink" Target="https://www.espn.com/mens-college-basketball/team/_/id/2011/alabama-state-hornets" TargetMode="External"/><Relationship Id="rId274" Type="http://purl.oclc.org/ooxml/officeDocument/relationships/image" Target="../media/image68.png"/><Relationship Id="rId481" Type="http://purl.oclc.org/ooxml/officeDocument/relationships/hyperlink" Target="https://www.espn.com/mens-college-basketball/team/_/id/2329/lehigh-mountain-hawks" TargetMode="External"/><Relationship Id="rId702" Type="http://purl.oclc.org/ooxml/officeDocument/relationships/image" Target="../media/image234.png"/><Relationship Id="rId69" Type="http://purl.oclc.org/ooxml/officeDocument/relationships/hyperlink" Target="https://www.espn.com/mens-college-basketball/team/_/id/21/san-diego-state-aztecs" TargetMode="External"/><Relationship Id="rId134" Type="http://purl.oclc.org/ooxml/officeDocument/relationships/image" Target="../media/image198.png"/><Relationship Id="rId579" Type="http://purl.oclc.org/ooxml/officeDocument/relationships/hyperlink" Target="https://www.espn.com/mens-college-basketball/team/_/id/2130/chicago-state-cougars" TargetMode="External"/><Relationship Id="rId341" Type="http://purl.oclc.org/ooxml/officeDocument/relationships/hyperlink" Target="https://www.espn.com/mens-college-basketball/team/_/id/299/long-beach-state-beach" TargetMode="External"/><Relationship Id="rId439" Type="http://purl.oclc.org/ooxml/officeDocument/relationships/hyperlink" Target="https://www.espn.com/mens-college-basketball/team/_/id/227/rhode-island-rams" TargetMode="External"/><Relationship Id="rId646" Type="http://purl.oclc.org/ooxml/officeDocument/relationships/image" Target="../media/image358.png"/><Relationship Id="rId201" Type="http://purl.oclc.org/ooxml/officeDocument/relationships/hyperlink" Target="https://www.espn.com/mens-college-basketball/team/_/id/2275/hofstra-pride" TargetMode="External"/><Relationship Id="rId285" Type="http://purl.oclc.org/ooxml/officeDocument/relationships/hyperlink" Target="https://www.espn.com/mens-college-basketball/team/_/id/2900/st-thomas-minnesota-tommies" TargetMode="External"/><Relationship Id="rId506" Type="http://purl.oclc.org/ooxml/officeDocument/relationships/image" Target="../media/image72.png"/><Relationship Id="rId492" Type="http://purl.oclc.org/ooxml/officeDocument/relationships/image" Target="../media/image237.png"/><Relationship Id="rId713" Type="http://purl.oclc.org/ooxml/officeDocument/relationships/hyperlink" Target="https://www.espn.com/mens-college-basketball/team/_/id/2561/siena-saints" TargetMode="External"/><Relationship Id="rId145" Type="http://purl.oclc.org/ooxml/officeDocument/relationships/hyperlink" Target="https://www.espn.com/mens-college-basketball/team/_/id/103/boston-college-eagles" TargetMode="External"/><Relationship Id="rId352" Type="http://purl.oclc.org/ooxml/officeDocument/relationships/image" Target="../media/image223.png"/><Relationship Id="rId212" Type="http://purl.oclc.org/ooxml/officeDocument/relationships/image" Target="../media/image228.png"/><Relationship Id="rId657" Type="http://purl.oclc.org/ooxml/officeDocument/relationships/hyperlink" Target="https://www.espn.com/mens-college-basketball/team/_/id/349/army-black-knights" TargetMode="External"/><Relationship Id="rId296" Type="http://purl.oclc.org/ooxml/officeDocument/relationships/image" Target="../media/image13.png"/><Relationship Id="rId517" Type="http://purl.oclc.org/ooxml/officeDocument/relationships/hyperlink" Target="https://www.espn.com/mens-college-basketball/team/_/id/2382/mercer-bears" TargetMode="External"/><Relationship Id="rId724" Type="http://purl.oclc.org/ooxml/officeDocument/relationships/image" Target="../media/image364.png"/><Relationship Id="rId60" Type="http://purl.oclc.org/ooxml/officeDocument/relationships/image" Target="../media/image236.png"/><Relationship Id="rId156" Type="http://purl.oclc.org/ooxml/officeDocument/relationships/image" Target="../media/image113.png"/><Relationship Id="rId363" Type="http://purl.oclc.org/ooxml/officeDocument/relationships/hyperlink" Target="https://www.espn.com/mens-college-basketball/team/_/id/2450/norfolk-state-spartans" TargetMode="External"/><Relationship Id="rId570" Type="http://purl.oclc.org/ooxml/officeDocument/relationships/image" Target="../media/image268.png"/><Relationship Id="rId223" Type="http://purl.oclc.org/ooxml/officeDocument/relationships/hyperlink" Target="https://www.espn.com/mens-college-basketball/team/_/id/2335/liberty-flames" TargetMode="External"/><Relationship Id="rId430" Type="http://purl.oclc.org/ooxml/officeDocument/relationships/image" Target="../media/image305.png"/><Relationship Id="rId668" Type="http://purl.oclc.org/ooxml/officeDocument/relationships/image" Target="../media/image199.png"/><Relationship Id="rId18" Type="http://purl.oclc.org/ooxml/officeDocument/relationships/image" Target="../media/image32.png"/><Relationship Id="rId528" Type="http://purl.oclc.org/ooxml/officeDocument/relationships/image" Target="../media/image349.png"/><Relationship Id="rId167" Type="http://purl.oclc.org/ooxml/officeDocument/relationships/hyperlink" Target="https://www.espn.com/mens-college-basketball/team/_/id/213/penn-state-nittany-lions" TargetMode="External"/><Relationship Id="rId374" Type="http://purl.oclc.org/ooxml/officeDocument/relationships/image" Target="../media/image231.png"/><Relationship Id="rId581" Type="http://purl.oclc.org/ooxml/officeDocument/relationships/hyperlink" Target="https://www.espn.com/mens-college-basketball/team/_/id/2755/grambling-tigers" TargetMode="External"/><Relationship Id="rId71" Type="http://purl.oclc.org/ooxml/officeDocument/relationships/hyperlink" Target="https://www.espn.com/mens-college-basketball/team/_/id/2226/florida-atlantic-owls" TargetMode="External"/><Relationship Id="rId234" Type="http://purl.oclc.org/ooxml/officeDocument/relationships/image" Target="../media/image264.png"/><Relationship Id="rId679" Type="http://purl.oclc.org/ooxml/officeDocument/relationships/hyperlink" Target="https://www.espn.com/mens-college-basketball/team/_/id/2352/loyola-maryland-greyhounds" TargetMode="External"/><Relationship Id="rId2" Type="http://purl.oclc.org/ooxml/officeDocument/relationships/image" Target="../media/image136.png"/><Relationship Id="rId29" Type="http://purl.oclc.org/ooxml/officeDocument/relationships/hyperlink" Target="https://www.espn.com/mens-college-basketball/team/_/id/2250/gonzaga-bulldogs" TargetMode="External"/><Relationship Id="rId441" Type="http://purl.oclc.org/ooxml/officeDocument/relationships/hyperlink" Target="https://www.espn.com/mens-college-basketball/team/_/id/2747/wofford-terriers" TargetMode="External"/><Relationship Id="rId539" Type="http://purl.oclc.org/ooxml/officeDocument/relationships/hyperlink" Target="https://www.espn.com/mens-college-basketball/team/_/id/2710/western-illinois-leathernecks" TargetMode="External"/><Relationship Id="rId178" Type="http://purl.oclc.org/ooxml/officeDocument/relationships/image" Target="../media/image55.png"/><Relationship Id="rId301" Type="http://purl.oclc.org/ooxml/officeDocument/relationships/hyperlink" Target="https://www.espn.com/mens-college-basketball/team/_/id/2571/south-dakota-state-jackrabbits" TargetMode="External"/><Relationship Id="rId82" Type="http://purl.oclc.org/ooxml/officeDocument/relationships/image" Target="../media/image260.png"/><Relationship Id="rId385" Type="http://purl.oclc.org/ooxml/officeDocument/relationships/hyperlink" Target="https://www.espn.com/mens-college-basketball/team/_/id/302/uc-davis-aggies" TargetMode="External"/><Relationship Id="rId592" Type="http://purl.oclc.org/ooxml/officeDocument/relationships/image" Target="../media/image250.png"/><Relationship Id="rId606" Type="http://purl.oclc.org/ooxml/officeDocument/relationships/image" Target="../media/image350.png"/><Relationship Id="rId245" Type="http://purl.oclc.org/ooxml/officeDocument/relationships/hyperlink" Target="https://www.espn.com/mens-college-basketball/team/_/id/79/southern-illinois-salukis" TargetMode="External"/><Relationship Id="rId452" Type="http://purl.oclc.org/ooxml/officeDocument/relationships/image" Target="../media/image173.png"/><Relationship Id="rId105" Type="http://purl.oclc.org/ooxml/officeDocument/relationships/hyperlink" Target="https://www.espn.com/mens-college-basketball/team/_/id/2550/seton-hall-pirates" TargetMode="External"/><Relationship Id="rId147" Type="http://purl.oclc.org/ooxml/officeDocument/relationships/hyperlink" Target="https://www.espn.com/mens-college-basketball/team/_/id/2567/smu-mustangs" TargetMode="External"/><Relationship Id="rId312" Type="http://purl.oclc.org/ooxml/officeDocument/relationships/image" Target="../media/image76.png"/><Relationship Id="rId354" Type="http://purl.oclc.org/ooxml/officeDocument/relationships/image" Target="../media/image137.png"/><Relationship Id="rId51" Type="http://purl.oclc.org/ooxml/officeDocument/relationships/hyperlink" Target="https://www.espn.com/mens-college-basketball/team/_/id/2641/texas-tech-red-raiders" TargetMode="External"/><Relationship Id="rId93" Type="http://purl.oclc.org/ooxml/officeDocument/relationships/hyperlink" Target="https://www.espn.com/mens-college-basketball/team/_/id/2294/iowa-hawkeyes" TargetMode="External"/><Relationship Id="rId189" Type="http://purl.oclc.org/ooxml/officeDocument/relationships/hyperlink" Target="https://www.espn.com/mens-college-basketball/team/_/id/2535/samford-bulldogs" TargetMode="External"/><Relationship Id="rId396" Type="http://purl.oclc.org/ooxml/officeDocument/relationships/image" Target="../media/image93.png"/><Relationship Id="rId561" Type="http://purl.oclc.org/ooxml/officeDocument/relationships/hyperlink" Target="https://www.espn.com/mens-college-basketball/team/_/id/2437/omaha-mavericks" TargetMode="External"/><Relationship Id="rId617" Type="http://purl.oclc.org/ooxml/officeDocument/relationships/hyperlink" Target="https://www.espn.com/mens-college-basketball/team/_/id/305/depaul-blue-demons" TargetMode="External"/><Relationship Id="rId659" Type="http://purl.oclc.org/ooxml/officeDocument/relationships/hyperlink" Target="https://www.espn.com/mens-college-basketball/team/_/id/2504/prairie-view-am-panthers" TargetMode="External"/><Relationship Id="rId214" Type="http://purl.oclc.org/ooxml/officeDocument/relationships/image" Target="../media/image77.png"/><Relationship Id="rId256" Type="http://purl.oclc.org/ooxml/officeDocument/relationships/image" Target="../media/image170.png"/><Relationship Id="rId298" Type="http://purl.oclc.org/ooxml/officeDocument/relationships/image" Target="../media/image17.png"/><Relationship Id="rId421" Type="http://purl.oclc.org/ooxml/officeDocument/relationships/hyperlink" Target="https://www.espn.com/mens-college-basketball/team/_/id/2046/austin-peay-governors" TargetMode="External"/><Relationship Id="rId463" Type="http://purl.oclc.org/ooxml/officeDocument/relationships/hyperlink" Target="https://www.espn.com/mens-college-basketball/team/_/id/2115/central-connecticut-blue-devils" TargetMode="External"/><Relationship Id="rId519" Type="http://purl.oclc.org/ooxml/officeDocument/relationships/hyperlink" Target="https://www.espn.com/mens-college-basketball/team/_/id/2934/cal-state-bakersfield-roadrunners" TargetMode="External"/><Relationship Id="rId670" Type="http://purl.oclc.org/ooxml/officeDocument/relationships/image" Target="../media/image255.png"/><Relationship Id="rId116" Type="http://purl.oclc.org/ooxml/officeDocument/relationships/image" Target="../media/image98.png"/><Relationship Id="rId158" Type="http://purl.oclc.org/ooxml/officeDocument/relationships/image" Target="../media/image160.png"/><Relationship Id="rId323" Type="http://purl.oclc.org/ooxml/officeDocument/relationships/hyperlink" Target="https://www.espn.com/mens-college-basketball/team/_/id/2623/missouri-state-bears" TargetMode="External"/><Relationship Id="rId530" Type="http://purl.oclc.org/ooxml/officeDocument/relationships/image" Target="../media/image47.png"/><Relationship Id="rId726" Type="http://purl.oclc.org/ooxml/officeDocument/relationships/image" Target="../media/image317.png"/><Relationship Id="rId20" Type="http://purl.oclc.org/ooxml/officeDocument/relationships/image" Target="../media/image176.png"/><Relationship Id="rId62" Type="http://purl.oclc.org/ooxml/officeDocument/relationships/image" Target="../media/image289.png"/><Relationship Id="rId365" Type="http://purl.oclc.org/ooxml/officeDocument/relationships/hyperlink" Target="https://www.espn.com/mens-college-basketball/team/_/id/218/temple-owls" TargetMode="External"/><Relationship Id="rId572" Type="http://purl.oclc.org/ooxml/officeDocument/relationships/image" Target="../media/image241.png"/><Relationship Id="rId628" Type="http://purl.oclc.org/ooxml/officeDocument/relationships/image" Target="../media/image361.png"/><Relationship Id="rId225" Type="http://purl.oclc.org/ooxml/officeDocument/relationships/hyperlink" Target="https://www.espn.com/mens-college-basketball/team/_/id/2272/high-point-panthers" TargetMode="External"/><Relationship Id="rId267" Type="http://purl.oclc.org/ooxml/officeDocument/relationships/hyperlink" Target="https://www.espn.com/mens-college-basketball/team/_/id/87/notre-dame-fighting-irish" TargetMode="External"/><Relationship Id="rId432" Type="http://purl.oclc.org/ooxml/officeDocument/relationships/image" Target="../media/image62.png"/><Relationship Id="rId474" Type="http://purl.oclc.org/ooxml/officeDocument/relationships/image" Target="../media/image354.png"/><Relationship Id="rId127" Type="http://purl.oclc.org/ooxml/officeDocument/relationships/hyperlink" Target="https://www.espn.com/mens-college-basketball/team/_/id/264/washington-huskies" TargetMode="External"/><Relationship Id="rId681" Type="http://purl.oclc.org/ooxml/officeDocument/relationships/hyperlink" Target="https://www.espn.com/mens-college-basketball/team/_/id/2916/incarnate-word-cardinals" TargetMode="External"/><Relationship Id="rId31" Type="http://purl.oclc.org/ooxml/officeDocument/relationships/hyperlink" Target="https://www.espn.com/mens-college-basketball/team/_/id/2608/saint-marys-gaels" TargetMode="External"/><Relationship Id="rId73" Type="http://purl.oclc.org/ooxml/officeDocument/relationships/hyperlink" Target="https://www.espn.com/mens-college-basketball/team/_/id/158/nebraska-cornhuskers" TargetMode="External"/><Relationship Id="rId169" Type="http://purl.oclc.org/ooxml/officeDocument/relationships/hyperlink" Target="https://www.espn.com/mens-college-basketball/team/_/id/135/minnesota-golden-gophers" TargetMode="External"/><Relationship Id="rId334" Type="http://purl.oclc.org/ooxml/officeDocument/relationships/image" Target="../media/image210.png"/><Relationship Id="rId376" Type="http://purl.oclc.org/ooxml/officeDocument/relationships/image" Target="../media/image185.png"/><Relationship Id="rId541" Type="http://purl.oclc.org/ooxml/officeDocument/relationships/hyperlink" Target="https://www.espn.com/mens-college-basketball/team/_/id/44/american-university-eagles" TargetMode="External"/><Relationship Id="rId583" Type="http://purl.oclc.org/ooxml/officeDocument/relationships/hyperlink" Target="https://www.espn.com/mens-college-basketball/team/_/id/2459/northern-illinois-huskies" TargetMode="External"/><Relationship Id="rId639" Type="http://purl.oclc.org/ooxml/officeDocument/relationships/hyperlink" Target="https://www.espn.com/mens-college-basketball/team/_/id/2501/portland-pilots" TargetMode="External"/><Relationship Id="rId4" Type="http://purl.oclc.org/ooxml/officeDocument/relationships/image" Target="../media/image42.png"/><Relationship Id="rId180" Type="http://purl.oclc.org/ooxml/officeDocument/relationships/image" Target="../media/image312.png"/><Relationship Id="rId236" Type="http://purl.oclc.org/ooxml/officeDocument/relationships/image" Target="../media/image224.png"/><Relationship Id="rId278" Type="http://purl.oclc.org/ooxml/officeDocument/relationships/image" Target="../media/image164.png"/><Relationship Id="rId401" Type="http://purl.oclc.org/ooxml/officeDocument/relationships/hyperlink" Target="https://www.espn.com/mens-college-basketball/team/_/id/55/jacksonville-state-gamecocks" TargetMode="External"/><Relationship Id="rId443" Type="http://purl.oclc.org/ooxml/officeDocument/relationships/hyperlink" Target="https://www.espn.com/mens-college-basketball/team/_/id/2320/lamar-cardinals" TargetMode="External"/><Relationship Id="rId650" Type="http://purl.oclc.org/ooxml/officeDocument/relationships/image" Target="../media/image356.png"/><Relationship Id="rId303" Type="http://purl.oclc.org/ooxml/officeDocument/relationships/hyperlink" Target="https://www.espn.com/mens-college-basketball/team/_/id/2344/longwood-lancers" TargetMode="External"/><Relationship Id="rId485" Type="http://purl.oclc.org/ooxml/officeDocument/relationships/hyperlink" Target="https://www.espn.com/mens-college-basketball/team/_/id/2066/binghamton-bearcats" TargetMode="External"/><Relationship Id="rId692" Type="http://purl.oclc.org/ooxml/officeDocument/relationships/image" Target="../media/image307.png"/><Relationship Id="rId706" Type="http://purl.oclc.org/ooxml/officeDocument/relationships/image" Target="../media/image252.png"/><Relationship Id="rId42" Type="http://purl.oclc.org/ooxml/officeDocument/relationships/image" Target="../media/image129.png"/><Relationship Id="rId84" Type="http://purl.oclc.org/ooxml/officeDocument/relationships/image" Target="../media/image45.png"/><Relationship Id="rId138" Type="http://purl.oclc.org/ooxml/officeDocument/relationships/image" Target="../media/image51.png"/><Relationship Id="rId345" Type="http://purl.oclc.org/ooxml/officeDocument/relationships/hyperlink" Target="https://www.espn.com/mens-college-basketball/team/_/id/204/oregon-state-beavers" TargetMode="External"/><Relationship Id="rId387" Type="http://purl.oclc.org/ooxml/officeDocument/relationships/hyperlink" Target="https://www.espn.com/mens-college-basketball/team/_/id/46/georgetown-hoyas" TargetMode="External"/><Relationship Id="rId510" Type="http://purl.oclc.org/ooxml/officeDocument/relationships/image" Target="../media/image30.png"/><Relationship Id="rId552" Type="http://purl.oclc.org/ooxml/officeDocument/relationships/image" Target="../media/image102.png"/><Relationship Id="rId594" Type="http://purl.oclc.org/ooxml/officeDocument/relationships/image" Target="../media/image278.png"/><Relationship Id="rId608" Type="http://purl.oclc.org/ooxml/officeDocument/relationships/image" Target="../media/image334.png"/><Relationship Id="rId191" Type="http://purl.oclc.org/ooxml/officeDocument/relationships/hyperlink" Target="https://www.espn.com/mens-college-basketball/team/_/id/179/st-bonaventure-bonnies" TargetMode="External"/><Relationship Id="rId205" Type="http://purl.oclc.org/ooxml/officeDocument/relationships/hyperlink" Target="https://www.espn.com/mens-college-basketball/team/_/id/172/cornell-big-red" TargetMode="External"/><Relationship Id="rId247" Type="http://purl.oclc.org/ooxml/officeDocument/relationships/hyperlink" Target="https://www.espn.com/mens-college-basketball/team/_/id/2541/santa-clara-broncos" TargetMode="External"/><Relationship Id="rId412" Type="http://purl.oclc.org/ooxml/officeDocument/relationships/image" Target="../media/image122.png"/><Relationship Id="rId107" Type="http://purl.oclc.org/ooxml/officeDocument/relationships/hyperlink" Target="https://www.espn.com/mens-college-basketball/team/_/id/256/james-madison-dukes" TargetMode="External"/><Relationship Id="rId289" Type="http://purl.oclc.org/ooxml/officeDocument/relationships/hyperlink" Target="https://www.espn.com/mens-college-basketball/team/_/id/250/ut-arlington-mavericks" TargetMode="External"/><Relationship Id="rId454" Type="http://purl.oclc.org/ooxml/officeDocument/relationships/image" Target="../media/image79.png"/><Relationship Id="rId496" Type="http://purl.oclc.org/ooxml/officeDocument/relationships/image" Target="../media/image54.png"/><Relationship Id="rId661" Type="http://purl.oclc.org/ooxml/officeDocument/relationships/hyperlink" Target="https://www.espn.com/mens-college-basketball/team/_/id/2466/northwestern-state-demons" TargetMode="External"/><Relationship Id="rId717" Type="http://purl.oclc.org/ooxml/officeDocument/relationships/hyperlink" Target="https://www.espn.com/mens-college-basketball/team/_/id/2154/coppin-state-eagles" TargetMode="External"/><Relationship Id="rId11" Type="http://purl.oclc.org/ooxml/officeDocument/relationships/hyperlink" Target="https://www.espn.com/mens-college-basketball/team/_/id/12/arizona-wildcats" TargetMode="External"/><Relationship Id="rId53" Type="http://purl.oclc.org/ooxml/officeDocument/relationships/hyperlink" Target="https://www.espn.com/mens-college-basketball/team/_/id/221/pittsburgh-panthers" TargetMode="External"/><Relationship Id="rId149" Type="http://purl.oclc.org/ooxml/officeDocument/relationships/hyperlink" Target="https://www.espn.com/mens-college-basketball/team/_/id/2086/butler-bulldogs" TargetMode="External"/><Relationship Id="rId314" Type="http://purl.oclc.org/ooxml/officeDocument/relationships/image" Target="../media/image171.png"/><Relationship Id="rId356" Type="http://purl.oclc.org/ooxml/officeDocument/relationships/image" Target="../media/image200.png"/><Relationship Id="rId398" Type="http://purl.oclc.org/ooxml/officeDocument/relationships/image" Target="../media/image245.png"/><Relationship Id="rId521" Type="http://purl.oclc.org/ooxml/officeDocument/relationships/hyperlink" Target="https://www.espn.com/mens-college-basketball/team/_/id/2751/wyoming-cowboys" TargetMode="External"/><Relationship Id="rId563" Type="http://purl.oclc.org/ooxml/officeDocument/relationships/hyperlink" Target="https://www.espn.com/mens-college-basketball/team/_/id/104/boston-university-terriers" TargetMode="External"/><Relationship Id="rId619" Type="http://purl.oclc.org/ooxml/officeDocument/relationships/hyperlink" Target="https://www.espn.com/mens-college-basketball/team/_/id/2433/ul-monroe-warhawks" TargetMode="External"/><Relationship Id="rId95" Type="http://purl.oclc.org/ooxml/officeDocument/relationships/hyperlink" Target="https://www.espn.com/mens-college-basketball/team/_/id/68/boise-state-broncos" TargetMode="External"/><Relationship Id="rId160" Type="http://purl.oclc.org/ooxml/officeDocument/relationships/image" Target="../media/image121.png"/><Relationship Id="rId216" Type="http://purl.oclc.org/ooxml/officeDocument/relationships/image" Target="../media/image189.png"/><Relationship Id="rId423" Type="http://purl.oclc.org/ooxml/officeDocument/relationships/hyperlink" Target="https://www.espn.com/mens-college-basketball/team/_/id/97/louisville-cardinals" TargetMode="External"/><Relationship Id="rId258" Type="http://purl.oclc.org/ooxml/officeDocument/relationships/image" Target="../media/image138.png"/><Relationship Id="rId465" Type="http://purl.oclc.org/ooxml/officeDocument/relationships/hyperlink" Target="https://www.espn.com/mens-college-basketball/team/_/id/2856/california-baptist-lancers" TargetMode="External"/><Relationship Id="rId630" Type="http://purl.oclc.org/ooxml/officeDocument/relationships/image" Target="../media/image95.png"/><Relationship Id="rId672" Type="http://purl.oclc.org/ooxml/officeDocument/relationships/image" Target="../media/image53.png"/><Relationship Id="rId728" Type="http://purl.oclc.org/ooxml/officeDocument/relationships/image" Target="../media/image344.png"/><Relationship Id="rId22" Type="http://purl.oclc.org/ooxml/officeDocument/relationships/image" Target="../media/image7.png"/><Relationship Id="rId64" Type="http://purl.oclc.org/ooxml/officeDocument/relationships/image" Target="../media/image97.png"/><Relationship Id="rId118" Type="http://purl.oclc.org/ooxml/officeDocument/relationships/image" Target="../media/image242.png"/><Relationship Id="rId325" Type="http://purl.oclc.org/ooxml/officeDocument/relationships/hyperlink" Target="https://www.espn.com/mens-college-basketball/team/_/id/2803/bryant-bulldogs" TargetMode="External"/><Relationship Id="rId367" Type="http://purl.oclc.org/ooxml/officeDocument/relationships/hyperlink" Target="https://www.espn.com/mens-college-basketball/team/_/id/56/stetson-hatters" TargetMode="External"/><Relationship Id="rId532" Type="http://purl.oclc.org/ooxml/officeDocument/relationships/image" Target="../media/image218.png"/><Relationship Id="rId574" Type="http://purl.oclc.org/ooxml/officeDocument/relationships/image" Target="../media/image195.png"/><Relationship Id="rId171" Type="http://purl.oclc.org/ooxml/officeDocument/relationships/hyperlink" Target="https://www.espn.com/mens-college-basketball/team/_/id/261/vermont-catamounts" TargetMode="External"/><Relationship Id="rId227" Type="http://purl.oclc.org/ooxml/officeDocument/relationships/hyperlink" Target="https://www.espn.com/mens-college-basketball/team/_/id/8/arkansas-razorbacks" TargetMode="External"/><Relationship Id="rId269" Type="http://purl.oclc.org/ooxml/officeDocument/relationships/hyperlink" Target="https://www.espn.com/mens-college-basketball/team/_/id/142/missouri-tigers" TargetMode="External"/><Relationship Id="rId434" Type="http://purl.oclc.org/ooxml/officeDocument/relationships/image" Target="../media/image27.png"/><Relationship Id="rId476" Type="http://purl.oclc.org/ooxml/officeDocument/relationships/image" Target="../media/image107.png"/><Relationship Id="rId641" Type="http://purl.oclc.org/ooxml/officeDocument/relationships/hyperlink" Target="https://www.espn.com/mens-college-basketball/team/_/id/233/south-dakota-coyotes" TargetMode="External"/><Relationship Id="rId683" Type="http://purl.oclc.org/ooxml/officeDocument/relationships/hyperlink" Target="https://www.espn.com/mens-college-basketball/team/_/id/2635/tennessee-tech-golden-eagles" TargetMode="External"/><Relationship Id="rId33" Type="http://purl.oclc.org/ooxml/officeDocument/relationships/hyperlink" Target="https://www.espn.com/mens-college-basketball/team/_/id/127/michigan-state-spartans" TargetMode="External"/><Relationship Id="rId129" Type="http://purl.oclc.org/ooxml/officeDocument/relationships/hyperlink" Target="https://www.espn.com/mens-college-basketball/team/_/id/163/princeton-tigers" TargetMode="External"/><Relationship Id="rId280" Type="http://purl.oclc.org/ooxml/officeDocument/relationships/image" Target="../media/image207.png"/><Relationship Id="rId336" Type="http://purl.oclc.org/ooxml/officeDocument/relationships/image" Target="../media/image108.png"/><Relationship Id="rId501" Type="http://purl.oclc.org/ooxml/officeDocument/relationships/hyperlink" Target="https://www.espn.com/mens-college-basketball/team/_/id/315/niagara-purple-eagles" TargetMode="External"/><Relationship Id="rId543" Type="http://purl.oclc.org/ooxml/officeDocument/relationships/hyperlink" Target="https://www.espn.com/mens-college-basketball/team/_/id/294/jacksonville-dolphins" TargetMode="External"/><Relationship Id="rId75" Type="http://purl.oclc.org/ooxml/officeDocument/relationships/hyperlink" Target="https://www.espn.com/mens-college-basketball/team/_/id/201/oklahoma-sooners" TargetMode="External"/><Relationship Id="rId140" Type="http://purl.oclc.org/ooxml/officeDocument/relationships/image" Target="../media/image31.png"/><Relationship Id="rId182" Type="http://purl.oclc.org/ooxml/officeDocument/relationships/image" Target="../media/image92.png"/><Relationship Id="rId378" Type="http://purl.oclc.org/ooxml/officeDocument/relationships/image" Target="../media/image335.png"/><Relationship Id="rId403" Type="http://purl.oclc.org/ooxml/officeDocument/relationships/hyperlink" Target="https://www.espn.com/mens-college-basketball/team/_/id/2241/gardner-webb-runnin-bulldogs" TargetMode="External"/><Relationship Id="rId585" Type="http://purl.oclc.org/ooxml/officeDocument/relationships/hyperlink" Target="https://www.espn.com/mens-college-basketball/team/_/id/2296/jackson-state-tigers" TargetMode="External"/><Relationship Id="rId6" Type="http://purl.oclc.org/ooxml/officeDocument/relationships/image" Target="../media/image143.png"/><Relationship Id="rId238" Type="http://purl.oclc.org/ooxml/officeDocument/relationships/image" Target="../media/image61.png"/><Relationship Id="rId445" Type="http://purl.oclc.org/ooxml/officeDocument/relationships/hyperlink" Target="https://www.espn.com/mens-college-basketball/team/_/id/3084/utah-valley-wolverines" TargetMode="External"/><Relationship Id="rId487" Type="http://purl.oclc.org/ooxml/officeDocument/relationships/hyperlink" Target="https://www.espn.com/mens-college-basketball/team/_/id/193/miami-oh-redhawks" TargetMode="External"/><Relationship Id="rId610" Type="http://purl.oclc.org/ooxml/officeDocument/relationships/image" Target="../media/image149.png"/><Relationship Id="rId652" Type="http://purl.oclc.org/ooxml/officeDocument/relationships/image" Target="../media/image211.png"/><Relationship Id="rId694" Type="http://purl.oclc.org/ooxml/officeDocument/relationships/image" Target="../media/image301.png"/><Relationship Id="rId708" Type="http://purl.oclc.org/ooxml/officeDocument/relationships/image" Target="../media/image290.png"/><Relationship Id="rId291" Type="http://purl.oclc.org/ooxml/officeDocument/relationships/hyperlink" Target="https://www.espn.com/mens-college-basketball/team/_/id/2724/wichita-state-shockers" TargetMode="External"/><Relationship Id="rId305" Type="http://purl.oclc.org/ooxml/officeDocument/relationships/hyperlink" Target="https://www.espn.com/mens-college-basketball/team/_/id/2627/tarleton-state-texans" TargetMode="External"/><Relationship Id="rId347" Type="http://purl.oclc.org/ooxml/officeDocument/relationships/hyperlink" Target="https://www.espn.com/mens-college-basketball/team/_/id/225/brown-bears" TargetMode="External"/><Relationship Id="rId512" Type="http://purl.oclc.org/ooxml/officeDocument/relationships/image" Target="../media/image315.png"/><Relationship Id="rId44" Type="http://purl.oclc.org/ooxml/officeDocument/relationships/image" Target="../media/image46.png"/><Relationship Id="rId86" Type="http://purl.oclc.org/ooxml/officeDocument/relationships/image" Target="../media/image58.png"/><Relationship Id="rId151" Type="http://purl.oclc.org/ooxml/officeDocument/relationships/hyperlink" Target="https://www.espn.com/mens-college-basketball/team/_/id/2026/app-state-mountaineers" TargetMode="External"/><Relationship Id="rId389" Type="http://purl.oclc.org/ooxml/officeDocument/relationships/hyperlink" Target="https://www.espn.com/mens-college-basketball/team/_/id/62/hawaii-rainbow-warriors" TargetMode="External"/><Relationship Id="rId554" Type="http://purl.oclc.org/ooxml/officeDocument/relationships/image" Target="../media/image256.png"/><Relationship Id="rId596" Type="http://purl.oclc.org/ooxml/officeDocument/relationships/image" Target="../media/image299.png"/><Relationship Id="rId193" Type="http://purl.oclc.org/ooxml/officeDocument/relationships/hyperlink" Target="https://www.espn.com/mens-college-basketball/team/_/id/183/syracuse-orange" TargetMode="External"/><Relationship Id="rId207" Type="http://purl.oclc.org/ooxml/officeDocument/relationships/hyperlink" Target="https://www.espn.com/mens-college-basketball/team/_/id/2413/morehead-state-eagles" TargetMode="External"/><Relationship Id="rId249" Type="http://purl.oclc.org/ooxml/officeDocument/relationships/hyperlink" Target="https://www.espn.com/mens-college-basketball/team/_/id/119/towson-tigers" TargetMode="External"/><Relationship Id="rId414" Type="http://purl.oclc.org/ooxml/officeDocument/relationships/image" Target="../media/image316.png"/><Relationship Id="rId456" Type="http://purl.oclc.org/ooxml/officeDocument/relationships/image" Target="../media/image265.png"/><Relationship Id="rId498" Type="http://purl.oclc.org/ooxml/officeDocument/relationships/image" Target="../media/image261.png"/><Relationship Id="rId621" Type="http://purl.oclc.org/ooxml/officeDocument/relationships/hyperlink" Target="https://www.espn.com/mens-college-basketball/team/_/id/322/lafayette-leopards" TargetMode="External"/><Relationship Id="rId663" Type="http://purl.oclc.org/ooxml/officeDocument/relationships/hyperlink" Target="https://www.espn.com/mens-college-basketball/team/_/id/2010/alabama-am-bulldogs" TargetMode="External"/><Relationship Id="rId13" Type="http://purl.oclc.org/ooxml/officeDocument/relationships/hyperlink" Target="https://www.espn.com/mens-college-basketball/team/_/id/2633/tennessee-volunteers" TargetMode="External"/><Relationship Id="rId109" Type="http://purl.oclc.org/ooxml/officeDocument/relationships/hyperlink" Target="https://www.espn.com/mens-college-basketball/team/_/id/2483/oregon-ducks" TargetMode="External"/><Relationship Id="rId260" Type="http://purl.oclc.org/ooxml/officeDocument/relationships/image" Target="../media/image19.png"/><Relationship Id="rId316" Type="http://purl.oclc.org/ooxml/officeDocument/relationships/image" Target="../media/image291.png"/><Relationship Id="rId523" Type="http://purl.oclc.org/ooxml/officeDocument/relationships/hyperlink" Target="https://www.espn.com/mens-college-basketball/team/_/id/2506/presbyterian-blue-hose" TargetMode="External"/><Relationship Id="rId719" Type="http://purl.oclc.org/ooxml/officeDocument/relationships/hyperlink" Target="https://www.espn.com/mens-college-basketball/team/_/id/279/pacific-tigers" TargetMode="External"/><Relationship Id="rId55" Type="http://purl.oclc.org/ooxml/officeDocument/relationships/hyperlink" Target="https://www.espn.com/mens-college-basketball/team/_/id/245/texas-am-aggies" TargetMode="External"/><Relationship Id="rId97" Type="http://purl.oclc.org/ooxml/officeDocument/relationships/hyperlink" Target="https://www.espn.com/mens-college-basketball/team/_/id/167/new-mexico-lobos" TargetMode="External"/><Relationship Id="rId120" Type="http://purl.oclc.org/ooxml/officeDocument/relationships/image" Target="../media/image116.png"/><Relationship Id="rId358" Type="http://purl.oclc.org/ooxml/officeDocument/relationships/image" Target="../media/image329.png"/><Relationship Id="rId565" Type="http://purl.oclc.org/ooxml/officeDocument/relationships/hyperlink" Target="https://www.espn.com/mens-college-basketball/team/_/id/295/old-dominion-monarchs" TargetMode="External"/><Relationship Id="rId730" Type="http://purl.oclc.org/ooxml/officeDocument/relationships/image" Target="../media/image366.png"/><Relationship Id="rId162" Type="http://purl.oclc.org/ooxml/officeDocument/relationships/image" Target="../media/image70.png"/><Relationship Id="rId218" Type="http://purl.oclc.org/ooxml/officeDocument/relationships/image" Target="../media/image271.png"/><Relationship Id="rId425" Type="http://purl.oclc.org/ooxml/officeDocument/relationships/hyperlink" Target="https://www.espn.com/mens-college-basketball/team/_/id/399/ualbany-great-danes" TargetMode="External"/><Relationship Id="rId467" Type="http://purl.oclc.org/ooxml/officeDocument/relationships/hyperlink" Target="https://www.espn.com/mens-college-basketball/team/_/id/155/north-dakota-fighting-hawks" TargetMode="External"/><Relationship Id="rId632" Type="http://purl.oclc.org/ooxml/officeDocument/relationships/image" Target="../media/image159.png"/><Relationship Id="rId271" Type="http://purl.oclc.org/ooxml/officeDocument/relationships/hyperlink" Target="https://www.espn.com/mens-college-basketball/team/_/id/2166/davidson-wildcats" TargetMode="External"/><Relationship Id="rId674" Type="http://purl.oclc.org/ooxml/officeDocument/relationships/image" Target="../media/image82.png"/><Relationship Id="rId24" Type="http://purl.oclc.org/ooxml/officeDocument/relationships/image" Target="../media/image1.png"/><Relationship Id="rId66" Type="http://purl.oclc.org/ooxml/officeDocument/relationships/image" Target="../media/image323.png"/><Relationship Id="rId131" Type="http://purl.oclc.org/ooxml/officeDocument/relationships/hyperlink" Target="https://www.espn.com/mens-college-basketball/team/_/id/120/maryland-terrapins" TargetMode="External"/><Relationship Id="rId327" Type="http://purl.oclc.org/ooxml/officeDocument/relationships/hyperlink" Target="https://www.espn.com/mens-college-basketball/team/_/id/2217/fairfield-stags" TargetMode="External"/><Relationship Id="rId369" Type="http://purl.oclc.org/ooxml/officeDocument/relationships/hyperlink" Target="https://www.espn.com/mens-college-basketball/team/_/id/326/texas-state-bobcats" TargetMode="External"/><Relationship Id="rId534" Type="http://purl.oclc.org/ooxml/officeDocument/relationships/image" Target="../media/image322.png"/><Relationship Id="rId576" Type="http://purl.oclc.org/ooxml/officeDocument/relationships/image" Target="../media/image217.png"/><Relationship Id="rId173" Type="http://purl.oclc.org/ooxml/officeDocument/relationships/hyperlink" Target="https://www.espn.com/mens-college-basketball/team/_/id/2603/saint-josephs-hawks" TargetMode="External"/><Relationship Id="rId229" Type="http://purl.oclc.org/ooxml/officeDocument/relationships/hyperlink" Target="https://www.espn.com/mens-college-basketball/team/_/id/2142/colgate-raiders" TargetMode="External"/><Relationship Id="rId380" Type="http://purl.oclc.org/ooxml/officeDocument/relationships/image" Target="../media/image326.png"/><Relationship Id="rId436" Type="http://purl.oclc.org/ooxml/officeDocument/relationships/image" Target="../media/image103.png"/><Relationship Id="rId601" Type="http://purl.oclc.org/ooxml/officeDocument/relationships/hyperlink" Target="https://www.espn.com/mens-college-basketball/team/_/id/2729/william-mary-tribe" TargetMode="External"/><Relationship Id="rId643" Type="http://purl.oclc.org/ooxml/officeDocument/relationships/hyperlink" Target="https://www.espn.com/mens-college-basketball/team/_/id/2029/arkansas-pine-bluff-golden-lions" TargetMode="External"/><Relationship Id="rId240" Type="http://purl.oclc.org/ooxml/officeDocument/relationships/image" Target="../media/image127.png"/><Relationship Id="rId478" Type="http://purl.oclc.org/ooxml/officeDocument/relationships/image" Target="../media/image156.png"/><Relationship Id="rId685" Type="http://purl.oclc.org/ooxml/officeDocument/relationships/hyperlink" Target="https://www.espn.com/mens-college-basketball/team/_/id/2379/maryland-eastern-shore-hawks" TargetMode="External"/><Relationship Id="rId35" Type="http://purl.oclc.org/ooxml/officeDocument/relationships/hyperlink" Target="https://www.espn.com/mens-college-basketball/team/_/id/252/byu-cougars" TargetMode="External"/><Relationship Id="rId77" Type="http://purl.oclc.org/ooxml/officeDocument/relationships/hyperlink" Target="https://www.espn.com/mens-college-basketball/team/_/id/77/northwestern-wildcats" TargetMode="External"/><Relationship Id="rId100" Type="http://purl.oclc.org/ooxml/officeDocument/relationships/image" Target="../media/image57.png"/><Relationship Id="rId282" Type="http://purl.oclc.org/ooxml/officeDocument/relationships/image" Target="../media/image35.png"/><Relationship Id="rId338" Type="http://purl.oclc.org/ooxml/officeDocument/relationships/image" Target="../media/image345.png"/><Relationship Id="rId503" Type="http://purl.oclc.org/ooxml/officeDocument/relationships/hyperlink" Target="https://www.espn.com/mens-college-basketball/team/_/id/2572/southern-miss-golden-eagles" TargetMode="External"/><Relationship Id="rId545" Type="http://purl.oclc.org/ooxml/officeDocument/relationships/hyperlink" Target="https://www.espn.com/mens-college-basketball/team/_/id/2681/wagner-seahawks" TargetMode="External"/><Relationship Id="rId587" Type="http://purl.oclc.org/ooxml/officeDocument/relationships/hyperlink" Target="https://www.espn.com/mens-college-basketball/team/_/id/2426/navy-midshipmen" TargetMode="External"/><Relationship Id="rId710" Type="http://purl.oclc.org/ooxml/officeDocument/relationships/image" Target="../media/image239.png"/><Relationship Id="rId8" Type="http://purl.oclc.org/ooxml/officeDocument/relationships/image" Target="../media/image9.png"/><Relationship Id="rId142" Type="http://purl.oclc.org/ooxml/officeDocument/relationships/image" Target="../media/image85.png"/><Relationship Id="rId184" Type="http://purl.oclc.org/ooxml/officeDocument/relationships/image" Target="../media/image233.png"/><Relationship Id="rId391" Type="http://purl.oclc.org/ooxml/officeDocument/relationships/hyperlink" Target="https://www.espn.com/mens-college-basketball/team/_/id/2247/georgia-state-panthers" TargetMode="External"/><Relationship Id="rId405" Type="http://purl.oclc.org/ooxml/officeDocument/relationships/hyperlink" Target="https://www.espn.com/mens-college-basketball/team/_/id/94/northern-kentucky-norse" TargetMode="External"/><Relationship Id="rId447" Type="http://purl.oclc.org/ooxml/officeDocument/relationships/hyperlink" Target="https://www.espn.com/mens-college-basketball/team/_/id/116/mount-st-marys-mountaineers" TargetMode="External"/><Relationship Id="rId612" Type="http://purl.oclc.org/ooxml/officeDocument/relationships/image" Target="../media/image283.png"/><Relationship Id="rId251" Type="http://purl.oclc.org/ooxml/officeDocument/relationships/hyperlink" Target="https://www.espn.com/mens-college-basketball/team/_/id/2653/troy-trojans" TargetMode="External"/><Relationship Id="rId489" Type="http://purl.oclc.org/ooxml/officeDocument/relationships/hyperlink" Target="https://www.espn.com/mens-college-basketball/team/_/id/2492/pepperdine-waves" TargetMode="External"/><Relationship Id="rId654" Type="http://purl.oclc.org/ooxml/officeDocument/relationships/image" Target="../media/image37.png"/><Relationship Id="rId696" Type="http://purl.oclc.org/ooxml/officeDocument/relationships/image" Target="../media/image73.png"/><Relationship Id="rId46" Type="http://purl.oclc.org/ooxml/officeDocument/relationships/image" Target="../media/image49.png"/><Relationship Id="rId293" Type="http://purl.oclc.org/ooxml/officeDocument/relationships/hyperlink" Target="https://www.espn.com/mens-college-basketball/team/_/id/236/chattanooga-mocs" TargetMode="External"/><Relationship Id="rId307" Type="http://purl.oclc.org/ooxml/officeDocument/relationships/hyperlink" Target="https://www.espn.com/mens-college-basketball/team/_/id/288/lipscomb-bisons" TargetMode="External"/><Relationship Id="rId349" Type="http://purl.oclc.org/ooxml/officeDocument/relationships/hyperlink" Target="https://www.espn.com/mens-college-basketball/team/_/id/2325/la-salle-explorers" TargetMode="External"/><Relationship Id="rId514" Type="http://purl.oclc.org/ooxml/officeDocument/relationships/image" Target="../media/image74.png"/><Relationship Id="rId556" Type="http://purl.oclc.org/ooxml/officeDocument/relationships/image" Target="../media/image297.png"/><Relationship Id="rId721" Type="http://purl.oclc.org/ooxml/officeDocument/relationships/hyperlink" Target="https://www.espn.com/mens-college-basketball/team/_/id/85/iu-indianapolis-jaguars" TargetMode="External"/><Relationship Id="rId88" Type="http://purl.oclc.org/ooxml/officeDocument/relationships/image" Target="../media/image286.png"/><Relationship Id="rId111" Type="http://purl.oclc.org/ooxml/officeDocument/relationships/hyperlink" Target="https://www.espn.com/mens-college-basketball/team/_/id/2181/drake-bulldogs" TargetMode="External"/><Relationship Id="rId153" Type="http://purl.oclc.org/ooxml/officeDocument/relationships/hyperlink" Target="https://www.espn.com/mens-college-basketball/team/_/id/235/memphis-tigers" TargetMode="External"/><Relationship Id="rId195" Type="http://purl.oclc.org/ooxml/officeDocument/relationships/hyperlink" Target="https://www.espn.com/mens-college-basketball/team/_/id/164/rutgers-scarlet-knights" TargetMode="External"/><Relationship Id="rId209" Type="http://purl.oclc.org/ooxml/officeDocument/relationships/hyperlink" Target="https://www.espn.com/mens-college-basketball/team/_/id/2244/george-mason-patriots" TargetMode="External"/><Relationship Id="rId360" Type="http://purl.oclc.org/ooxml/officeDocument/relationships/image" Target="../media/image44.png"/><Relationship Id="rId416" Type="http://purl.oclc.org/ooxml/officeDocument/relationships/image" Target="../media/image186.png"/><Relationship Id="rId598" Type="http://purl.oclc.org/ooxml/officeDocument/relationships/image" Target="../media/image336.png"/><Relationship Id="rId220" Type="http://purl.oclc.org/ooxml/officeDocument/relationships/image" Target="../media/image132.png"/><Relationship Id="rId458" Type="http://purl.oclc.org/ooxml/officeDocument/relationships/image" Target="../media/image174.png"/><Relationship Id="rId623" Type="http://purl.oclc.org/ooxml/officeDocument/relationships/hyperlink" Target="https://www.espn.com/mens-college-basketball/team/_/id/324/coastal-carolina-chanticleers" TargetMode="External"/><Relationship Id="rId665" Type="http://purl.oclc.org/ooxml/officeDocument/relationships/hyperlink" Target="https://www.espn.com/mens-college-basketball/team/_/id/2199/eastern-michigan-eagles" TargetMode="External"/><Relationship Id="rId15" Type="http://purl.oclc.org/ooxml/officeDocument/relationships/hyperlink" Target="https://www.espn.com/mens-college-basketball/team/_/id/150/duke-blue-devils" TargetMode="External"/><Relationship Id="rId57" Type="http://purl.oclc.org/ooxml/officeDocument/relationships/hyperlink" Target="https://www.espn.com/mens-college-basketball/team/_/id/2168/dayton-flyers" TargetMode="External"/><Relationship Id="rId262" Type="http://purl.oclc.org/ooxml/officeDocument/relationships/image" Target="../media/image48.png"/><Relationship Id="rId318" Type="http://purl.oclc.org/ooxml/officeDocument/relationships/image" Target="../media/image96.png"/><Relationship Id="rId525" Type="http://purl.oclc.org/ooxml/officeDocument/relationships/hyperlink" Target="https://www.espn.com/mens-college-basketball/team/_/id/47/howard-bison" TargetMode="External"/><Relationship Id="rId567" Type="http://purl.oclc.org/ooxml/officeDocument/relationships/hyperlink" Target="https://www.espn.com/mens-college-basketball/team/_/id/2330/le-moyne-dolphins" TargetMode="External"/><Relationship Id="rId99" Type="http://purl.oclc.org/ooxml/officeDocument/relationships/hyperlink" Target="https://www.espn.com/mens-college-basketball/team/_/id/254/utah-utes" TargetMode="External"/><Relationship Id="rId122" Type="http://purl.oclc.org/ooxml/officeDocument/relationships/image" Target="../media/image145.png"/><Relationship Id="rId164" Type="http://purl.oclc.org/ooxml/officeDocument/relationships/image" Target="../media/image204.png"/><Relationship Id="rId371" Type="http://purl.oclc.org/ooxml/officeDocument/relationships/hyperlink" Target="https://www.espn.com/mens-college-basketball/team/_/id/2351/loyola-marymount-lions" TargetMode="External"/><Relationship Id="rId427" Type="http://purl.oclc.org/ooxml/officeDocument/relationships/hyperlink" Target="https://www.espn.com/mens-college-basketball/team/_/id/2520/rider-broncs" TargetMode="External"/><Relationship Id="rId469" Type="http://purl.oclc.org/ooxml/officeDocument/relationships/hyperlink" Target="https://www.espn.com/mens-college-basketball/team/_/id/338/kennesaw-state-owls" TargetMode="External"/><Relationship Id="rId634" Type="http://purl.oclc.org/ooxml/officeDocument/relationships/image" Target="../media/image209.png"/><Relationship Id="rId676" Type="http://purl.oclc.org/ooxml/officeDocument/relationships/image" Target="../media/image148.png"/><Relationship Id="rId26" Type="http://purl.oclc.org/ooxml/officeDocument/relationships/image" Target="../media/image69.png"/><Relationship Id="rId231" Type="http://purl.oclc.org/ooxml/officeDocument/relationships/hyperlink" Target="https://www.espn.com/mens-college-basketball/team/_/id/5/uab-blazers" TargetMode="External"/><Relationship Id="rId273" Type="http://purl.oclc.org/ooxml/officeDocument/relationships/hyperlink" Target="https://www.espn.com/mens-college-basketball/team/_/id/28/uc-san-diego-tritons" TargetMode="External"/><Relationship Id="rId329" Type="http://purl.oclc.org/ooxml/officeDocument/relationships/hyperlink" Target="https://www.espn.com/mens-college-basketball/team/_/id/2619/stony-brook-seawolves" TargetMode="External"/><Relationship Id="rId480" Type="http://purl.oclc.org/ooxml/officeDocument/relationships/image" Target="../media/image142.png"/><Relationship Id="rId536" Type="http://purl.oclc.org/ooxml/officeDocument/relationships/image" Target="../media/image262.png"/><Relationship Id="rId701" Type="http://purl.oclc.org/ooxml/officeDocument/relationships/hyperlink" Target="https://www.espn.com/mens-college-basketball/team/_/id/2546/southeast-missouri-state-redhawks" TargetMode="External"/><Relationship Id="rId68" Type="http://purl.oclc.org/ooxml/officeDocument/relationships/image" Target="../media/image25.png"/><Relationship Id="rId133" Type="http://purl.oclc.org/ooxml/officeDocument/relationships/hyperlink" Target="https://www.espn.com/mens-college-basketball/team/_/id/36/colorado-state-rams" TargetMode="External"/><Relationship Id="rId175" Type="http://purl.oclc.org/ooxml/officeDocument/relationships/hyperlink" Target="https://www.espn.com/mens-college-basketball/team/_/id/249/north-texas-mean-green" TargetMode="External"/><Relationship Id="rId340" Type="http://purl.oclc.org/ooxml/officeDocument/relationships/image" Target="../media/image352.png"/><Relationship Id="rId578" Type="http://purl.oclc.org/ooxml/officeDocument/relationships/image" Target="../media/image91.png"/><Relationship Id="rId200" Type="http://purl.oclc.org/ooxml/officeDocument/relationships/image" Target="../media/image110.png"/><Relationship Id="rId382" Type="http://purl.oclc.org/ooxml/officeDocument/relationships/image" Target="../media/image342.png"/><Relationship Id="rId438" Type="http://purl.oclc.org/ooxml/officeDocument/relationships/image" Target="../media/image78.png"/><Relationship Id="rId603" Type="http://purl.oclc.org/ooxml/officeDocument/relationships/hyperlink" Target="https://www.espn.com/mens-college-basketball/team/_/id/2197/eastern-illinois-panthers" TargetMode="External"/><Relationship Id="rId645" Type="http://purl.oclc.org/ooxml/officeDocument/relationships/hyperlink" Target="https://www.espn.com/mens-college-basketball/team/_/id/2885/njit-highlanders" TargetMode="External"/><Relationship Id="rId687" Type="http://purl.oclc.org/ooxml/officeDocument/relationships/hyperlink" Target="https://www.espn.com/mens-college-basketball/team/_/id/2084/buffalo-bulls" TargetMode="External"/><Relationship Id="rId242" Type="http://purl.oclc.org/ooxml/officeDocument/relationships/image" Target="../media/image36.png"/><Relationship Id="rId284" Type="http://purl.oclc.org/ooxml/officeDocument/relationships/image" Target="../media/image194.png"/><Relationship Id="rId491" Type="http://purl.oclc.org/ooxml/officeDocument/relationships/hyperlink" Target="https://www.espn.com/mens-college-basketball/team/_/id/278/fresno-state-bulldogs" TargetMode="External"/><Relationship Id="rId505" Type="http://purl.oclc.org/ooxml/officeDocument/relationships/hyperlink" Target="https://www.espn.com/mens-college-basketball/team/_/id/2502/portland-state-vikings" TargetMode="External"/><Relationship Id="rId712" Type="http://purl.oclc.org/ooxml/officeDocument/relationships/image" Target="../media/image331.png"/><Relationship Id="rId37" Type="http://purl.oclc.org/ooxml/officeDocument/relationships/hyperlink" Target="https://www.espn.com/mens-college-basketball/team/_/id/275/wisconsin-badgers" TargetMode="External"/><Relationship Id="rId79" Type="http://purl.oclc.org/ooxml/officeDocument/relationships/hyperlink" Target="https://www.espn.com/mens-college-basketball/team/_/id/282/indiana-state-sycamores" TargetMode="External"/><Relationship Id="rId102" Type="http://purl.oclc.org/ooxml/officeDocument/relationships/image" Target="../media/image89.png"/><Relationship Id="rId144" Type="http://purl.oclc.org/ooxml/officeDocument/relationships/image" Target="../media/image119.png"/><Relationship Id="rId547" Type="http://purl.oclc.org/ooxml/officeDocument/relationships/hyperlink" Target="https://www.espn.com/mens-college-basketball/team/_/id/198/oral-roberts-golden-eagles" TargetMode="External"/><Relationship Id="rId589" Type="http://purl.oclc.org/ooxml/officeDocument/relationships/hyperlink" Target="https://www.espn.com/mens-college-basketball/team/_/id/2523/robert-morris-colonials" TargetMode="External"/><Relationship Id="rId90" Type="http://purl.oclc.org/ooxml/officeDocument/relationships/image" Target="../media/image193.png"/><Relationship Id="rId186" Type="http://purl.oclc.org/ooxml/officeDocument/relationships/image" Target="../media/image84.png"/><Relationship Id="rId351" Type="http://purl.oclc.org/ooxml/officeDocument/relationships/hyperlink" Target="https://www.espn.com/mens-college-basketball/team/_/id/2230/fordham-rams" TargetMode="External"/><Relationship Id="rId393" Type="http://purl.oclc.org/ooxml/officeDocument/relationships/hyperlink" Target="https://www.espn.com/mens-college-basketball/team/_/id/2368/marist-red-foxes" TargetMode="External"/><Relationship Id="rId407" Type="http://purl.oclc.org/ooxml/officeDocument/relationships/hyperlink" Target="https://www.espn.com/mens-college-basketball/team/_/id/2287/illinois-state-redbirds" TargetMode="External"/><Relationship Id="rId449" Type="http://purl.oclc.org/ooxml/officeDocument/relationships/hyperlink" Target="https://www.espn.com/mens-college-basketball/team/_/id/140/kansas-city-roos" TargetMode="External"/><Relationship Id="rId614" Type="http://purl.oclc.org/ooxml/officeDocument/relationships/image" Target="../media/image263.png"/><Relationship Id="rId656" Type="http://purl.oclc.org/ooxml/officeDocument/relationships/image" Target="../media/image357.png"/><Relationship Id="rId211" Type="http://purl.oclc.org/ooxml/officeDocument/relationships/hyperlink" Target="https://www.espn.com/mens-college-basketball/team/_/id/2547/seattle-u-redhawks" TargetMode="External"/><Relationship Id="rId253" Type="http://purl.oclc.org/ooxml/officeDocument/relationships/hyperlink" Target="https://www.espn.com/mens-college-basketball/team/_/id/2473/oakland-golden-grizzlies" TargetMode="External"/><Relationship Id="rId295" Type="http://purl.oclc.org/ooxml/officeDocument/relationships/hyperlink" Target="https://www.espn.com/mens-college-basketball/team/_/id/2427/unc-asheville-bulldogs" TargetMode="External"/><Relationship Id="rId309" Type="http://purl.oclc.org/ooxml/officeDocument/relationships/hyperlink" Target="https://www.espn.com/mens-college-basketball/team/_/id/2309/kent-state-golden-flashes" TargetMode="External"/><Relationship Id="rId460" Type="http://purl.oclc.org/ooxml/officeDocument/relationships/image" Target="../media/image302.png"/><Relationship Id="rId516" Type="http://purl.oclc.org/ooxml/officeDocument/relationships/image" Target="../media/image219.png"/><Relationship Id="rId698" Type="http://purl.oclc.org/ooxml/officeDocument/relationships/image" Target="../media/image59.png"/><Relationship Id="rId48" Type="http://purl.oclc.org/ooxml/officeDocument/relationships/image" Target="../media/image3.png"/><Relationship Id="rId113" Type="http://purl.oclc.org/ooxml/officeDocument/relationships/hyperlink" Target="https://www.espn.com/mens-college-basketball/team/_/id/2440/nevada-wolf-pack" TargetMode="External"/><Relationship Id="rId320" Type="http://purl.oclc.org/ooxml/officeDocument/relationships/image" Target="../media/image81.png"/><Relationship Id="rId558" Type="http://purl.oclc.org/ooxml/officeDocument/relationships/image" Target="../media/image202.png"/><Relationship Id="rId723" Type="http://purl.oclc.org/ooxml/officeDocument/relationships/hyperlink" Target="https://www.espn.com/mens-college-basketball/team/_/id/2400/mississippi-valley-state-delta-devils" TargetMode="External"/><Relationship Id="rId155" Type="http://purl.oclc.org/ooxml/officeDocument/relationships/hyperlink" Target="https://www.espn.com/mens-college-basketball/team/_/id/52/florida-state-seminoles" TargetMode="External"/><Relationship Id="rId197" Type="http://purl.oclc.org/ooxml/officeDocument/relationships/hyperlink" Target="https://www.espn.com/mens-college-basketball/team/_/id/232/charleston-cougars" TargetMode="External"/><Relationship Id="rId362" Type="http://purl.oclc.org/ooxml/officeDocument/relationships/image" Target="../media/image151.png"/><Relationship Id="rId418" Type="http://purl.oclc.org/ooxml/officeDocument/relationships/image" Target="../media/image351.png"/><Relationship Id="rId625" Type="http://purl.oclc.org/ooxml/officeDocument/relationships/hyperlink" Target="https://www.espn.com/mens-college-basketball/team/_/id/161/fairleigh-dickinson-knights" TargetMode="External"/><Relationship Id="rId222" Type="http://purl.oclc.org/ooxml/officeDocument/relationships/image" Target="../media/image41.png"/><Relationship Id="rId264" Type="http://purl.oclc.org/ooxml/officeDocument/relationships/image" Target="../media/image309.png"/><Relationship Id="rId471" Type="http://purl.oclc.org/ooxml/officeDocument/relationships/hyperlink" Target="https://www.espn.com/mens-college-basketball/team/_/id/526/florida-gulf-coast-eagles" TargetMode="External"/><Relationship Id="rId667" Type="http://purl.oclc.org/ooxml/officeDocument/relationships/hyperlink" Target="https://www.espn.com/mens-college-basketball/team/_/id/88/southern-indiana-screaming-eagles" TargetMode="External"/><Relationship Id="rId17" Type="http://purl.oclc.org/ooxml/officeDocument/relationships/hyperlink" Target="https://www.espn.com/mens-college-basketball/team/_/id/153/north-carolina-tar-heels" TargetMode="External"/><Relationship Id="rId59" Type="http://purl.oclc.org/ooxml/officeDocument/relationships/hyperlink" Target="https://www.espn.com/mens-college-basketball/team/_/id/2132/cincinnati-bearcats" TargetMode="External"/><Relationship Id="rId124" Type="http://purl.oclc.org/ooxml/officeDocument/relationships/image" Target="../media/image206.png"/><Relationship Id="rId527" Type="http://purl.oclc.org/ooxml/officeDocument/relationships/hyperlink" Target="https://www.espn.com/mens-college-basketball/team/_/id/2099/canisius-golden-griffins" TargetMode="External"/><Relationship Id="rId569" Type="http://purl.oclc.org/ooxml/officeDocument/relationships/hyperlink" Target="https://www.espn.com/mens-college-basketball/team/_/id/147/montana-state-bobcats" TargetMode="External"/><Relationship Id="rId70" Type="http://purl.oclc.org/ooxml/officeDocument/relationships/image" Target="../media/image253.png"/><Relationship Id="rId166" Type="http://purl.oclc.org/ooxml/officeDocument/relationships/image" Target="../media/image292.png"/><Relationship Id="rId331" Type="http://purl.oclc.org/ooxml/officeDocument/relationships/hyperlink" Target="https://www.espn.com/mens-college-basketball/team/_/id/2692/weber-state-wildcats" TargetMode="External"/><Relationship Id="rId373" Type="http://purl.oclc.org/ooxml/officeDocument/relationships/hyperlink" Target="https://www.espn.com/mens-college-basketball/team/_/id/2638/utep-miners" TargetMode="External"/><Relationship Id="rId429" Type="http://purl.oclc.org/ooxml/officeDocument/relationships/hyperlink" Target="https://www.espn.com/mens-college-basketball/team/_/id/242/rice-owls" TargetMode="External"/><Relationship Id="rId580" Type="http://purl.oclc.org/ooxml/officeDocument/relationships/image" Target="../media/image362.png"/><Relationship Id="rId636" Type="http://purl.oclc.org/ooxml/officeDocument/relationships/image" Target="../media/image123.png"/><Relationship Id="rId1" Type="http://purl.oclc.org/ooxml/officeDocument/relationships/hyperlink" Target="https://www.espn.com/mens-college-basketball/team/_/id/248/houston-cougars" TargetMode="External"/><Relationship Id="rId233" Type="http://purl.oclc.org/ooxml/officeDocument/relationships/hyperlink" Target="https://www.espn.com/mens-college-basketball/team/_/id/2429/charlotte-49ers" TargetMode="External"/><Relationship Id="rId440" Type="http://purl.oclc.org/ooxml/officeDocument/relationships/image" Target="../media/image71.png"/><Relationship Id="rId678" Type="http://purl.oclc.org/ooxml/officeDocument/relationships/image" Target="../media/image332.png"/><Relationship Id="rId28" Type="http://purl.oclc.org/ooxml/officeDocument/relationships/image" Target="../media/image40.png"/><Relationship Id="rId275" Type="http://purl.oclc.org/ooxml/officeDocument/relationships/hyperlink" Target="https://www.espn.com/mens-college-basketball/team/_/id/2032/arkansas-state-red-wolves" TargetMode="External"/><Relationship Id="rId300" Type="http://purl.oclc.org/ooxml/officeDocument/relationships/image" Target="../media/image208.png"/><Relationship Id="rId482" Type="http://purl.oclc.org/ooxml/officeDocument/relationships/image" Target="../media/image277.png"/><Relationship Id="rId538" Type="http://purl.oclc.org/ooxml/officeDocument/relationships/image" Target="../media/image180.png"/><Relationship Id="rId703" Type="http://purl.oclc.org/ooxml/officeDocument/relationships/hyperlink" Target="https://www.espn.com/mens-college-basketball/team/_/id/2174/detroit-mercy-titans" TargetMode="External"/><Relationship Id="rId81" Type="http://purl.oclc.org/ooxml/officeDocument/relationships/hyperlink" Target="https://www.espn.com/mens-college-basketball/team/_/id/152/nc-state-wolfpack" TargetMode="External"/><Relationship Id="rId135" Type="http://purl.oclc.org/ooxml/officeDocument/relationships/hyperlink" Target="https://www.espn.com/mens-college-basketball/team/_/id/2439/unlv-rebels" TargetMode="External"/><Relationship Id="rId177" Type="http://purl.oclc.org/ooxml/officeDocument/relationships/hyperlink" Target="https://www.espn.com/mens-college-basketball/team/_/id/99/lsu-tigers" TargetMode="External"/><Relationship Id="rId342" Type="http://purl.oclc.org/ooxml/officeDocument/relationships/image" Target="../media/image328.png"/><Relationship Id="rId384" Type="http://purl.oclc.org/ooxml/officeDocument/relationships/image" Target="../media/image29.png"/><Relationship Id="rId591" Type="http://purl.oclc.org/ooxml/officeDocument/relationships/hyperlink" Target="https://www.espn.com/mens-college-basketball/team/_/id/2545/se-louisiana-lions" TargetMode="External"/><Relationship Id="rId605" Type="http://purl.oclc.org/ooxml/officeDocument/relationships/hyperlink" Target="https://www.espn.com/mens-college-basketball/team/_/id/2065/bethune-cookman-wildcats" TargetMode="External"/><Relationship Id="rId202" Type="http://purl.oclc.org/ooxml/officeDocument/relationships/image" Target="../media/image330.png"/><Relationship Id="rId244" Type="http://purl.oclc.org/ooxml/officeDocument/relationships/image" Target="../media/image124.png"/><Relationship Id="rId647" Type="http://purl.oclc.org/ooxml/officeDocument/relationships/hyperlink" Target="https://www.espn.com/mens-college-basketball/team/_/id/2261/hampton-pirates" TargetMode="External"/><Relationship Id="rId689" Type="http://purl.oclc.org/ooxml/officeDocument/relationships/hyperlink" Target="https://www.espn.com/mens-college-basketball/team/_/id/2448/north-carolina-at-aggies" TargetMode="External"/><Relationship Id="rId39" Type="http://purl.oclc.org/ooxml/officeDocument/relationships/hyperlink" Target="https://www.espn.com/mens-college-basketball/team/_/id/228/clemson-tigers" TargetMode="External"/><Relationship Id="rId286" Type="http://purl.oclc.org/ooxml/officeDocument/relationships/image" Target="../media/image8.png"/><Relationship Id="rId451" Type="http://purl.oclc.org/ooxml/officeDocument/relationships/hyperlink" Target="https://www.espn.com/mens-college-basketball/team/_/id/276/marshall-thundering-herd" TargetMode="External"/><Relationship Id="rId493" Type="http://purl.oclc.org/ooxml/officeDocument/relationships/hyperlink" Target="https://www.espn.com/mens-college-basketball/team/_/id/2511/queens-university-royals" TargetMode="External"/><Relationship Id="rId507" Type="http://purl.oclc.org/ooxml/officeDocument/relationships/hyperlink" Target="https://www.espn.com/mens-college-basketball/team/_/id/2458/northern-colorado-bears" TargetMode="External"/><Relationship Id="rId549" Type="http://purl.oclc.org/ooxml/officeDocument/relationships/hyperlink" Target="https://www.espn.com/mens-college-basketball/team/_/id/290/georgia-southern-eagles" TargetMode="External"/><Relationship Id="rId714" Type="http://purl.oclc.org/ooxml/officeDocument/relationships/image" Target="../media/image308.png"/><Relationship Id="rId50" Type="http://purl.oclc.org/ooxml/officeDocument/relationships/image" Target="../media/image10.png"/><Relationship Id="rId104" Type="http://purl.oclc.org/ooxml/officeDocument/relationships/image" Target="../media/image90.png"/><Relationship Id="rId146" Type="http://purl.oclc.org/ooxml/officeDocument/relationships/image" Target="../media/image275.png"/><Relationship Id="rId188" Type="http://purl.oclc.org/ooxml/officeDocument/relationships/image" Target="../media/image126.png"/><Relationship Id="rId311" Type="http://purl.oclc.org/ooxml/officeDocument/relationships/hyperlink" Target="https://www.espn.com/mens-college-basketball/team/_/id/48/delaware-blue-hens" TargetMode="External"/><Relationship Id="rId353" Type="http://purl.oclc.org/ooxml/officeDocument/relationships/hyperlink" Target="https://www.espn.com/mens-college-basketball/team/_/id/2198/eastern-kentucky-colonels" TargetMode="External"/><Relationship Id="rId395" Type="http://purl.oclc.org/ooxml/officeDocument/relationships/hyperlink" Target="https://www.espn.com/mens-college-basketball/team/_/id/82/uic-flames" TargetMode="External"/><Relationship Id="rId409" Type="http://purl.oclc.org/ooxml/officeDocument/relationships/hyperlink" Target="https://www.espn.com/mens-college-basketball/team/_/id/149/montana-grizzlies" TargetMode="External"/><Relationship Id="rId560" Type="http://purl.oclc.org/ooxml/officeDocument/relationships/image" Target="../media/image183.png"/><Relationship Id="rId92" Type="http://purl.oclc.org/ooxml/officeDocument/relationships/image" Target="../media/image254.png"/><Relationship Id="rId213" Type="http://purl.oclc.org/ooxml/officeDocument/relationships/hyperlink" Target="https://www.espn.com/mens-college-basketball/team/_/id/350/unc-wilmington-seahawks" TargetMode="External"/><Relationship Id="rId420" Type="http://purl.oclc.org/ooxml/officeDocument/relationships/image" Target="../media/image333.png"/><Relationship Id="rId616" Type="http://purl.oclc.org/ooxml/officeDocument/relationships/image" Target="../media/image169.png"/><Relationship Id="rId658" Type="http://purl.oclc.org/ooxml/officeDocument/relationships/image" Target="../media/image141.png"/><Relationship Id="rId255" Type="http://purl.oclc.org/ooxml/officeDocument/relationships/hyperlink" Target="https://www.espn.com/mens-college-basketball/team/_/id/59/georgia-tech-yellow-jackets" TargetMode="External"/><Relationship Id="rId297" Type="http://purl.oclc.org/ooxml/officeDocument/relationships/hyperlink" Target="https://www.espn.com/mens-college-basketball/team/_/id/2737/winthrop-eagles" TargetMode="External"/><Relationship Id="rId462" Type="http://purl.oclc.org/ooxml/officeDocument/relationships/image" Target="../media/image355.png"/><Relationship Id="rId518" Type="http://purl.oclc.org/ooxml/officeDocument/relationships/image" Target="../media/image43.png"/><Relationship Id="rId725" Type="http://purl.oclc.org/ooxml/officeDocument/relationships/hyperlink" Target="https://www.espn.com/mens-college-basketball/team/_/id/2698/west-georgia-wolves" TargetMode="External"/><Relationship Id="rId115" Type="http://purl.oclc.org/ooxml/officeDocument/relationships/hyperlink" Target="https://www.espn.com/mens-college-basketball/team/_/id/2116/ucf-knights" TargetMode="External"/><Relationship Id="rId157" Type="http://purl.oclc.org/ooxml/officeDocument/relationships/hyperlink" Target="https://www.espn.com/mens-college-basketball/team/_/id/30/usc-trojans" TargetMode="External"/><Relationship Id="rId322" Type="http://purl.oclc.org/ooxml/officeDocument/relationships/image" Target="../media/image338.png"/><Relationship Id="rId364" Type="http://purl.oclc.org/ooxml/officeDocument/relationships/image" Target="../media/image178.png"/><Relationship Id="rId61" Type="http://purl.oclc.org/ooxml/officeDocument/relationships/hyperlink" Target="https://www.espn.com/mens-college-basketball/team/_/id/154/wake-forest-demon-deacons" TargetMode="External"/><Relationship Id="rId199" Type="http://purl.oclc.org/ooxml/officeDocument/relationships/hyperlink" Target="https://www.espn.com/mens-college-basketball/team/_/id/84/indiana-hoosiers" TargetMode="External"/><Relationship Id="rId571" Type="http://purl.oclc.org/ooxml/officeDocument/relationships/hyperlink" Target="https://www.espn.com/mens-college-basketball/team/_/id/2117/central-michigan-chippewas" TargetMode="External"/><Relationship Id="rId627" Type="http://purl.oclc.org/ooxml/officeDocument/relationships/hyperlink" Target="https://www.espn.com/mens-college-basketball/team/_/id/2016/alcorn-state-braves" TargetMode="External"/><Relationship Id="rId669" Type="http://purl.oclc.org/ooxml/officeDocument/relationships/hyperlink" Target="https://www.espn.com/mens-college-basketball/team/_/id/2110/central-arkansas-bears" TargetMode="External"/><Relationship Id="rId19" Type="http://purl.oclc.org/ooxml/officeDocument/relationships/hyperlink" Target="https://www.espn.com/mens-college-basketball/team/_/id/156/creighton-bluejays" TargetMode="External"/><Relationship Id="rId224" Type="http://purl.oclc.org/ooxml/officeDocument/relationships/image" Target="../media/image75.png"/><Relationship Id="rId266" Type="http://purl.oclc.org/ooxml/officeDocument/relationships/image" Target="../media/image201.png"/><Relationship Id="rId431" Type="http://purl.oclc.org/ooxml/officeDocument/relationships/hyperlink" Target="https://www.espn.com/mens-college-basketball/team/_/id/2428/north-carolina-central-eagles" TargetMode="External"/><Relationship Id="rId473" Type="http://purl.oclc.org/ooxml/officeDocument/relationships/hyperlink" Target="https://www.espn.com/mens-college-basketball/team/_/id/2239/cal-state-fullerton-titans" TargetMode="External"/><Relationship Id="rId529" Type="http://purl.oclc.org/ooxml/officeDocument/relationships/hyperlink" Target="https://www.espn.com/mens-college-basketball/team/_/id/2449/north-dakota-state-bison" TargetMode="External"/><Relationship Id="rId680" Type="http://purl.oclc.org/ooxml/officeDocument/relationships/image" Target="../media/image272.png"/><Relationship Id="rId30" Type="http://purl.oclc.org/ooxml/officeDocument/relationships/image" Target="../media/image4.png"/><Relationship Id="rId126" Type="http://purl.oclc.org/ooxml/officeDocument/relationships/image" Target="../media/image360.png"/><Relationship Id="rId168" Type="http://purl.oclc.org/ooxml/officeDocument/relationships/image" Target="../media/image21.png"/><Relationship Id="rId333" Type="http://purl.oclc.org/ooxml/officeDocument/relationships/hyperlink" Target="https://www.espn.com/mens-college-basketball/team/_/id/93/murray-state-racers" TargetMode="External"/><Relationship Id="rId540" Type="http://purl.oclc.org/ooxml/officeDocument/relationships/image" Target="../media/image285.png"/><Relationship Id="rId72" Type="http://purl.oclc.org/ooxml/officeDocument/relationships/image" Target="../media/image38.png"/><Relationship Id="rId375" Type="http://purl.oclc.org/ooxml/officeDocument/relationships/hyperlink" Target="https://www.espn.com/mens-college-basketball/team/_/id/2193/east-tennessee-state-buccaneers" TargetMode="External"/><Relationship Id="rId582" Type="http://purl.oclc.org/ooxml/officeDocument/relationships/image" Target="../media/image325.png"/><Relationship Id="rId638" Type="http://purl.oclc.org/ooxml/officeDocument/relationships/image" Target="../media/image230.png"/><Relationship Id="rId3" Type="http://purl.oclc.org/ooxml/officeDocument/relationships/hyperlink" Target="https://www.espn.com/mens-college-basketball/team/_/id/41/uconn-huskies" TargetMode="External"/><Relationship Id="rId235" Type="http://purl.oclc.org/ooxml/officeDocument/relationships/hyperlink" Target="https://www.espn.com/mens-college-basketball/team/_/id/197/oklahoma-state-cowboys" TargetMode="External"/><Relationship Id="rId277" Type="http://purl.oclc.org/ooxml/officeDocument/relationships/hyperlink" Target="https://www.espn.com/mens-college-basketball/team/_/id/2655/tulane-green-wave" TargetMode="External"/><Relationship Id="rId400" Type="http://purl.oclc.org/ooxml/officeDocument/relationships/image" Target="../media/image184.png"/><Relationship Id="rId442" Type="http://purl.oclc.org/ooxml/officeDocument/relationships/image" Target="../media/image196.png"/><Relationship Id="rId484" Type="http://purl.oclc.org/ooxml/officeDocument/relationships/image" Target="../media/image168.png"/><Relationship Id="rId705" Type="http://purl.oclc.org/ooxml/officeDocument/relationships/hyperlink" Target="https://www.espn.com/mens-college-basketball/team/_/id/2598/st-francis-pa-red-flash" TargetMode="External"/><Relationship Id="rId137" Type="http://purl.oclc.org/ooxml/officeDocument/relationships/hyperlink" Target="https://www.espn.com/mens-college-basketball/team/_/id/43/yale-bulldogs" TargetMode="External"/><Relationship Id="rId302" Type="http://purl.oclc.org/ooxml/officeDocument/relationships/image" Target="../media/image105.png"/><Relationship Id="rId344" Type="http://purl.oclc.org/ooxml/officeDocument/relationships/image" Target="../media/image34.png"/><Relationship Id="rId691" Type="http://purl.oclc.org/ooxml/officeDocument/relationships/hyperlink" Target="https://www.espn.com/mens-college-basketball/team/_/id/107/holy-cross-crusaders" TargetMode="External"/><Relationship Id="rId41" Type="http://purl.oclc.org/ooxml/officeDocument/relationships/hyperlink" Target="https://www.espn.com/mens-college-basketball/team/_/id/2305/kansas-jayhawks" TargetMode="External"/><Relationship Id="rId83" Type="http://purl.oclc.org/ooxml/officeDocument/relationships/hyperlink" Target="https://www.espn.com/mens-college-basketball/team/_/id/265/washington-state-cougars" TargetMode="External"/><Relationship Id="rId179" Type="http://purl.oclc.org/ooxml/officeDocument/relationships/hyperlink" Target="https://www.espn.com/mens-college-basketball/team/_/id/2184/duquesne-dukes" TargetMode="External"/><Relationship Id="rId386" Type="http://purl.oclc.org/ooxml/officeDocument/relationships/image" Target="../media/image293.png"/><Relationship Id="rId551" Type="http://purl.oclc.org/ooxml/officeDocument/relationships/hyperlink" Target="https://www.espn.com/mens-college-basketball/team/_/id/2393/middle-tennessee-blue-raiders" TargetMode="External"/><Relationship Id="rId593" Type="http://purl.oclc.org/ooxml/officeDocument/relationships/hyperlink" Target="https://www.espn.com/mens-college-basketball/team/_/id/2711/western-michigan-broncos" TargetMode="External"/><Relationship Id="rId607" Type="http://purl.oclc.org/ooxml/officeDocument/relationships/hyperlink" Target="https://www.espn.com/mens-college-basketball/team/_/id/301/san-diego-toreros" TargetMode="External"/><Relationship Id="rId649" Type="http://purl.oclc.org/ooxml/officeDocument/relationships/hyperlink" Target="https://www.espn.com/mens-college-basketball/team/_/id/2837/east-texas-am-lions" TargetMode="External"/><Relationship Id="rId190" Type="http://purl.oclc.org/ooxml/officeDocument/relationships/image" Target="../media/image5.png"/><Relationship Id="rId204" Type="http://purl.oclc.org/ooxml/officeDocument/relationships/image" Target="../media/image179.png"/><Relationship Id="rId246" Type="http://purl.oclc.org/ooxml/officeDocument/relationships/image" Target="../media/image238.png"/><Relationship Id="rId288" Type="http://purl.oclc.org/ooxml/officeDocument/relationships/image" Target="../media/image203.png"/><Relationship Id="rId411" Type="http://purl.oclc.org/ooxml/officeDocument/relationships/hyperlink" Target="https://www.espn.com/mens-college-basketball/team/_/id/139/saint-louis-billikens" TargetMode="External"/><Relationship Id="rId453" Type="http://purl.oclc.org/ooxml/officeDocument/relationships/hyperlink" Target="https://www.espn.com/mens-college-basketball/team/_/id/2453/north-alabama-lions" TargetMode="External"/><Relationship Id="rId509" Type="http://purl.oclc.org/ooxml/officeDocument/relationships/hyperlink" Target="https://www.espn.com/mens-college-basketball/team/_/id/2378/umbc-retrievers" TargetMode="External"/><Relationship Id="rId660" Type="http://purl.oclc.org/ooxml/officeDocument/relationships/image" Target="../media/image166.png"/><Relationship Id="rId106" Type="http://purl.oclc.org/ooxml/officeDocument/relationships/image" Target="../media/image348.png"/><Relationship Id="rId313" Type="http://purl.oclc.org/ooxml/officeDocument/relationships/hyperlink" Target="https://www.espn.com/mens-college-basketball/team/_/id/2750/wright-state-raiders" TargetMode="External"/><Relationship Id="rId495" Type="http://purl.oclc.org/ooxml/officeDocument/relationships/hyperlink" Target="https://www.espn.com/mens-college-basketball/team/_/id/2463/cal-state-northridge-matadors" TargetMode="External"/><Relationship Id="rId716" Type="http://purl.oclc.org/ooxml/officeDocument/relationships/image" Target="../media/image117.png"/><Relationship Id="rId10" Type="http://purl.oclc.org/ooxml/officeDocument/relationships/image" Target="../media/image11.png"/><Relationship Id="rId52" Type="http://purl.oclc.org/ooxml/officeDocument/relationships/image" Target="../media/image14.png"/><Relationship Id="rId94" Type="http://purl.oclc.org/ooxml/officeDocument/relationships/image" Target="../media/image2.png"/><Relationship Id="rId148" Type="http://purl.oclc.org/ooxml/officeDocument/relationships/image" Target="../media/image20.png"/><Relationship Id="rId355" Type="http://purl.oclc.org/ooxml/officeDocument/relationships/hyperlink" Target="https://www.espn.com/mens-college-basketball/team/_/id/325/cleveland-state-vikings" TargetMode="External"/><Relationship Id="rId397" Type="http://purl.oclc.org/ooxml/officeDocument/relationships/hyperlink" Target="https://www.espn.com/mens-college-basketball/team/_/id/311/maine-black-bears" TargetMode="External"/><Relationship Id="rId520" Type="http://purl.oclc.org/ooxml/officeDocument/relationships/image" Target="../media/image190.png"/><Relationship Id="rId562" Type="http://purl.oclc.org/ooxml/officeDocument/relationships/image" Target="../media/image232.png"/><Relationship Id="rId618" Type="http://purl.oclc.org/ooxml/officeDocument/relationships/image" Target="../media/image140.png"/><Relationship Id="rId215" Type="http://purl.oclc.org/ooxml/officeDocument/relationships/hyperlink" Target="https://www.espn.com/mens-college-basketball/team/_/id/26/ucla-bruins" TargetMode="External"/><Relationship Id="rId257" Type="http://purl.oclc.org/ooxml/officeDocument/relationships/hyperlink" Target="https://www.espn.com/mens-college-basketball/team/_/id/25/california-golden-bears" TargetMode="External"/><Relationship Id="rId422" Type="http://purl.oclc.org/ooxml/officeDocument/relationships/image" Target="../media/image340.png"/><Relationship Id="rId464" Type="http://purl.oclc.org/ooxml/officeDocument/relationships/image" Target="../media/image267.png"/><Relationship Id="rId299" Type="http://purl.oclc.org/ooxml/officeDocument/relationships/hyperlink" Target="https://www.espn.com/mens-college-basketball/team/_/id/277/west-virginia-mountaineers" TargetMode="External"/><Relationship Id="rId727" Type="http://purl.oclc.org/ooxml/officeDocument/relationships/hyperlink" Target="https://www.espn.com/mens-college-basketball/team/_/id/2385/mercyhurst-lakers" TargetMode="External"/><Relationship Id="rId63" Type="http://purl.oclc.org/ooxml/officeDocument/relationships/hyperlink" Target="https://www.espn.com/mens-college-basketball/team/_/id/222/villanova-wildcats" TargetMode="External"/><Relationship Id="rId159" Type="http://purl.oclc.org/ooxml/officeDocument/relationships/hyperlink" Target="https://www.espn.com/mens-college-basketball/team/_/id/2390/miami-hurricanes" TargetMode="External"/><Relationship Id="rId366" Type="http://purl.oclc.org/ooxml/officeDocument/relationships/image" Target="../media/image87.png"/><Relationship Id="rId573" Type="http://purl.oclc.org/ooxml/officeDocument/relationships/hyperlink" Target="https://www.espn.com/mens-college-basketball/team/_/id/304/idaho-state-bengals" TargetMode="External"/><Relationship Id="rId226" Type="http://purl.oclc.org/ooxml/officeDocument/relationships/image" Target="../media/image65.png"/><Relationship Id="rId433" Type="http://purl.oclc.org/ooxml/officeDocument/relationships/hyperlink" Target="https://www.espn.com/mens-college-basketball/team/_/id/2454/north-florida-ospreys" TargetMode="External"/><Relationship Id="rId640" Type="http://purl.oclc.org/ooxml/officeDocument/relationships/image" Target="../media/image284.png"/><Relationship Id="rId74" Type="http://purl.oclc.org/ooxml/officeDocument/relationships/image" Target="../media/image120.png"/><Relationship Id="rId377" Type="http://purl.oclc.org/ooxml/officeDocument/relationships/hyperlink" Target="https://www.espn.com/mens-college-basketball/team/_/id/314/iona-gaels" TargetMode="External"/><Relationship Id="rId500" Type="http://purl.oclc.org/ooxml/officeDocument/relationships/image" Target="../media/image133.png"/><Relationship Id="rId584" Type="http://purl.oclc.org/ooxml/officeDocument/relationships/image" Target="../media/image279.png"/><Relationship Id="rId5" Type="http://purl.oclc.org/ooxml/officeDocument/relationships/hyperlink" Target="https://www.espn.com/mens-college-basketball/team/_/id/2509/purdue-boilermakers" TargetMode="External"/><Relationship Id="rId237" Type="http://purl.oclc.org/ooxml/officeDocument/relationships/hyperlink" Target="https://www.espn.com/mens-college-basketball/team/_/id/195/ohio-bobcats" TargetMode="External"/><Relationship Id="rId444" Type="http://purl.oclc.org/ooxml/officeDocument/relationships/image" Target="../media/image225.png"/><Relationship Id="rId651" Type="http://purl.oclc.org/ooxml/officeDocument/relationships/hyperlink" Target="https://www.espn.com/mens-college-basketball/team/_/id/70/idaho-vandals" TargetMode="External"/><Relationship Id="rId290" Type="http://purl.oclc.org/ooxml/officeDocument/relationships/image" Target="../media/image155.png"/><Relationship Id="rId304" Type="http://purl.oclc.org/ooxml/officeDocument/relationships/image" Target="../media/image104.png"/><Relationship Id="rId388" Type="http://purl.oclc.org/ooxml/officeDocument/relationships/image" Target="../media/image213.png"/><Relationship Id="rId511" Type="http://purl.oclc.org/ooxml/officeDocument/relationships/hyperlink" Target="https://www.espn.com/mens-college-basketball/team/_/id/2739/green-bay-phoenix" TargetMode="External"/><Relationship Id="rId609" Type="http://purl.oclc.org/ooxml/officeDocument/relationships/hyperlink" Target="https://www.espn.com/mens-college-basketball/team/_/id/166/new-mexico-state-aggies" TargetMode="External"/><Relationship Id="rId85" Type="http://purl.oclc.org/ooxml/officeDocument/relationships/hyperlink" Target="https://www.espn.com/mens-college-basketball/team/_/id/194/ohio-state-buckeyes" TargetMode="External"/><Relationship Id="rId150" Type="http://purl.oclc.org/ooxml/officeDocument/relationships/image" Target="../media/image266.png"/><Relationship Id="rId595" Type="http://purl.oclc.org/ooxml/officeDocument/relationships/hyperlink" Target="https://www.espn.com/mens-college-basketball/team/_/id/2097/campbell-fighting-camels" TargetMode="External"/><Relationship Id="rId248" Type="http://purl.oclc.org/ooxml/officeDocument/relationships/image" Target="../media/image60.png"/><Relationship Id="rId455" Type="http://purl.oclc.org/ooxml/officeDocument/relationships/hyperlink" Target="https://www.espn.com/mens-college-basketball/team/_/id/2000/abilene-christian-wildcats" TargetMode="External"/><Relationship Id="rId662" Type="http://purl.oclc.org/ooxml/officeDocument/relationships/image" Target="../media/image249.png"/><Relationship Id="rId12" Type="http://purl.oclc.org/ooxml/officeDocument/relationships/image" Target="../media/image22.png"/><Relationship Id="rId108" Type="http://purl.oclc.org/ooxml/officeDocument/relationships/image" Target="../media/image222.png"/><Relationship Id="rId315" Type="http://purl.oclc.org/ooxml/officeDocument/relationships/hyperlink" Target="https://www.espn.com/mens-college-basketball/team/_/id/2514/quinnipiac-bobcats" TargetMode="External"/><Relationship Id="rId522" Type="http://purl.oclc.org/ooxml/officeDocument/relationships/image" Target="../media/image282.png"/><Relationship Id="rId96" Type="http://purl.oclc.org/ooxml/officeDocument/relationships/image" Target="../media/image115.png"/><Relationship Id="rId161" Type="http://purl.oclc.org/ooxml/officeDocument/relationships/hyperlink" Target="https://www.espn.com/mens-college-basketball/team/_/id/61/georgia-bulldogs" TargetMode="External"/><Relationship Id="rId399" Type="http://purl.oclc.org/ooxml/officeDocument/relationships/hyperlink" Target="https://www.espn.com/mens-college-basketball/team/_/id/202/tulsa-golden-hurricane" TargetMode="External"/><Relationship Id="rId259" Type="http://purl.oclc.org/ooxml/officeDocument/relationships/hyperlink" Target="https://www.espn.com/mens-college-basketball/team/_/id/130/michigan-wolverines" TargetMode="External"/><Relationship Id="rId466" Type="http://purl.oclc.org/ooxml/officeDocument/relationships/image" Target="../media/image197.png"/><Relationship Id="rId673" Type="http://purl.oclc.org/ooxml/officeDocument/relationships/hyperlink" Target="https://www.espn.com/mens-college-basketball/team/_/id/159/dartmouth-big-green" TargetMode="External"/><Relationship Id="rId23" Type="http://purl.oclc.org/ooxml/officeDocument/relationships/hyperlink" Target="https://www.espn.com/mens-college-basketball/team/_/id/333/alabama-crimson-tide" TargetMode="External"/><Relationship Id="rId119" Type="http://purl.oclc.org/ooxml/officeDocument/relationships/hyperlink" Target="https://www.espn.com/mens-college-basketball/team/_/id/2377/mcneese-cowboys" TargetMode="External"/><Relationship Id="rId326" Type="http://purl.oclc.org/ooxml/officeDocument/relationships/image" Target="../media/image63.png"/><Relationship Id="rId533" Type="http://purl.oclc.org/ooxml/officeDocument/relationships/hyperlink" Target="https://www.espn.com/mens-college-basketball/team/_/id/2083/bucknell-bison" TargetMode="External"/><Relationship Id="rId172" Type="http://purl.oclc.org/ooxml/officeDocument/relationships/image" Target="../media/image341.png"/><Relationship Id="rId477" Type="http://purl.oclc.org/ooxml/officeDocument/relationships/hyperlink" Target="https://www.espn.com/mens-college-basketball/team/_/id/2050/ball-state-cardinals" TargetMode="External"/><Relationship Id="rId600" Type="http://purl.oclc.org/ooxml/officeDocument/relationships/image" Target="../media/image163.png"/><Relationship Id="rId684" Type="http://purl.oclc.org/ooxml/officeDocument/relationships/image" Target="../media/image248.png"/><Relationship Id="rId337" Type="http://purl.oclc.org/ooxml/officeDocument/relationships/hyperlink" Target="https://www.espn.com/mens-college-basketball/team/_/id/2617/stephen-f-austin-lumberjacks" TargetMode="External"/><Relationship Id="rId34" Type="http://purl.oclc.org/ooxml/officeDocument/relationships/image" Target="../media/image50.png"/><Relationship Id="rId544" Type="http://purl.oclc.org/ooxml/officeDocument/relationships/image" Target="../media/image276.png"/><Relationship Id="rId183" Type="http://purl.oclc.org/ooxml/officeDocument/relationships/hyperlink" Target="https://www.espn.com/mens-college-basketball/team/_/id/113/massachusetts-minutemen" TargetMode="External"/><Relationship Id="rId390" Type="http://purl.oclc.org/ooxml/officeDocument/relationships/image" Target="../media/image214.png"/><Relationship Id="rId404" Type="http://purl.oclc.org/ooxml/officeDocument/relationships/image" Target="../media/image244.png"/><Relationship Id="rId611" Type="http://purl.oclc.org/ooxml/officeDocument/relationships/hyperlink" Target="https://www.espn.com/mens-college-basketball/team/_/id/3101/utah-tech-trailblazers" TargetMode="External"/><Relationship Id="rId250" Type="http://purl.oclc.org/ooxml/officeDocument/relationships/image" Target="../media/image327.png"/><Relationship Id="rId488" Type="http://purl.oclc.org/ooxml/officeDocument/relationships/image" Target="../media/image28.png"/><Relationship Id="rId695" Type="http://purl.oclc.org/ooxml/officeDocument/relationships/hyperlink" Target="https://www.espn.com/mens-college-basketball/team/_/id/2464/northern-arizona-lumberjacks" TargetMode="External"/><Relationship Id="rId709" Type="http://purl.oclc.org/ooxml/officeDocument/relationships/hyperlink" Target="https://www.espn.com/mens-college-basketball/team/_/id/2815/lindenwood-lions" TargetMode="External"/><Relationship Id="rId45" Type="http://purl.oclc.org/ooxml/officeDocument/relationships/hyperlink" Target="https://www.espn.com/mens-college-basketball/team/_/id/2599/st-johns-red-storm" TargetMode="External"/><Relationship Id="rId110" Type="http://purl.oclc.org/ooxml/officeDocument/relationships/image" Target="../media/image83.png"/><Relationship Id="rId348" Type="http://purl.oclc.org/ooxml/officeDocument/relationships/image" Target="../media/image251.png"/><Relationship Id="rId555" Type="http://purl.oclc.org/ooxml/officeDocument/relationships/hyperlink" Target="https://www.espn.com/mens-college-basketball/team/_/id/2643/the-citadel-bulldogs" TargetMode="External"/><Relationship Id="rId194" Type="http://purl.oclc.org/ooxml/officeDocument/relationships/image" Target="../media/image167.png"/><Relationship Id="rId208" Type="http://purl.oclc.org/ooxml/officeDocument/relationships/image" Target="../media/image304.png"/><Relationship Id="rId415" Type="http://purl.oclc.org/ooxml/officeDocument/relationships/hyperlink" Target="https://www.espn.com/mens-college-basketball/team/_/id/2515/radford-highlanders" TargetMode="External"/><Relationship Id="rId622" Type="http://purl.oclc.org/ooxml/officeDocument/relationships/image" Target="../media/image306.png"/><Relationship Id="rId261" Type="http://purl.oclc.org/ooxml/officeDocument/relationships/hyperlink" Target="https://www.espn.com/mens-college-basketball/team/_/id/2057/belmont-bruins" TargetMode="External"/><Relationship Id="rId499" Type="http://purl.oclc.org/ooxml/officeDocument/relationships/hyperlink" Target="https://www.espn.com/mens-college-basketball/team/_/id/2582/southern-jaguars" TargetMode="External"/><Relationship Id="rId56" Type="http://purl.oclc.org/ooxml/officeDocument/relationships/image" Target="../media/image125.png"/><Relationship Id="rId359" Type="http://purl.oclc.org/ooxml/officeDocument/relationships/hyperlink" Target="https://www.espn.com/mens-college-basketball/team/_/id/171/columbia-lions" TargetMode="External"/><Relationship Id="rId566" Type="http://purl.oclc.org/ooxml/officeDocument/relationships/image" Target="../media/image303.png"/><Relationship Id="rId121" Type="http://purl.oclc.org/ooxml/officeDocument/relationships/hyperlink" Target="https://www.espn.com/mens-college-basketball/team/_/id/2539/san-francisco-dons" TargetMode="External"/><Relationship Id="rId219" Type="http://purl.oclc.org/ooxml/officeDocument/relationships/hyperlink" Target="https://www.espn.com/mens-college-basketball/team/_/id/24/stanford-cardinal" TargetMode="External"/><Relationship Id="rId426" Type="http://purl.oclc.org/ooxml/officeDocument/relationships/image" Target="../media/image175.png"/><Relationship Id="rId633" Type="http://purl.oclc.org/ooxml/officeDocument/relationships/hyperlink" Target="https://www.espn.com/mens-college-basketball/team/_/id/2172/denver-pioneers" TargetMode="External"/><Relationship Id="rId67" Type="http://purl.oclc.org/ooxml/officeDocument/relationships/hyperlink" Target="https://www.espn.com/mens-college-basketball/team/_/id/344/mississippi-state-bulldogs" TargetMode="External"/><Relationship Id="rId272" Type="http://purl.oclc.org/ooxml/officeDocument/relationships/image" Target="../media/image161.png"/><Relationship Id="rId577" Type="http://purl.oclc.org/ooxml/officeDocument/relationships/hyperlink" Target="https://www.espn.com/mens-college-basketball/team/_/id/2634/tennessee-state-tigers" TargetMode="External"/><Relationship Id="rId700" Type="http://purl.oclc.org/ooxml/officeDocument/relationships/image" Target="../media/image298.png"/><Relationship Id="rId132" Type="http://purl.oclc.org/ooxml/officeDocument/relationships/image" Target="../media/image15.png"/><Relationship Id="rId437" Type="http://purl.oclc.org/ooxml/officeDocument/relationships/hyperlink" Target="https://www.espn.com/mens-college-basketball/team/_/id/189/bowling-green-falcons" TargetMode="External"/><Relationship Id="rId644" Type="http://purl.oclc.org/ooxml/officeDocument/relationships/image" Target="../media/image162.png"/><Relationship Id="rId283" Type="http://purl.oclc.org/ooxml/officeDocument/relationships/hyperlink" Target="https://www.espn.com/mens-college-basketball/team/_/id/9/arizona-state-sun-devils" TargetMode="External"/><Relationship Id="rId490" Type="http://purl.oclc.org/ooxml/officeDocument/relationships/image" Target="../media/image205.png"/><Relationship Id="rId504" Type="http://purl.oclc.org/ooxml/officeDocument/relationships/image" Target="../media/image221.png"/><Relationship Id="rId711" Type="http://purl.oclc.org/ooxml/officeDocument/relationships/hyperlink" Target="https://www.espn.com/mens-college-basketball/team/_/id/2277/houston-christian-huskies" TargetMode="External"/><Relationship Id="rId78" Type="http://purl.oclc.org/ooxml/officeDocument/relationships/image" Target="../media/image212.png"/><Relationship Id="rId143" Type="http://purl.oclc.org/ooxml/officeDocument/relationships/hyperlink" Target="https://www.espn.com/mens-college-basketball/team/_/id/2670/vcu-rams" TargetMode="External"/><Relationship Id="rId350" Type="http://purl.oclc.org/ooxml/officeDocument/relationships/image" Target="../media/image114.png"/><Relationship Id="rId588" Type="http://purl.oclc.org/ooxml/officeDocument/relationships/image" Target="../media/image257.png"/><Relationship Id="rId9" Type="http://purl.oclc.org/ooxml/officeDocument/relationships/hyperlink" Target="https://www.espn.com/mens-college-basketball/team/_/id/66/iowa-state-cyclones" TargetMode="External"/><Relationship Id="rId210" Type="http://purl.oclc.org/ooxml/officeDocument/relationships/image" Target="../media/image226.png"/><Relationship Id="rId448" Type="http://purl.oclc.org/ooxml/officeDocument/relationships/image" Target="../media/image240.png"/><Relationship Id="rId655" Type="http://purl.oclc.org/ooxml/officeDocument/relationships/hyperlink" Target="https://www.espn.com/mens-college-basketball/team/_/id/2005/air-force-falcons" TargetMode="External"/><Relationship Id="rId294" Type="http://purl.oclc.org/ooxml/officeDocument/relationships/image" Target="../media/image146.png"/><Relationship Id="rId308" Type="http://purl.oclc.org/ooxml/officeDocument/relationships/image" Target="../media/image88.png"/><Relationship Id="rId515" Type="http://purl.oclc.org/ooxml/officeDocument/relationships/hyperlink" Target="https://www.espn.com/mens-college-basketball/team/_/id/2447/nicholls-colonels" TargetMode="External"/><Relationship Id="rId722" Type="http://purl.oclc.org/ooxml/officeDocument/relationships/image" Target="../media/image165.png"/><Relationship Id="rId89" Type="http://purl.oclc.org/ooxml/officeDocument/relationships/hyperlink" Target="https://www.espn.com/mens-college-basketball/team/_/id/38/colorado-buffaloes" TargetMode="External"/><Relationship Id="rId154" Type="http://purl.oclc.org/ooxml/officeDocument/relationships/image" Target="../media/image94.png"/><Relationship Id="rId361" Type="http://purl.oclc.org/ooxml/officeDocument/relationships/hyperlink" Target="https://www.espn.com/mens-college-basketball/team/_/id/151/east-carolina-pirates" TargetMode="External"/><Relationship Id="rId599" Type="http://purl.oclc.org/ooxml/officeDocument/relationships/hyperlink" Target="https://www.espn.com/mens-college-basketball/team/_/id/2210/elon-phoenix" TargetMode="External"/><Relationship Id="rId459" Type="http://purl.oclc.org/ooxml/officeDocument/relationships/hyperlink" Target="https://www.espn.com/mens-college-basketball/team/_/id/111/northeastern-huskies" TargetMode="External"/><Relationship Id="rId666" Type="http://purl.oclc.org/ooxml/officeDocument/relationships/image" Target="../media/image243.png"/><Relationship Id="rId16" Type="http://purl.oclc.org/ooxml/officeDocument/relationships/image" Target="../media/image66.png"/><Relationship Id="rId221" Type="http://purl.oclc.org/ooxml/officeDocument/relationships/hyperlink" Target="https://www.espn.com/mens-college-basketball/team/_/id/2006/akron-zips" TargetMode="External"/><Relationship Id="rId319" Type="http://purl.oclc.org/ooxml/officeDocument/relationships/hyperlink" Target="https://www.espn.com/mens-college-basketball/team/_/id/2534/sam-houston-bearkats" TargetMode="External"/><Relationship Id="rId526" Type="http://purl.oclc.org/ooxml/officeDocument/relationships/image" Target="../media/image86.png"/><Relationship Id="rId165" Type="http://purl.oclc.org/ooxml/officeDocument/relationships/hyperlink" Target="https://www.espn.com/mens-college-basketball/team/_/id/257/richmond-spiders" TargetMode="External"/><Relationship Id="rId372" Type="http://purl.oclc.org/ooxml/officeDocument/relationships/image" Target="../media/image287.png"/><Relationship Id="rId677" Type="http://purl.oclc.org/ooxml/officeDocument/relationships/hyperlink" Target="https://www.espn.com/mens-college-basketball/team/_/id/2443/new-orleans-privateers" TargetMode="External"/><Relationship Id="rId232" Type="http://purl.oclc.org/ooxml/officeDocument/relationships/image" Target="../media/image18.png"/><Relationship Id="rId27" Type="http://purl.oclc.org/ooxml/officeDocument/relationships/hyperlink" Target="https://www.espn.com/mens-college-basketball/team/_/id/239/baylor-bears" TargetMode="External"/><Relationship Id="rId537" Type="http://purl.oclc.org/ooxml/officeDocument/relationships/hyperlink" Target="https://www.espn.com/mens-college-basketball/team/_/id/2529/sacred-heart-pioneers" TargetMode="External"/><Relationship Id="rId80" Type="http://purl.oclc.org/ooxml/officeDocument/relationships/image" Target="../media/image26.png"/><Relationship Id="rId176" Type="http://purl.oclc.org/ooxml/officeDocument/relationships/image" Target="../media/image310.png"/><Relationship Id="rId383" Type="http://purl.oclc.org/ooxml/officeDocument/relationships/hyperlink" Target="https://www.espn.com/mens-college-basketball/team/_/id/238/vanderbilt-commodores" TargetMode="External"/><Relationship Id="rId590" Type="http://purl.oclc.org/ooxml/officeDocument/relationships/image" Target="../media/image216.png"/><Relationship Id="rId604" Type="http://purl.oclc.org/ooxml/officeDocument/relationships/image" Target="../media/image295.png"/><Relationship Id="rId243" Type="http://purl.oclc.org/ooxml/officeDocument/relationships/hyperlink" Target="https://www.espn.com/mens-college-basketball/team/_/id/2460/northern-iowa-panthers" TargetMode="External"/><Relationship Id="rId450" Type="http://purl.oclc.org/ooxml/officeDocument/relationships/image" Target="../media/image153.png"/><Relationship Id="rId688" Type="http://purl.oclc.org/ooxml/officeDocument/relationships/image" Target="../media/image246.png"/><Relationship Id="rId38" Type="http://purl.oclc.org/ooxml/officeDocument/relationships/image" Target="../media/image33.png"/><Relationship Id="rId103" Type="http://purl.oclc.org/ooxml/officeDocument/relationships/hyperlink" Target="https://www.espn.com/mens-college-basketball/team/_/id/2253/grand-canyon-lopes" TargetMode="External"/><Relationship Id="rId310" Type="http://purl.oclc.org/ooxml/officeDocument/relationships/image" Target="../media/image311.png"/><Relationship Id="rId548" Type="http://purl.oclc.org/ooxml/officeDocument/relationships/image" Target="../media/image172.png"/><Relationship Id="rId91" Type="http://purl.oclc.org/ooxml/officeDocument/relationships/hyperlink" Target="https://www.espn.com/mens-college-basketball/team/_/id/2507/providence-friars" TargetMode="External"/><Relationship Id="rId187" Type="http://purl.oclc.org/ooxml/officeDocument/relationships/hyperlink" Target="https://www.espn.com/mens-college-basketball/team/_/id/2348/louisiana-tech-bulldogs" TargetMode="External"/><Relationship Id="rId394" Type="http://purl.oclc.org/ooxml/officeDocument/relationships/image" Target="../media/image280.png"/><Relationship Id="rId408" Type="http://purl.oclc.org/ooxml/officeDocument/relationships/image" Target="../media/image112.png"/><Relationship Id="rId615" Type="http://purl.oclc.org/ooxml/officeDocument/relationships/hyperlink" Target="https://www.espn.com/mens-college-basketball/team/_/id/253/southern-utah-thunderbirds" TargetMode="External"/><Relationship Id="rId254" Type="http://purl.oclc.org/ooxml/officeDocument/relationships/image" Target="../media/image346.png"/><Relationship Id="rId699" Type="http://purl.oclc.org/ooxml/officeDocument/relationships/hyperlink" Target="https://www.espn.com/mens-college-basketball/team/_/id/50/florida-am-rattlers" TargetMode="External"/><Relationship Id="rId49" Type="http://purl.oclc.org/ooxml/officeDocument/relationships/hyperlink" Target="https://www.espn.com/mens-college-basketball/team/_/id/57/florida-gators" TargetMode="External"/><Relationship Id="rId114" Type="http://purl.oclc.org/ooxml/officeDocument/relationships/image" Target="../media/image181.png"/><Relationship Id="rId461" Type="http://purl.oclc.org/ooxml/officeDocument/relationships/hyperlink" Target="https://www.espn.com/mens-college-basketball/team/_/id/339/evansville-purple-aces" TargetMode="External"/><Relationship Id="rId559" Type="http://purl.oclc.org/ooxml/officeDocument/relationships/hyperlink" Target="https://www.espn.com/mens-college-basketball/team/_/id/2908/south-carolina-upstate-spartans" TargetMode="External"/><Relationship Id="rId198" Type="http://purl.oclc.org/ooxml/officeDocument/relationships/image" Target="../media/image99.png"/><Relationship Id="rId321" Type="http://purl.oclc.org/ooxml/officeDocument/relationships/hyperlink" Target="https://www.espn.com/mens-college-basketball/team/_/id/309/louisiana-ragin-cajuns" TargetMode="External"/><Relationship Id="rId419" Type="http://purl.oclc.org/ooxml/officeDocument/relationships/hyperlink" Target="https://www.espn.com/mens-college-basketball/team/_/id/108/harvard-crimson" TargetMode="External"/><Relationship Id="rId626" Type="http://purl.oclc.org/ooxml/officeDocument/relationships/image" Target="../media/image100.png"/><Relationship Id="rId265" Type="http://purl.oclc.org/ooxml/officeDocument/relationships/hyperlink" Target="https://www.espn.com/mens-college-basketball/team/_/id/2754/youngstown-state-penguins" TargetMode="External"/><Relationship Id="rId472" Type="http://purl.oclc.org/ooxml/officeDocument/relationships/image" Target="../media/image296.png"/><Relationship Id="rId125" Type="http://purl.oclc.org/ooxml/officeDocument/relationships/hyperlink" Target="https://www.espn.com/mens-college-basketball/team/_/id/258/virginia-cavaliers" TargetMode="External"/><Relationship Id="rId332" Type="http://purl.oclc.org/ooxml/officeDocument/relationships/image" Target="../media/image152.png"/><Relationship Id="rId637" Type="http://purl.oclc.org/ooxml/officeDocument/relationships/hyperlink" Target="https://www.espn.com/mens-college-basketball/team/_/id/2127/charleston-southern-buccaneers" TargetMode="External"/><Relationship Id="rId276" Type="http://purl.oclc.org/ooxml/officeDocument/relationships/image" Target="../media/image101.png"/><Relationship Id="rId483" Type="http://purl.oclc.org/ooxml/officeDocument/relationships/hyperlink" Target="https://www.espn.com/mens-college-basketball/team/_/id/23/san-jose-state-spartans" TargetMode="External"/><Relationship Id="rId690" Type="http://purl.oclc.org/ooxml/officeDocument/relationships/image" Target="../media/image192.png"/><Relationship Id="rId704" Type="http://purl.oclc.org/ooxml/officeDocument/relationships/image" Target="../media/image324.png"/><Relationship Id="rId40" Type="http://purl.oclc.org/ooxml/officeDocument/relationships/image" Target="../media/image118.png"/><Relationship Id="rId136" Type="http://purl.oclc.org/ooxml/officeDocument/relationships/image" Target="../media/image259.png"/><Relationship Id="rId343" Type="http://purl.oclc.org/ooxml/officeDocument/relationships/hyperlink" Target="https://www.espn.com/mens-college-basketball/team/_/id/357/texas-am-corpus-christi-islanders" TargetMode="External"/><Relationship Id="rId550" Type="http://purl.oclc.org/ooxml/officeDocument/relationships/image" Target="../media/image227.png"/><Relationship Id="rId203" Type="http://purl.oclc.org/ooxml/officeDocument/relationships/hyperlink" Target="https://www.espn.com/mens-college-basketball/team/_/id/2350/loyola-chicago-ramblers" TargetMode="External"/><Relationship Id="rId648" Type="http://purl.oclc.org/ooxml/officeDocument/relationships/image" Target="../media/image215.png"/><Relationship Id="rId287" Type="http://purl.oclc.org/ooxml/officeDocument/relationships/hyperlink" Target="https://www.espn.com/mens-college-basketball/team/_/id/2430/unc-greensboro-spartans" TargetMode="External"/><Relationship Id="rId410" Type="http://purl.oclc.org/ooxml/officeDocument/relationships/image" Target="../media/image157.png"/><Relationship Id="rId494" Type="http://purl.oclc.org/ooxml/officeDocument/relationships/image" Target="../media/image191.png"/><Relationship Id="rId508" Type="http://purl.oclc.org/ooxml/officeDocument/relationships/image" Target="../media/image24.png"/><Relationship Id="rId715" Type="http://purl.oclc.org/ooxml/officeDocument/relationships/hyperlink" Target="https://www.espn.com/mens-college-basketball/team/_/id/2678/vmi-keydets" TargetMode="External"/></Relationships>
</file>

<file path=xl/drawings/_rels/drawing5.xml.rels><?xml version="1.0" encoding="UTF-8" standalone="yes"?>
<Relationships xmlns="http://schemas.openxmlformats.org/package/2006/relationships"><Relationship Id="rId117" Type="http://purl.oclc.org/ooxml/officeDocument/relationships/hyperlink" Target="https://www.espn.com/mens-college-basketball/team/_/id/2168/dayton-flyers" TargetMode="External"/><Relationship Id="rId671" Type="http://purl.oclc.org/ooxml/officeDocument/relationships/hyperlink" Target="https://www.espn.com/mens-college-basketball/team/_/id/2405/monmouth-hawks" TargetMode="External"/><Relationship Id="rId21" Type="http://purl.oclc.org/ooxml/officeDocument/relationships/hyperlink" Target="https://www.espn.com/mens-college-basketball/team/_/id/96/kentucky-wildcats" TargetMode="External"/><Relationship Id="rId324" Type="http://purl.oclc.org/ooxml/officeDocument/relationships/image" Target="../media/image219.png"/><Relationship Id="rId531" Type="http://purl.oclc.org/ooxml/officeDocument/relationships/hyperlink" Target="https://www.espn.com/mens-college-basketball/team/_/id/2547/seattle-u-redhawks" TargetMode="External"/><Relationship Id="rId629" Type="http://purl.oclc.org/ooxml/officeDocument/relationships/hyperlink" Target="https://www.espn.com/mens-college-basketball/team/_/id/314/iona-gaels" TargetMode="External"/><Relationship Id="rId170" Type="http://purl.oclc.org/ooxml/officeDocument/relationships/image" Target="../media/image224.png"/><Relationship Id="rId268" Type="http://purl.oclc.org/ooxml/officeDocument/relationships/image" Target="../media/image178.png"/><Relationship Id="rId475" Type="http://purl.oclc.org/ooxml/officeDocument/relationships/hyperlink" Target="https://www.espn.com/mens-college-basketball/team/_/id/47/howard-bison" TargetMode="External"/><Relationship Id="rId682" Type="http://purl.oclc.org/ooxml/officeDocument/relationships/image" Target="../media/image332.png"/><Relationship Id="rId32" Type="http://purl.oclc.org/ooxml/officeDocument/relationships/image" Target="../media/image50.png"/><Relationship Id="rId128" Type="http://purl.oclc.org/ooxml/officeDocument/relationships/image" Target="../media/image229.png"/><Relationship Id="rId335" Type="http://purl.oclc.org/ooxml/officeDocument/relationships/hyperlink" Target="https://www.espn.com/mens-college-basketball/team/_/id/2540/uc-santa-barbara-gauchos" TargetMode="External"/><Relationship Id="rId542" Type="http://purl.oclc.org/ooxml/officeDocument/relationships/image" Target="../media/image299.png"/><Relationship Id="rId181" Type="http://purl.oclc.org/ooxml/officeDocument/relationships/hyperlink" Target="https://www.espn.com/mens-college-basketball/team/_/id/2393/middle-tennessee-blue-raiders" TargetMode="External"/><Relationship Id="rId402" Type="http://purl.oclc.org/ooxml/officeDocument/relationships/image" Target="../media/image241.png"/><Relationship Id="rId279" Type="http://purl.oclc.org/ooxml/officeDocument/relationships/hyperlink" Target="https://www.espn.com/mens-college-basketball/team/_/id/3084/utah-valley-wolverines" TargetMode="External"/><Relationship Id="rId486" Type="http://purl.oclc.org/ooxml/officeDocument/relationships/image" Target="../media/image243.png"/><Relationship Id="rId693" Type="http://purl.oclc.org/ooxml/officeDocument/relationships/hyperlink" Target="https://www.espn.com/mens-college-basketball/team/_/id/2520/rider-broncs" TargetMode="External"/><Relationship Id="rId707" Type="http://purl.oclc.org/ooxml/officeDocument/relationships/hyperlink" Target="https://www.espn.com/mens-college-basketball/team/_/id/2698/west-georgia-wolves" TargetMode="External"/><Relationship Id="rId43" Type="http://purl.oclc.org/ooxml/officeDocument/relationships/hyperlink" Target="https://www.espn.com/mens-college-basketball/team/_/id/239/baylor-bears" TargetMode="External"/><Relationship Id="rId139" Type="http://purl.oclc.org/ooxml/officeDocument/relationships/hyperlink" Target="https://www.espn.com/mens-college-basketball/team/_/id/252/byu-cougars" TargetMode="External"/><Relationship Id="rId346" Type="http://purl.oclc.org/ooxml/officeDocument/relationships/image" Target="../media/image305.png"/><Relationship Id="rId553" Type="http://purl.oclc.org/ooxml/officeDocument/relationships/hyperlink" Target="https://www.espn.com/mens-college-basketball/team/_/id/113/massachusetts-minutemen" TargetMode="External"/><Relationship Id="rId192" Type="http://purl.oclc.org/ooxml/officeDocument/relationships/image" Target="../media/image57.png"/><Relationship Id="rId206" Type="http://purl.oclc.org/ooxml/officeDocument/relationships/image" Target="../media/image260.png"/><Relationship Id="rId413" Type="http://purl.oclc.org/ooxml/officeDocument/relationships/hyperlink" Target="https://www.espn.com/mens-college-basketball/team/_/id/2230/fordham-rams" TargetMode="External"/><Relationship Id="rId497" Type="http://purl.oclc.org/ooxml/officeDocument/relationships/hyperlink" Target="https://www.espn.com/mens-college-basketball/team/_/id/304/idaho-state-bengals" TargetMode="External"/><Relationship Id="rId620" Type="http://purl.oclc.org/ooxml/officeDocument/relationships/image" Target="../media/image184.png"/><Relationship Id="rId718" Type="http://purl.oclc.org/ooxml/officeDocument/relationships/image" Target="../media/image325.png"/><Relationship Id="rId357" Type="http://purl.oclc.org/ooxml/officeDocument/relationships/hyperlink" Target="https://www.espn.com/mens-college-basketball/team/_/id/2737/winthrop-eagles" TargetMode="External"/><Relationship Id="rId54" Type="http://purl.oclc.org/ooxml/officeDocument/relationships/image" Target="../media/image111.png"/><Relationship Id="rId217" Type="http://purl.oclc.org/ooxml/officeDocument/relationships/hyperlink" Target="https://www.espn.com/mens-college-basketball/team/_/id/164/rutgers-scarlet-knights" TargetMode="External"/><Relationship Id="rId564" Type="http://purl.oclc.org/ooxml/officeDocument/relationships/image" Target="../media/image59.png"/><Relationship Id="rId424" Type="http://purl.oclc.org/ooxml/officeDocument/relationships/image" Target="../media/image169.png"/><Relationship Id="rId631" Type="http://purl.oclc.org/ooxml/officeDocument/relationships/hyperlink" Target="https://www.espn.com/mens-college-basketball/team/_/id/322/lafayette-leopards" TargetMode="External"/><Relationship Id="rId729" Type="http://purl.oclc.org/ooxml/officeDocument/relationships/image" Target="../media/image365.png"/><Relationship Id="rId270" Type="http://purl.oclc.org/ooxml/officeDocument/relationships/image" Target="../media/image187.png"/><Relationship Id="rId65" Type="http://purl.oclc.org/ooxml/officeDocument/relationships/hyperlink" Target="https://www.espn.com/mens-college-basketball/team/_/id/154/wake-forest-demon-deacons" TargetMode="External"/><Relationship Id="rId130" Type="http://purl.oclc.org/ooxml/officeDocument/relationships/image" Target="../media/image45.png"/><Relationship Id="rId368" Type="http://purl.oclc.org/ooxml/officeDocument/relationships/image" Target="../media/image222.png"/><Relationship Id="rId575" Type="http://purl.oclc.org/ooxml/officeDocument/relationships/hyperlink" Target="https://www.espn.com/mens-college-basketball/team/_/id/2529/sacred-heart-pioneers" TargetMode="External"/><Relationship Id="rId228" Type="http://purl.oclc.org/ooxml/officeDocument/relationships/image" Target="../media/image96.png"/><Relationship Id="rId435" Type="http://purl.oclc.org/ooxml/officeDocument/relationships/hyperlink" Target="https://www.espn.com/mens-college-basketball/team/_/id/233/south-dakota-coyotes" TargetMode="External"/><Relationship Id="rId642" Type="http://purl.oclc.org/ooxml/officeDocument/relationships/image" Target="../media/image349.png"/><Relationship Id="rId281" Type="http://purl.oclc.org/ooxml/officeDocument/relationships/hyperlink" Target="https://www.espn.com/mens-college-basketball/team/_/id/288/lipscomb-bisons" TargetMode="External"/><Relationship Id="rId502" Type="http://purl.oclc.org/ooxml/officeDocument/relationships/image" Target="../media/image168.png"/><Relationship Id="rId76" Type="http://purl.oclc.org/ooxml/officeDocument/relationships/image" Target="../media/image253.png"/><Relationship Id="rId141" Type="http://purl.oclc.org/ooxml/officeDocument/relationships/hyperlink" Target="https://www.espn.com/mens-college-basketball/team/_/id/2166/davidson-wildcats" TargetMode="External"/><Relationship Id="rId379" Type="http://purl.oclc.org/ooxml/officeDocument/relationships/hyperlink" Target="https://www.espn.com/mens-college-basketball/team/_/id/107/holy-cross-crusaders" TargetMode="External"/><Relationship Id="rId586" Type="http://purl.oclc.org/ooxml/officeDocument/relationships/image" Target="../media/image355.png"/><Relationship Id="rId7" Type="http://purl.oclc.org/ooxml/officeDocument/relationships/hyperlink" Target="https://www.espn.com/mens-college-basketball/team/_/id/66/iowa-state-cyclones" TargetMode="External"/><Relationship Id="rId239" Type="http://purl.oclc.org/ooxml/officeDocument/relationships/hyperlink" Target="https://www.espn.com/mens-college-basketball/team/_/id/2210/elon-phoenix" TargetMode="External"/><Relationship Id="rId446" Type="http://purl.oclc.org/ooxml/officeDocument/relationships/image" Target="../media/image232.png"/><Relationship Id="rId653" Type="http://purl.oclc.org/ooxml/officeDocument/relationships/hyperlink" Target="https://www.espn.com/mens-college-basketball/team/_/id/2174/detroit-mercy-titans" TargetMode="External"/><Relationship Id="rId292" Type="http://purl.oclc.org/ooxml/officeDocument/relationships/image" Target="../media/image122.png"/><Relationship Id="rId306" Type="http://purl.oclc.org/ooxml/officeDocument/relationships/image" Target="../media/image275.png"/><Relationship Id="rId87" Type="http://purl.oclc.org/ooxml/officeDocument/relationships/hyperlink" Target="https://www.espn.com/mens-college-basketball/team/_/id/228/clemson-tigers" TargetMode="External"/><Relationship Id="rId513" Type="http://purl.oclc.org/ooxml/officeDocument/relationships/hyperlink" Target="https://www.espn.com/mens-college-basketball/team/_/id/295/old-dominion-monarchs" TargetMode="External"/><Relationship Id="rId597" Type="http://purl.oclc.org/ooxml/officeDocument/relationships/hyperlink" Target="https://www.espn.com/mens-college-basketball/team/_/id/2815/lindenwood-lions" TargetMode="External"/><Relationship Id="rId720" Type="http://purl.oclc.org/ooxml/officeDocument/relationships/image" Target="../media/image356.png"/><Relationship Id="rId152" Type="http://purl.oclc.org/ooxml/officeDocument/relationships/image" Target="../media/image119.png"/><Relationship Id="rId457" Type="http://purl.oclc.org/ooxml/officeDocument/relationships/hyperlink" Target="https://www.espn.com/mens-college-basketball/team/_/id/2198/eastern-kentucky-colonels" TargetMode="External"/><Relationship Id="rId664" Type="http://purl.oclc.org/ooxml/officeDocument/relationships/image" Target="../media/image314.png"/><Relationship Id="rId14" Type="http://purl.oclc.org/ooxml/officeDocument/relationships/image" Target="../media/image69.png"/><Relationship Id="rId317" Type="http://purl.oclc.org/ooxml/officeDocument/relationships/hyperlink" Target="https://www.espn.com/mens-college-basketball/team/_/id/135/minnesota-golden-gophers" TargetMode="External"/><Relationship Id="rId524" Type="http://purl.oclc.org/ooxml/officeDocument/relationships/image" Target="../media/image343.png"/><Relationship Id="rId98" Type="http://purl.oclc.org/ooxml/officeDocument/relationships/image" Target="../media/image139.png"/><Relationship Id="rId163" Type="http://purl.oclc.org/ooxml/officeDocument/relationships/hyperlink" Target="https://www.espn.com/mens-college-basketball/team/_/id/24/stanford-cardinal" TargetMode="External"/><Relationship Id="rId370" Type="http://purl.oclc.org/ooxml/officeDocument/relationships/image" Target="../media/image39.png"/><Relationship Id="rId230" Type="http://purl.oclc.org/ooxml/officeDocument/relationships/image" Target="../media/image8.png"/><Relationship Id="rId468" Type="http://purl.oclc.org/ooxml/officeDocument/relationships/image" Target="../media/image234.png"/><Relationship Id="rId675" Type="http://purl.oclc.org/ooxml/officeDocument/relationships/hyperlink" Target="https://www.espn.com/mens-college-basketball/team/_/id/2426/navy-midshipmen" TargetMode="External"/><Relationship Id="rId25" Type="http://purl.oclc.org/ooxml/officeDocument/relationships/hyperlink" Target="https://www.espn.com/mens-college-basketball/team/_/id/245/texas-am-aggies" TargetMode="External"/><Relationship Id="rId328" Type="http://purl.oclc.org/ooxml/officeDocument/relationships/image" Target="../media/image286.png"/><Relationship Id="rId535" Type="http://purl.oclc.org/ooxml/officeDocument/relationships/hyperlink" Target="https://www.espn.com/mens-college-basketball/team/_/id/2561/siena-saints" TargetMode="External"/><Relationship Id="rId174" Type="http://purl.oclc.org/ooxml/officeDocument/relationships/image" Target="../media/image101.png"/><Relationship Id="rId381" Type="http://purl.oclc.org/ooxml/officeDocument/relationships/hyperlink" Target="https://www.espn.com/mens-college-basketball/team/_/id/2413/morehead-state-eagles" TargetMode="External"/><Relationship Id="rId602" Type="http://purl.oclc.org/ooxml/officeDocument/relationships/image" Target="../media/image258.png"/><Relationship Id="rId241" Type="http://purl.oclc.org/ooxml/officeDocument/relationships/hyperlink" Target="https://www.espn.com/mens-college-basketball/team/_/id/2511/queens-university-royals" TargetMode="External"/><Relationship Id="rId479" Type="http://purl.oclc.org/ooxml/officeDocument/relationships/hyperlink" Target="https://www.espn.com/mens-college-basketball/team/_/id/290/georgia-southern-eagles" TargetMode="External"/><Relationship Id="rId686" Type="http://purl.oclc.org/ooxml/officeDocument/relationships/image" Target="../media/image279.png"/><Relationship Id="rId36" Type="http://purl.oclc.org/ooxml/officeDocument/relationships/image" Target="../media/image70.png"/><Relationship Id="rId339" Type="http://purl.oclc.org/ooxml/officeDocument/relationships/hyperlink" Target="https://www.espn.com/mens-college-basketball/team/_/id/58/south-florida-bulls" TargetMode="External"/><Relationship Id="rId546" Type="http://purl.oclc.org/ooxml/officeDocument/relationships/image" Target="../media/image153.png"/><Relationship Id="rId101" Type="http://purl.oclc.org/ooxml/officeDocument/relationships/hyperlink" Target="https://www.espn.com/mens-college-basketball/team/_/id/2567/smu-mustangs" TargetMode="External"/><Relationship Id="rId185" Type="http://purl.oclc.org/ooxml/officeDocument/relationships/hyperlink" Target="https://www.espn.com/mens-college-basketball/team/_/id/171/columbia-lions" TargetMode="External"/><Relationship Id="rId406" Type="http://purl.oclc.org/ooxml/officeDocument/relationships/image" Target="../media/image197.png"/><Relationship Id="rId392" Type="http://purl.oclc.org/ooxml/officeDocument/relationships/image" Target="../media/image81.png"/><Relationship Id="rId613" Type="http://purl.oclc.org/ooxml/officeDocument/relationships/hyperlink" Target="https://www.espn.com/mens-college-basketball/team/_/id/160/new-hampshire-wildcats" TargetMode="External"/><Relationship Id="rId697" Type="http://purl.oclc.org/ooxml/officeDocument/relationships/hyperlink" Target="https://www.espn.com/mens-college-basketball/team/_/id/2619/stony-brook-seawolves" TargetMode="External"/><Relationship Id="rId252" Type="http://purl.oclc.org/ooxml/officeDocument/relationships/image" Target="../media/image261.png"/><Relationship Id="rId47" Type="http://purl.oclc.org/ooxml/officeDocument/relationships/hyperlink" Target="https://www.espn.com/mens-college-basketball/team/_/id/2599/st-johns-red-storm" TargetMode="External"/><Relationship Id="rId112" Type="http://purl.oclc.org/ooxml/officeDocument/relationships/image" Target="../media/image21.png"/><Relationship Id="rId557" Type="http://purl.oclc.org/ooxml/officeDocument/relationships/hyperlink" Target="https://www.espn.com/mens-college-basketball/team/_/id/2217/fairfield-stags" TargetMode="External"/><Relationship Id="rId196" Type="http://purl.oclc.org/ooxml/officeDocument/relationships/image" Target="../media/image198.png"/><Relationship Id="rId417" Type="http://purl.oclc.org/ooxml/officeDocument/relationships/hyperlink" Target="https://www.espn.com/mens-college-basketball/team/_/id/302/uc-davis-aggies" TargetMode="External"/><Relationship Id="rId624" Type="http://purl.oclc.org/ooxml/officeDocument/relationships/image" Target="../media/image270.png"/><Relationship Id="rId263" Type="http://purl.oclc.org/ooxml/officeDocument/relationships/hyperlink" Target="https://www.espn.com/mens-college-basketball/team/_/id/2115/central-connecticut-blue-devils" TargetMode="External"/><Relationship Id="rId470" Type="http://purl.oclc.org/ooxml/officeDocument/relationships/image" Target="../media/image313.png"/><Relationship Id="rId58" Type="http://purl.oclc.org/ooxml/officeDocument/relationships/image" Target="../media/image16.png"/><Relationship Id="rId123" Type="http://purl.oclc.org/ooxml/officeDocument/relationships/hyperlink" Target="https://www.espn.com/mens-college-basketball/team/_/id/77/northwestern-wildcats" TargetMode="External"/><Relationship Id="rId330" Type="http://purl.oclc.org/ooxml/officeDocument/relationships/image" Target="../media/image203.png"/><Relationship Id="rId568" Type="http://purl.oclc.org/ooxml/officeDocument/relationships/image" Target="../media/image100.png"/><Relationship Id="rId428" Type="http://purl.oclc.org/ooxml/officeDocument/relationships/image" Target="../media/image250.png"/><Relationship Id="rId635" Type="http://purl.oclc.org/ooxml/officeDocument/relationships/hyperlink" Target="https://www.espn.com/mens-college-basketball/team/_/id/2010/alabama-am-bulldogs" TargetMode="External"/><Relationship Id="rId274" Type="http://purl.oclc.org/ooxml/officeDocument/relationships/image" Target="../media/image127.png"/><Relationship Id="rId481" Type="http://purl.oclc.org/ooxml/officeDocument/relationships/hyperlink" Target="https://www.espn.com/mens-college-basketball/team/_/id/2473/oakland-golden-grizzlies" TargetMode="External"/><Relationship Id="rId702" Type="http://purl.oclc.org/ooxml/officeDocument/relationships/image" Target="../media/image91.png"/><Relationship Id="rId69" Type="http://purl.oclc.org/ooxml/officeDocument/relationships/hyperlink" Target="https://www.espn.com/mens-college-basketball/team/_/id/153/north-carolina-tar-heels" TargetMode="External"/><Relationship Id="rId134" Type="http://purl.oclc.org/ooxml/officeDocument/relationships/image" Target="../media/image75.png"/><Relationship Id="rId579" Type="http://purl.oclc.org/ooxml/officeDocument/relationships/hyperlink" Target="https://www.espn.com/mens-college-basketball/team/_/id/147/montana-state-bobcats" TargetMode="External"/><Relationship Id="rId341" Type="http://purl.oclc.org/ooxml/officeDocument/relationships/hyperlink" Target="https://www.espn.com/mens-college-basketball/team/_/id/2460/northern-iowa-panthers" TargetMode="External"/><Relationship Id="rId439" Type="http://purl.oclc.org/ooxml/officeDocument/relationships/hyperlink" Target="https://www.espn.com/mens-college-basketball/team/_/id/276/marshall-thundering-herd" TargetMode="External"/><Relationship Id="rId646" Type="http://purl.oclc.org/ooxml/officeDocument/relationships/image" Target="../media/image230.png"/><Relationship Id="rId201" Type="http://purl.oclc.org/ooxml/officeDocument/relationships/hyperlink" Target="https://www.espn.com/mens-college-basketball/team/_/id/193/miami-oh-redhawks" TargetMode="External"/><Relationship Id="rId285" Type="http://purl.oclc.org/ooxml/officeDocument/relationships/hyperlink" Target="https://www.espn.com/mens-college-basketball/team/_/id/93/murray-state-racers" TargetMode="External"/><Relationship Id="rId506" Type="http://purl.oclc.org/ooxml/officeDocument/relationships/image" Target="../media/image312.png"/><Relationship Id="rId492" Type="http://purl.oclc.org/ooxml/officeDocument/relationships/image" Target="../media/image244.png"/><Relationship Id="rId713" Type="http://purl.oclc.org/ooxml/officeDocument/relationships/hyperlink" Target="https://www.espn.com/mens-college-basketball/team/_/id/2717/western-carolina-catamounts" TargetMode="External"/><Relationship Id="rId145" Type="http://purl.oclc.org/ooxml/officeDocument/relationships/hyperlink" Target="https://www.espn.com/mens-college-basketball/team/_/id/222/villanova-wildcats" TargetMode="External"/><Relationship Id="rId352" Type="http://purl.oclc.org/ooxml/officeDocument/relationships/image" Target="../media/image54.png"/><Relationship Id="rId212" Type="http://purl.oclc.org/ooxml/officeDocument/relationships/image" Target="../media/image144.png"/><Relationship Id="rId657" Type="http://purl.oclc.org/ooxml/officeDocument/relationships/hyperlink" Target="https://www.espn.com/mens-college-basketball/team/_/id/2229/florida-international-panthers" TargetMode="External"/><Relationship Id="rId296" Type="http://purl.oclc.org/ooxml/officeDocument/relationships/image" Target="../media/image282.png"/><Relationship Id="rId517" Type="http://purl.oclc.org/ooxml/officeDocument/relationships/hyperlink" Target="https://www.espn.com/mens-college-basketball/team/_/id/2636/utsa-roadrunners" TargetMode="External"/><Relationship Id="rId724" Type="http://purl.oclc.org/ooxml/officeDocument/relationships/image" Target="../media/image183.png"/><Relationship Id="rId60" Type="http://purl.oclc.org/ooxml/officeDocument/relationships/image" Target="../media/image120.png"/><Relationship Id="rId156" Type="http://purl.oclc.org/ooxml/officeDocument/relationships/image" Target="../media/image115.png"/><Relationship Id="rId363" Type="http://purl.oclc.org/ooxml/officeDocument/relationships/hyperlink" Target="https://www.espn.com/mens-college-basketball/team/_/id/2275/hofstra-pride" TargetMode="External"/><Relationship Id="rId570" Type="http://purl.oclc.org/ooxml/officeDocument/relationships/image" Target="../media/image155.png"/><Relationship Id="rId223" Type="http://purl.oclc.org/ooxml/officeDocument/relationships/hyperlink" Target="https://www.espn.com/mens-college-basketball/team/_/id/183/syracuse-orange" TargetMode="External"/><Relationship Id="rId430" Type="http://purl.oclc.org/ooxml/officeDocument/relationships/image" Target="../media/image18.png"/><Relationship Id="rId668" Type="http://purl.oclc.org/ooxml/officeDocument/relationships/image" Target="../media/image121.png"/><Relationship Id="rId18" Type="http://purl.oclc.org/ooxml/officeDocument/relationships/image" Target="../media/image31.png"/><Relationship Id="rId528" Type="http://purl.oclc.org/ooxml/officeDocument/relationships/image" Target="../media/image123.png"/><Relationship Id="rId167" Type="http://purl.oclc.org/ooxml/officeDocument/relationships/hyperlink" Target="https://www.espn.com/mens-college-basketball/team/_/id/30/usc-trojans" TargetMode="External"/><Relationship Id="rId374" Type="http://purl.oclc.org/ooxml/officeDocument/relationships/image" Target="../media/image201.png"/><Relationship Id="rId581" Type="http://purl.oclc.org/ooxml/officeDocument/relationships/hyperlink" Target="https://www.espn.com/mens-college-basketball/team/_/id/219/pennsylvania-quakers" TargetMode="External"/><Relationship Id="rId71" Type="http://purl.oclc.org/ooxml/officeDocument/relationships/hyperlink" Target="https://www.espn.com/mens-college-basketball/team/_/id/2116/ucf-knights" TargetMode="External"/><Relationship Id="rId234" Type="http://purl.oclc.org/ooxml/officeDocument/relationships/image" Target="../media/image266.png"/><Relationship Id="rId679" Type="http://purl.oclc.org/ooxml/officeDocument/relationships/hyperlink" Target="https://www.espn.com/mens-college-basketball/team/_/id/2433/ul-monroe-warhawks" TargetMode="External"/><Relationship Id="rId2" Type="http://purl.oclc.org/ooxml/officeDocument/relationships/image" Target="../media/image9.png"/><Relationship Id="rId29" Type="http://purl.oclc.org/ooxml/officeDocument/relationships/hyperlink" Target="https://www.espn.com/mens-college-basketball/team/_/id/344/mississippi-state-bulldogs" TargetMode="External"/><Relationship Id="rId441" Type="http://purl.oclc.org/ooxml/officeDocument/relationships/hyperlink" Target="https://www.espn.com/mens-college-basketball/team/_/id/2466/northwestern-state-demons" TargetMode="External"/><Relationship Id="rId539" Type="http://purl.oclc.org/ooxml/officeDocument/relationships/hyperlink" Target="https://www.espn.com/mens-college-basketball/team/_/id/2084/buffalo-bulls" TargetMode="External"/><Relationship Id="rId178" Type="http://purl.oclc.org/ooxml/officeDocument/relationships/image" Target="../media/image311.png"/><Relationship Id="rId301" Type="http://purl.oclc.org/ooxml/officeDocument/relationships/hyperlink" Target="https://www.espn.com/mens-college-basketball/team/_/id/2870/purdue-fort-wayne-mastodons" TargetMode="External"/><Relationship Id="rId82" Type="http://purl.oclc.org/ooxml/officeDocument/relationships/image" Target="../media/image189.png"/><Relationship Id="rId385" Type="http://purl.oclc.org/ooxml/officeDocument/relationships/hyperlink" Target="https://www.espn.com/mens-college-basketball/team/_/id/2502/portland-state-vikings" TargetMode="External"/><Relationship Id="rId592" Type="http://purl.oclc.org/ooxml/officeDocument/relationships/image" Target="../media/image319.png"/><Relationship Id="rId606" Type="http://purl.oclc.org/ooxml/officeDocument/relationships/image" Target="../media/image165.png"/><Relationship Id="rId245" Type="http://purl.oclc.org/ooxml/officeDocument/relationships/hyperlink" Target="https://www.espn.com/mens-college-basketball/team/_/id/82/uic-flames" TargetMode="External"/><Relationship Id="rId452" Type="http://purl.oclc.org/ooxml/officeDocument/relationships/image" Target="../media/image341.png"/><Relationship Id="rId105" Type="http://purl.oclc.org/ooxml/officeDocument/relationships/hyperlink" Target="https://www.espn.com/mens-college-basketball/team/_/id/46/georgetown-hoyas" TargetMode="External"/><Relationship Id="rId147" Type="http://purl.oclc.org/ooxml/officeDocument/relationships/hyperlink" Target="https://www.espn.com/mens-college-basketball/team/_/id/99/lsu-tigers" TargetMode="External"/><Relationship Id="rId312" Type="http://purl.oclc.org/ooxml/officeDocument/relationships/image" Target="../media/image107.png"/><Relationship Id="rId354" Type="http://purl.oclc.org/ooxml/officeDocument/relationships/image" Target="../media/image112.png"/><Relationship Id="rId51" Type="http://purl.oclc.org/ooxml/officeDocument/relationships/hyperlink" Target="https://www.espn.com/mens-college-basketball/team/_/id/248/houston-cougars" TargetMode="External"/><Relationship Id="rId93" Type="http://purl.oclc.org/ooxml/officeDocument/relationships/hyperlink" Target="https://www.espn.com/mens-college-basketball/team/_/id/12/arizona-wildcats" TargetMode="External"/><Relationship Id="rId189" Type="http://purl.oclc.org/ooxml/officeDocument/relationships/hyperlink" Target="https://www.espn.com/mens-college-basketball/team/_/id/2348/louisiana-tech-bulldogs" TargetMode="External"/><Relationship Id="rId396" Type="http://purl.oclc.org/ooxml/officeDocument/relationships/image" Target="../media/image27.png"/><Relationship Id="rId561" Type="http://purl.oclc.org/ooxml/officeDocument/relationships/hyperlink" Target="https://www.espn.com/mens-college-basketball/team/_/id/2569/south-carolina-state-bulldogs" TargetMode="External"/><Relationship Id="rId617" Type="http://purl.oclc.org/ooxml/officeDocument/relationships/hyperlink" Target="https://www.espn.com/mens-college-basketball/team/_/id/198/oral-roberts-golden-eagles" TargetMode="External"/><Relationship Id="rId659" Type="http://purl.oclc.org/ooxml/officeDocument/relationships/hyperlink" Target="https://www.espn.com/mens-college-basketball/team/_/id/2239/cal-state-fullerton-titans" TargetMode="External"/><Relationship Id="rId214" Type="http://purl.oclc.org/ooxml/officeDocument/relationships/image" Target="../media/image65.png"/><Relationship Id="rId256" Type="http://purl.oclc.org/ooxml/officeDocument/relationships/image" Target="../media/image220.png"/><Relationship Id="rId298" Type="http://purl.oclc.org/ooxml/officeDocument/relationships/image" Target="../media/image200.png"/><Relationship Id="rId421" Type="http://purl.oclc.org/ooxml/officeDocument/relationships/hyperlink" Target="https://www.espn.com/mens-college-basketball/team/_/id/2750/wright-state-raiders" TargetMode="External"/><Relationship Id="rId463" Type="http://purl.oclc.org/ooxml/officeDocument/relationships/hyperlink" Target="https://www.espn.com/mens-college-basketball/team/_/id/94/northern-kentucky-norse" TargetMode="External"/><Relationship Id="rId519" Type="http://purl.oclc.org/ooxml/officeDocument/relationships/hyperlink" Target="https://www.espn.com/mens-college-basketball/team/_/id/284/stonehill-skyhawks" TargetMode="External"/><Relationship Id="rId670" Type="http://purl.oclc.org/ooxml/officeDocument/relationships/image" Target="../media/image364.png"/><Relationship Id="rId116" Type="http://purl.oclc.org/ooxml/officeDocument/relationships/image" Target="../media/image236.png"/><Relationship Id="rId158" Type="http://purl.oclc.org/ooxml/officeDocument/relationships/image" Target="../media/image235.png"/><Relationship Id="rId323" Type="http://purl.oclc.org/ooxml/officeDocument/relationships/hyperlink" Target="https://www.espn.com/mens-college-basketball/team/_/id/2447/nicholls-colonels" TargetMode="External"/><Relationship Id="rId530" Type="http://purl.oclc.org/ooxml/officeDocument/relationships/image" Target="../media/image205.png"/><Relationship Id="rId726" Type="http://purl.oclc.org/ooxml/officeDocument/relationships/image" Target="../media/image283.png"/><Relationship Id="rId20" Type="http://purl.oclc.org/ooxml/officeDocument/relationships/image" Target="../media/image94.png"/><Relationship Id="rId62" Type="http://purl.oclc.org/ooxml/officeDocument/relationships/image" Target="../media/image23.png"/><Relationship Id="rId365" Type="http://purl.oclc.org/ooxml/officeDocument/relationships/hyperlink" Target="https://www.espn.com/mens-college-basketball/team/_/id/2026/app-state-mountaineers" TargetMode="External"/><Relationship Id="rId572" Type="http://purl.oclc.org/ooxml/officeDocument/relationships/image" Target="../media/image318.png"/><Relationship Id="rId628" Type="http://purl.oclc.org/ooxml/officeDocument/relationships/image" Target="../media/image338.png"/><Relationship Id="rId225" Type="http://purl.oclc.org/ooxml/officeDocument/relationships/hyperlink" Target="https://www.espn.com/mens-college-basketball/team/_/id/2507/providence-friars" TargetMode="External"/><Relationship Id="rId267" Type="http://purl.oclc.org/ooxml/officeDocument/relationships/hyperlink" Target="https://www.espn.com/mens-college-basketball/team/_/id/2450/norfolk-state-spartans" TargetMode="External"/><Relationship Id="rId432" Type="http://purl.oclc.org/ooxml/officeDocument/relationships/image" Target="../media/image291.png"/><Relationship Id="rId474" Type="http://purl.oclc.org/ooxml/officeDocument/relationships/image" Target="../media/image248.png"/><Relationship Id="rId127" Type="http://purl.oclc.org/ooxml/officeDocument/relationships/hyperlink" Target="https://www.espn.com/mens-college-basketball/team/_/id/179/st-bonaventure-bonnies" TargetMode="External"/><Relationship Id="rId681" Type="http://purl.oclc.org/ooxml/officeDocument/relationships/hyperlink" Target="https://www.espn.com/mens-college-basketball/team/_/id/2443/new-orleans-privateers" TargetMode="External"/><Relationship Id="rId31" Type="http://purl.oclc.org/ooxml/officeDocument/relationships/hyperlink" Target="https://www.espn.com/mens-college-basketball/team/_/id/127/michigan-state-spartans" TargetMode="External"/><Relationship Id="rId73" Type="http://purl.oclc.org/ooxml/officeDocument/relationships/hyperlink" Target="https://www.espn.com/mens-college-basketball/team/_/id/2294/iowa-hawkeyes" TargetMode="External"/><Relationship Id="rId169" Type="http://purl.oclc.org/ooxml/officeDocument/relationships/hyperlink" Target="https://www.espn.com/mens-college-basketball/team/_/id/197/oklahoma-state-cowboys" TargetMode="External"/><Relationship Id="rId334" Type="http://purl.oclc.org/ooxml/officeDocument/relationships/image" Target="../media/image95.png"/><Relationship Id="rId376" Type="http://purl.oclc.org/ooxml/officeDocument/relationships/image" Target="../media/image80.png"/><Relationship Id="rId541" Type="http://purl.oclc.org/ooxml/officeDocument/relationships/hyperlink" Target="https://www.espn.com/mens-college-basketball/team/_/id/2097/campbell-fighting-camels" TargetMode="External"/><Relationship Id="rId583" Type="http://purl.oclc.org/ooxml/officeDocument/relationships/hyperlink" Target="https://www.espn.com/mens-college-basketball/team/_/id/299/long-beach-state-beach" TargetMode="External"/><Relationship Id="rId639" Type="http://purl.oclc.org/ooxml/officeDocument/relationships/hyperlink" Target="https://www.espn.com/mens-college-basketball/team/_/id/2029/arkansas-pine-bluff-golden-lions" TargetMode="External"/><Relationship Id="rId4" Type="http://purl.oclc.org/ooxml/officeDocument/relationships/image" Target="../media/image1.png"/><Relationship Id="rId180" Type="http://purl.oclc.org/ooxml/officeDocument/relationships/image" Target="../media/image60.png"/><Relationship Id="rId236" Type="http://purl.oclc.org/ooxml/officeDocument/relationships/image" Target="../media/image38.png"/><Relationship Id="rId278" Type="http://purl.oclc.org/ooxml/officeDocument/relationships/image" Target="../media/image6.png"/><Relationship Id="rId401" Type="http://purl.oclc.org/ooxml/officeDocument/relationships/hyperlink" Target="https://www.espn.com/mens-college-basketball/team/_/id/2117/central-michigan-chippewas" TargetMode="External"/><Relationship Id="rId443" Type="http://purl.oclc.org/ooxml/officeDocument/relationships/hyperlink" Target="https://www.espn.com/mens-college-basketball/team/_/id/311/maine-black-bears" TargetMode="External"/><Relationship Id="rId650" Type="http://purl.oclc.org/ooxml/officeDocument/relationships/image" Target="../media/image363.png"/><Relationship Id="rId303" Type="http://purl.oclc.org/ooxml/officeDocument/relationships/hyperlink" Target="https://www.espn.com/mens-college-basketball/team/_/id/294/jacksonville-dolphins" TargetMode="External"/><Relationship Id="rId485" Type="http://purl.oclc.org/ooxml/officeDocument/relationships/hyperlink" Target="https://www.espn.com/mens-college-basketball/team/_/id/2199/eastern-michigan-eagles" TargetMode="External"/><Relationship Id="rId692" Type="http://purl.oclc.org/ooxml/officeDocument/relationships/image" Target="../media/image147.png"/><Relationship Id="rId706" Type="http://purl.oclc.org/ooxml/officeDocument/relationships/image" Target="../media/image117.png"/><Relationship Id="rId42" Type="http://purl.oclc.org/ooxml/officeDocument/relationships/image" Target="../media/image56.png"/><Relationship Id="rId84" Type="http://purl.oclc.org/ooxml/officeDocument/relationships/image" Target="../media/image194.png"/><Relationship Id="rId138" Type="http://purl.oclc.org/ooxml/officeDocument/relationships/image" Target="../media/image310.png"/><Relationship Id="rId345" Type="http://purl.oclc.org/ooxml/officeDocument/relationships/hyperlink" Target="https://www.espn.com/mens-college-basketball/team/_/id/242/rice-owls" TargetMode="External"/><Relationship Id="rId387" Type="http://purl.oclc.org/ooxml/officeDocument/relationships/hyperlink" Target="https://www.espn.com/mens-college-basketball/team/_/id/2747/wofford-terriers" TargetMode="External"/><Relationship Id="rId510" Type="http://purl.oclc.org/ooxml/officeDocument/relationships/image" Target="../media/image141.png"/><Relationship Id="rId552" Type="http://purl.oclc.org/ooxml/officeDocument/relationships/image" Target="../media/image337.png"/><Relationship Id="rId594" Type="http://purl.oclc.org/ooxml/officeDocument/relationships/image" Target="../media/image331.png"/><Relationship Id="rId608" Type="http://purl.oclc.org/ooxml/officeDocument/relationships/image" Target="../media/image199.png"/><Relationship Id="rId191" Type="http://purl.oclc.org/ooxml/officeDocument/relationships/hyperlink" Target="https://www.espn.com/mens-college-basketball/team/_/id/254/utah-utes" TargetMode="External"/><Relationship Id="rId205" Type="http://purl.oclc.org/ooxml/officeDocument/relationships/hyperlink" Target="https://www.espn.com/mens-college-basketball/team/_/id/152/nc-state-wolfpack" TargetMode="External"/><Relationship Id="rId247" Type="http://purl.oclc.org/ooxml/officeDocument/relationships/hyperlink" Target="https://www.espn.com/mens-college-basketball/team/_/id/2440/nevada-wolf-pack" TargetMode="External"/><Relationship Id="rId412" Type="http://purl.oclc.org/ooxml/officeDocument/relationships/image" Target="../media/image151.png"/><Relationship Id="rId107" Type="http://purl.oclc.org/ooxml/officeDocument/relationships/hyperlink" Target="https://www.espn.com/mens-college-basketball/team/_/id/8/arkansas-razorbacks" TargetMode="External"/><Relationship Id="rId289" Type="http://purl.oclc.org/ooxml/officeDocument/relationships/hyperlink" Target="https://www.espn.com/mens-college-basketball/team/_/id/2325/la-salle-explorers" TargetMode="External"/><Relationship Id="rId454" Type="http://purl.oclc.org/ooxml/officeDocument/relationships/image" Target="../media/image148.png"/><Relationship Id="rId496" Type="http://purl.oclc.org/ooxml/officeDocument/relationships/image" Target="../media/image156.png"/><Relationship Id="rId661" Type="http://purl.oclc.org/ooxml/officeDocument/relationships/hyperlink" Target="https://www.espn.com/mens-college-basketball/team/_/id/2330/le-moyne-dolphins" TargetMode="External"/><Relationship Id="rId717" Type="http://purl.oclc.org/ooxml/officeDocument/relationships/hyperlink" Target="https://www.espn.com/mens-college-basketball/team/_/id/2755/grambling-tigers" TargetMode="External"/><Relationship Id="rId11" Type="http://purl.oclc.org/ooxml/officeDocument/relationships/hyperlink" Target="https://www.espn.com/mens-college-basketball/team/_/id/57/florida-gators" TargetMode="External"/><Relationship Id="rId53" Type="http://purl.oclc.org/ooxml/officeDocument/relationships/hyperlink" Target="https://www.espn.com/mens-college-basketball/team/_/id/97/louisville-cardinals" TargetMode="External"/><Relationship Id="rId149" Type="http://purl.oclc.org/ooxml/officeDocument/relationships/hyperlink" Target="https://www.espn.com/mens-college-basketball/team/_/id/227/rhode-island-rams" TargetMode="External"/><Relationship Id="rId314" Type="http://purl.oclc.org/ooxml/officeDocument/relationships/image" Target="../media/image47.png"/><Relationship Id="rId356" Type="http://purl.oclc.org/ooxml/officeDocument/relationships/image" Target="../media/image105.png"/><Relationship Id="rId398" Type="http://purl.oclc.org/ooxml/officeDocument/relationships/image" Target="../media/image271.png"/><Relationship Id="rId521" Type="http://purl.oclc.org/ooxml/officeDocument/relationships/hyperlink" Target="https://www.espn.com/mens-college-basketball/team/_/id/315/niagara-purple-eagles" TargetMode="External"/><Relationship Id="rId563" Type="http://purl.oclc.org/ooxml/officeDocument/relationships/hyperlink" Target="https://www.espn.com/mens-college-basketball/team/_/id/13/cal-poly-mustangs" TargetMode="External"/><Relationship Id="rId619" Type="http://purl.oclc.org/ooxml/officeDocument/relationships/hyperlink" Target="https://www.espn.com/mens-college-basketball/team/_/id/202/tulsa-golden-hurricane" TargetMode="External"/><Relationship Id="rId95" Type="http://purl.oclc.org/ooxml/officeDocument/relationships/hyperlink" Target="https://www.espn.com/mens-college-basketball/team/_/id/156/creighton-bluejays" TargetMode="External"/><Relationship Id="rId160" Type="http://purl.oclc.org/ooxml/officeDocument/relationships/image" Target="../media/image145.png"/><Relationship Id="rId216" Type="http://purl.oclc.org/ooxml/officeDocument/relationships/image" Target="../media/image360.png"/><Relationship Id="rId423" Type="http://purl.oclc.org/ooxml/officeDocument/relationships/hyperlink" Target="https://www.espn.com/mens-college-basketball/team/_/id/253/southern-utah-thunderbirds" TargetMode="External"/><Relationship Id="rId258" Type="http://purl.oclc.org/ooxml/officeDocument/relationships/image" Target="../media/image87.png"/><Relationship Id="rId465" Type="http://purl.oclc.org/ooxml/officeDocument/relationships/hyperlink" Target="https://www.espn.com/mens-college-basketball/team/_/id/2617/stephen-f-austin-lumberjacks" TargetMode="External"/><Relationship Id="rId630" Type="http://purl.oclc.org/ooxml/officeDocument/relationships/image" Target="../media/image335.png"/><Relationship Id="rId672" Type="http://purl.oclc.org/ooxml/officeDocument/relationships/image" Target="../media/image326.png"/><Relationship Id="rId728" Type="http://purl.oclc.org/ooxml/officeDocument/relationships/image" Target="../media/image301.png"/><Relationship Id="rId22" Type="http://purl.oclc.org/ooxml/officeDocument/relationships/image" Target="../media/image3.png"/><Relationship Id="rId64" Type="http://purl.oclc.org/ooxml/officeDocument/relationships/image" Target="../media/image4.png"/><Relationship Id="rId118" Type="http://purl.oclc.org/ooxml/officeDocument/relationships/image" Target="../media/image154.png"/><Relationship Id="rId325" Type="http://purl.oclc.org/ooxml/officeDocument/relationships/hyperlink" Target="https://www.espn.com/mens-college-basketball/team/_/id/292/ut-rio-grande-valley-vaqueros" TargetMode="External"/><Relationship Id="rId367" Type="http://purl.oclc.org/ooxml/officeDocument/relationships/hyperlink" Target="https://www.espn.com/mens-college-basketball/team/_/id/256/james-madison-dukes" TargetMode="External"/><Relationship Id="rId532" Type="http://purl.oclc.org/ooxml/officeDocument/relationships/image" Target="../media/image228.png"/><Relationship Id="rId574" Type="http://purl.oclc.org/ooxml/officeDocument/relationships/image" Target="../media/image207.png"/><Relationship Id="rId171" Type="http://purl.oclc.org/ooxml/officeDocument/relationships/hyperlink" Target="https://www.espn.com/mens-college-basketball/team/_/id/45/george-washington-revolutionaries" TargetMode="External"/><Relationship Id="rId227" Type="http://purl.oclc.org/ooxml/officeDocument/relationships/hyperlink" Target="https://www.espn.com/mens-college-basketball/team/_/id/98/western-kentucky-hilltoppers" TargetMode="External"/><Relationship Id="rId269" Type="http://purl.oclc.org/ooxml/officeDocument/relationships/hyperlink" Target="https://www.espn.com/mens-college-basketball/team/_/id/87/notre-dame-fighting-irish" TargetMode="External"/><Relationship Id="rId434" Type="http://purl.oclc.org/ooxml/officeDocument/relationships/image" Target="../media/image26.png"/><Relationship Id="rId476" Type="http://purl.oclc.org/ooxml/officeDocument/relationships/image" Target="../media/image86.png"/><Relationship Id="rId641" Type="http://purl.oclc.org/ooxml/officeDocument/relationships/hyperlink" Target="https://www.espn.com/mens-college-basketball/team/_/id/2099/canisius-golden-griffins" TargetMode="External"/><Relationship Id="rId683" Type="http://purl.oclc.org/ooxml/officeDocument/relationships/hyperlink" Target="https://www.espn.com/mens-college-basketball/team/_/id/2448/north-carolina-at-aggies" TargetMode="External"/><Relationship Id="rId33" Type="http://purl.oclc.org/ooxml/officeDocument/relationships/hyperlink" Target="https://www.espn.com/mens-college-basketball/team/_/id/2509/purdue-boilermakers" TargetMode="External"/><Relationship Id="rId129" Type="http://purl.oclc.org/ooxml/officeDocument/relationships/hyperlink" Target="https://www.espn.com/mens-college-basketball/team/_/id/265/washington-state-cougars" TargetMode="External"/><Relationship Id="rId280" Type="http://purl.oclc.org/ooxml/officeDocument/relationships/image" Target="../media/image182.png"/><Relationship Id="rId336" Type="http://purl.oclc.org/ooxml/officeDocument/relationships/image" Target="../media/image174.png"/><Relationship Id="rId501" Type="http://purl.oclc.org/ooxml/officeDocument/relationships/hyperlink" Target="https://www.espn.com/mens-college-basketball/team/_/id/23/san-jose-state-spartans" TargetMode="External"/><Relationship Id="rId543" Type="http://purl.oclc.org/ooxml/officeDocument/relationships/hyperlink" Target="https://www.espn.com/mens-college-basketball/team/_/id/2296/jackson-state-tigers" TargetMode="External"/><Relationship Id="rId75" Type="http://purl.oclc.org/ooxml/officeDocument/relationships/hyperlink" Target="https://www.espn.com/mens-college-basketball/team/_/id/21/san-diego-state-aztecs" TargetMode="External"/><Relationship Id="rId140" Type="http://purl.oclc.org/ooxml/officeDocument/relationships/image" Target="../media/image64.png"/><Relationship Id="rId182" Type="http://purl.oclc.org/ooxml/officeDocument/relationships/image" Target="../media/image102.png"/><Relationship Id="rId378" Type="http://purl.oclc.org/ooxml/officeDocument/relationships/image" Target="../media/image146.png"/><Relationship Id="rId403" Type="http://purl.oclc.org/ooxml/officeDocument/relationships/hyperlink" Target="https://www.espn.com/mens-college-basketball/team/_/id/2382/mercer-bears" TargetMode="External"/><Relationship Id="rId585" Type="http://purl.oclc.org/ooxml/officeDocument/relationships/hyperlink" Target="https://www.espn.com/mens-college-basketball/team/_/id/339/evansville-purple-aces" TargetMode="External"/><Relationship Id="rId6" Type="http://purl.oclc.org/ooxml/officeDocument/relationships/image" Target="../media/image134.png"/><Relationship Id="rId238" Type="http://purl.oclc.org/ooxml/officeDocument/relationships/image" Target="../media/image36.png"/><Relationship Id="rId445" Type="http://purl.oclc.org/ooxml/officeDocument/relationships/hyperlink" Target="https://www.espn.com/mens-college-basketball/team/_/id/2437/omaha-mavericks" TargetMode="External"/><Relationship Id="rId487" Type="http://purl.oclc.org/ooxml/officeDocument/relationships/hyperlink" Target="https://www.espn.com/mens-college-basketball/team/_/id/2169/delaware-state-hornets" TargetMode="External"/><Relationship Id="rId610" Type="http://purl.oclc.org/ooxml/officeDocument/relationships/image" Target="../media/image263.png"/><Relationship Id="rId652" Type="http://purl.oclc.org/ooxml/officeDocument/relationships/image" Target="../media/image209.png"/><Relationship Id="rId694" Type="http://purl.oclc.org/ooxml/officeDocument/relationships/image" Target="../media/image347.png"/><Relationship Id="rId708" Type="http://purl.oclc.org/ooxml/officeDocument/relationships/image" Target="../media/image317.png"/><Relationship Id="rId291" Type="http://purl.oclc.org/ooxml/officeDocument/relationships/hyperlink" Target="https://www.espn.com/mens-college-basketball/team/_/id/139/saint-louis-billikens" TargetMode="External"/><Relationship Id="rId305" Type="http://purl.oclc.org/ooxml/officeDocument/relationships/hyperlink" Target="https://www.espn.com/mens-college-basketball/team/_/id/103/boston-college-eagles" TargetMode="External"/><Relationship Id="rId347" Type="http://purl.oclc.org/ooxml/officeDocument/relationships/hyperlink" Target="https://www.espn.com/mens-college-basketball/team/_/id/2771/merrimack-warriors" TargetMode="External"/><Relationship Id="rId512" Type="http://purl.oclc.org/ooxml/officeDocument/relationships/image" Target="../media/image264.png"/><Relationship Id="rId44" Type="http://purl.oclc.org/ooxml/officeDocument/relationships/image" Target="../media/image40.png"/><Relationship Id="rId86" Type="http://purl.oclc.org/ooxml/officeDocument/relationships/image" Target="../media/image29.png"/><Relationship Id="rId151" Type="http://purl.oclc.org/ooxml/officeDocument/relationships/hyperlink" Target="https://www.espn.com/mens-college-basketball/team/_/id/2670/vcu-rams" TargetMode="External"/><Relationship Id="rId389" Type="http://purl.oclc.org/ooxml/officeDocument/relationships/hyperlink" Target="https://www.espn.com/mens-college-basketball/team/_/id/2320/lamar-cardinals" TargetMode="External"/><Relationship Id="rId554" Type="http://purl.oclc.org/ooxml/officeDocument/relationships/image" Target="../media/image233.png"/><Relationship Id="rId596" Type="http://purl.oclc.org/ooxml/officeDocument/relationships/image" Target="../media/image262.png"/><Relationship Id="rId193" Type="http://purl.oclc.org/ooxml/officeDocument/relationships/hyperlink" Target="https://www.espn.com/mens-college-basketball/team/_/id/2244/george-mason-patriots" TargetMode="External"/><Relationship Id="rId207" Type="http://purl.oclc.org/ooxml/officeDocument/relationships/hyperlink" Target="https://www.espn.com/mens-college-basketball/team/_/id/2458/northern-colorado-bears" TargetMode="External"/><Relationship Id="rId249" Type="http://purl.oclc.org/ooxml/officeDocument/relationships/hyperlink" Target="https://www.espn.com/mens-college-basketball/team/_/id/2724/wichita-state-shockers" TargetMode="External"/><Relationship Id="rId414" Type="http://purl.oclc.org/ooxml/officeDocument/relationships/image" Target="../media/image223.png"/><Relationship Id="rId456" Type="http://purl.oclc.org/ooxml/officeDocument/relationships/image" Target="../media/image329.png"/><Relationship Id="rId498" Type="http://purl.oclc.org/ooxml/officeDocument/relationships/image" Target="../media/image195.png"/><Relationship Id="rId621" Type="http://purl.oclc.org/ooxml/officeDocument/relationships/hyperlink" Target="https://www.espn.com/mens-college-basketball/team/_/id/278/fresno-state-bulldogs" TargetMode="External"/><Relationship Id="rId663" Type="http://purl.oclc.org/ooxml/officeDocument/relationships/hyperlink" Target="https://www.espn.com/mens-college-basketball/team/_/id/2379/maryland-eastern-shore-hawks" TargetMode="External"/><Relationship Id="rId13" Type="http://purl.oclc.org/ooxml/officeDocument/relationships/hyperlink" Target="https://www.espn.com/mens-college-basketball/team/_/id/269/marquette-golden-eagles" TargetMode="External"/><Relationship Id="rId109" Type="http://purl.oclc.org/ooxml/officeDocument/relationships/hyperlink" Target="https://www.espn.com/mens-college-basketball/team/_/id/2641/texas-tech-red-raiders" TargetMode="External"/><Relationship Id="rId260" Type="http://purl.oclc.org/ooxml/officeDocument/relationships/image" Target="../media/image202.png"/><Relationship Id="rId316" Type="http://purl.oclc.org/ooxml/officeDocument/relationships/image" Target="../media/image170.png"/><Relationship Id="rId523" Type="http://purl.oclc.org/ooxml/officeDocument/relationships/hyperlink" Target="https://www.espn.com/mens-college-basketball/team/_/id/2627/tarleton-state-texans" TargetMode="External"/><Relationship Id="rId719" Type="http://purl.oclc.org/ooxml/officeDocument/relationships/hyperlink" Target="https://www.espn.com/mens-college-basketball/team/_/id/2837/east-texas-am-lions" TargetMode="External"/><Relationship Id="rId55" Type="http://purl.oclc.org/ooxml/officeDocument/relationships/hyperlink" Target="https://www.espn.com/mens-college-basketball/team/_/id/356/illinois-fighting-illini" TargetMode="External"/><Relationship Id="rId97" Type="http://purl.oclc.org/ooxml/officeDocument/relationships/hyperlink" Target="https://www.espn.com/mens-college-basketball/team/_/id/2608/saint-marys-gaels" TargetMode="External"/><Relationship Id="rId120" Type="http://purl.oclc.org/ooxml/officeDocument/relationships/image" Target="../media/image68.png"/><Relationship Id="rId358" Type="http://purl.oclc.org/ooxml/officeDocument/relationships/image" Target="../media/image17.png"/><Relationship Id="rId565" Type="http://purl.oclc.org/ooxml/officeDocument/relationships/hyperlink" Target="https://www.espn.com/mens-college-basketball/team/_/id/108/harvard-crimson" TargetMode="External"/><Relationship Id="rId730" Type="http://purl.oclc.org/ooxml/officeDocument/relationships/image" Target="../media/image366.png"/><Relationship Id="rId162" Type="http://purl.oclc.org/ooxml/officeDocument/relationships/image" Target="../media/image242.png"/><Relationship Id="rId218" Type="http://purl.oclc.org/ooxml/officeDocument/relationships/image" Target="../media/image150.png"/><Relationship Id="rId425" Type="http://purl.oclc.org/ooxml/officeDocument/relationships/hyperlink" Target="https://www.espn.com/mens-college-basketball/team/_/id/2193/east-tennessee-state-buccaneers" TargetMode="External"/><Relationship Id="rId467" Type="http://purl.oclc.org/ooxml/officeDocument/relationships/hyperlink" Target="https://www.espn.com/mens-college-basketball/team/_/id/2546/southeast-missouri-state-redhawks" TargetMode="External"/><Relationship Id="rId632" Type="http://purl.oclc.org/ooxml/officeDocument/relationships/image" Target="../media/image306.png"/><Relationship Id="rId271" Type="http://purl.oclc.org/ooxml/officeDocument/relationships/hyperlink" Target="https://www.espn.com/mens-college-basketball/team/_/id/2306/kansas-state-wildcats" TargetMode="External"/><Relationship Id="rId674" Type="http://purl.oclc.org/ooxml/officeDocument/relationships/image" Target="../media/image37.png"/><Relationship Id="rId24" Type="http://purl.oclc.org/ooxml/officeDocument/relationships/image" Target="../media/image129.png"/><Relationship Id="rId66" Type="http://purl.oclc.org/ooxml/officeDocument/relationships/image" Target="../media/image289.png"/><Relationship Id="rId131" Type="http://purl.oclc.org/ooxml/officeDocument/relationships/hyperlink" Target="https://www.espn.com/mens-college-basketball/team/_/id/71/bradley-braves" TargetMode="External"/><Relationship Id="rId327" Type="http://purl.oclc.org/ooxml/officeDocument/relationships/hyperlink" Target="https://www.espn.com/mens-college-basketball/team/_/id/259/virginia-tech-hokies" TargetMode="External"/><Relationship Id="rId369" Type="http://purl.oclc.org/ooxml/officeDocument/relationships/hyperlink" Target="https://www.espn.com/mens-college-basketball/team/_/id/2729/william-mary-tribe" TargetMode="External"/><Relationship Id="rId534" Type="http://purl.oclc.org/ooxml/officeDocument/relationships/image" Target="../media/image272.png"/><Relationship Id="rId576" Type="http://purl.oclc.org/ooxml/officeDocument/relationships/image" Target="../media/image180.png"/><Relationship Id="rId173" Type="http://purl.oclc.org/ooxml/officeDocument/relationships/hyperlink" Target="https://www.espn.com/mens-college-basketball/team/_/id/2032/arkansas-state-red-wolves" TargetMode="External"/><Relationship Id="rId229" Type="http://purl.oclc.org/ooxml/officeDocument/relationships/hyperlink" Target="https://www.espn.com/mens-college-basketball/team/_/id/2900/st-thomas-minnesota-tommies" TargetMode="External"/><Relationship Id="rId380" Type="http://purl.oclc.org/ooxml/officeDocument/relationships/image" Target="../media/image307.png"/><Relationship Id="rId436" Type="http://purl.oclc.org/ooxml/officeDocument/relationships/image" Target="../media/image12.png"/><Relationship Id="rId601" Type="http://purl.oclc.org/ooxml/officeDocument/relationships/hyperlink" Target="https://www.espn.com/mens-college-basketball/team/_/id/56/stetson-hatters" TargetMode="External"/><Relationship Id="rId643" Type="http://purl.oclc.org/ooxml/officeDocument/relationships/hyperlink" Target="https://www.espn.com/mens-college-basketball/team/_/id/2110/central-arkansas-bears" TargetMode="External"/><Relationship Id="rId240" Type="http://purl.oclc.org/ooxml/officeDocument/relationships/image" Target="../media/image163.png"/><Relationship Id="rId478" Type="http://purl.oclc.org/ooxml/officeDocument/relationships/image" Target="../media/image73.png"/><Relationship Id="rId685" Type="http://purl.oclc.org/ooxml/officeDocument/relationships/hyperlink" Target="https://www.espn.com/mens-college-basketball/team/_/id/2459/northern-illinois-huskies" TargetMode="External"/><Relationship Id="rId35" Type="http://purl.oclc.org/ooxml/officeDocument/relationships/hyperlink" Target="https://www.espn.com/mens-college-basketball/team/_/id/61/georgia-bulldogs" TargetMode="External"/><Relationship Id="rId77" Type="http://purl.oclc.org/ooxml/officeDocument/relationships/hyperlink" Target="https://www.espn.com/mens-college-basketball/team/_/id/300/uc-irvine-anteaters" TargetMode="External"/><Relationship Id="rId100" Type="http://purl.oclc.org/ooxml/officeDocument/relationships/image" Target="../media/image108.png"/><Relationship Id="rId282" Type="http://purl.oclc.org/ooxml/officeDocument/relationships/image" Target="../media/image88.png"/><Relationship Id="rId338" Type="http://purl.oclc.org/ooxml/officeDocument/relationships/image" Target="../media/image287.png"/><Relationship Id="rId503" Type="http://purl.oclc.org/ooxml/officeDocument/relationships/hyperlink" Target="https://www.espn.com/mens-college-basketball/team/_/id/2916/incarnate-word-cardinals" TargetMode="External"/><Relationship Id="rId545" Type="http://purl.oclc.org/ooxml/officeDocument/relationships/hyperlink" Target="https://www.espn.com/mens-college-basketball/team/_/id/140/kansas-city-roos" TargetMode="External"/><Relationship Id="rId587" Type="http://purl.oclc.org/ooxml/officeDocument/relationships/hyperlink" Target="https://www.espn.com/mens-college-basketball/team/_/id/2046/austin-peay-governors" TargetMode="External"/><Relationship Id="rId710" Type="http://purl.oclc.org/ooxml/officeDocument/relationships/image" Target="../media/image285.png"/><Relationship Id="rId8" Type="http://purl.oclc.org/ooxml/officeDocument/relationships/image" Target="../media/image11.png"/><Relationship Id="rId142" Type="http://purl.oclc.org/ooxml/officeDocument/relationships/image" Target="../media/image161.png"/><Relationship Id="rId184" Type="http://purl.oclc.org/ooxml/officeDocument/relationships/image" Target="../media/image130.png"/><Relationship Id="rId391" Type="http://purl.oclc.org/ooxml/officeDocument/relationships/hyperlink" Target="https://www.espn.com/mens-college-basketball/team/_/id/2534/sam-houston-bearkats" TargetMode="External"/><Relationship Id="rId405" Type="http://purl.oclc.org/ooxml/officeDocument/relationships/hyperlink" Target="https://www.espn.com/mens-college-basketball/team/_/id/2856/california-baptist-lancers" TargetMode="External"/><Relationship Id="rId447" Type="http://purl.oclc.org/ooxml/officeDocument/relationships/hyperlink" Target="https://www.espn.com/mens-college-basketball/team/_/id/48/delaware-blue-hens" TargetMode="External"/><Relationship Id="rId612" Type="http://purl.oclc.org/ooxml/officeDocument/relationships/image" Target="../media/image135.png"/><Relationship Id="rId251" Type="http://purl.oclc.org/ooxml/officeDocument/relationships/hyperlink" Target="https://www.espn.com/mens-college-basketball/team/_/id/27/uc-riverside-highlanders" TargetMode="External"/><Relationship Id="rId489" Type="http://purl.oclc.org/ooxml/officeDocument/relationships/hyperlink" Target="https://www.espn.com/mens-college-basketball/team/_/id/2803/bryant-bulldogs" TargetMode="External"/><Relationship Id="rId654" Type="http://purl.oclc.org/ooxml/officeDocument/relationships/image" Target="../media/image324.png"/><Relationship Id="rId696" Type="http://purl.oclc.org/ooxml/officeDocument/relationships/image" Target="../media/image252.png"/><Relationship Id="rId46" Type="http://purl.oclc.org/ooxml/officeDocument/relationships/image" Target="../media/image19.png"/><Relationship Id="rId293" Type="http://purl.oclc.org/ooxml/officeDocument/relationships/hyperlink" Target="https://www.espn.com/mens-college-basketball/team/_/id/2427/unc-asheville-bulldogs" TargetMode="External"/><Relationship Id="rId307" Type="http://purl.oclc.org/ooxml/officeDocument/relationships/hyperlink" Target="https://www.espn.com/mens-college-basketball/team/_/id/2344/longwood-lancers" TargetMode="External"/><Relationship Id="rId349" Type="http://purl.oclc.org/ooxml/officeDocument/relationships/hyperlink" Target="https://www.espn.com/mens-college-basketball/team/_/id/195/ohio-bobcats" TargetMode="External"/><Relationship Id="rId514" Type="http://purl.oclc.org/ooxml/officeDocument/relationships/image" Target="../media/image303.png"/><Relationship Id="rId556" Type="http://purl.oclc.org/ooxml/officeDocument/relationships/image" Target="../media/image288.png"/><Relationship Id="rId721" Type="http://purl.oclc.org/ooxml/officeDocument/relationships/hyperlink" Target="https://www.espn.com/mens-college-basketball/team/_/id/2885/njit-highlanders" TargetMode="External"/><Relationship Id="rId88" Type="http://purl.oclc.org/ooxml/officeDocument/relationships/image" Target="../media/image118.png"/><Relationship Id="rId111" Type="http://purl.oclc.org/ooxml/officeDocument/relationships/hyperlink" Target="https://www.espn.com/mens-college-basketball/team/_/id/213/penn-state-nittany-lions" TargetMode="External"/><Relationship Id="rId153" Type="http://purl.oclc.org/ooxml/officeDocument/relationships/hyperlink" Target="https://www.espn.com/mens-college-basketball/team/_/id/2752/xavier-musketeers" TargetMode="External"/><Relationship Id="rId195" Type="http://purl.oclc.org/ooxml/officeDocument/relationships/hyperlink" Target="https://www.espn.com/mens-college-basketball/team/_/id/36/colorado-state-rams" TargetMode="External"/><Relationship Id="rId209" Type="http://purl.oclc.org/ooxml/officeDocument/relationships/hyperlink" Target="https://www.espn.com/mens-college-basketball/team/_/id/2057/belmont-bruins" TargetMode="External"/><Relationship Id="rId360" Type="http://purl.oclc.org/ooxml/officeDocument/relationships/image" Target="../media/image302.png"/><Relationship Id="rId416" Type="http://purl.oclc.org/ooxml/officeDocument/relationships/image" Target="../media/image348.png"/><Relationship Id="rId598" Type="http://purl.oclc.org/ooxml/officeDocument/relationships/image" Target="../media/image239.png"/><Relationship Id="rId220" Type="http://purl.oclc.org/ooxml/officeDocument/relationships/image" Target="../media/image240.png"/><Relationship Id="rId458" Type="http://purl.oclc.org/ooxml/officeDocument/relationships/image" Target="../media/image137.png"/><Relationship Id="rId623" Type="http://purl.oclc.org/ooxml/officeDocument/relationships/hyperlink" Target="https://www.espn.com/mens-college-basketball/team/_/id/279/pacific-tigers" TargetMode="External"/><Relationship Id="rId665" Type="http://purl.oclc.org/ooxml/officeDocument/relationships/hyperlink" Target="https://www.espn.com/mens-college-basketball/team/_/id/2385/mercyhurst-lakers" TargetMode="External"/><Relationship Id="rId15" Type="http://purl.oclc.org/ooxml/officeDocument/relationships/hyperlink" Target="https://www.espn.com/mens-college-basketball/team/_/id/2483/oregon-ducks" TargetMode="External"/><Relationship Id="rId57" Type="http://purl.oclc.org/ooxml/officeDocument/relationships/hyperlink" Target="https://www.espn.com/mens-college-basketball/team/_/id/142/missouri-tigers" TargetMode="External"/><Relationship Id="rId262" Type="http://purl.oclc.org/ooxml/officeDocument/relationships/image" Target="../media/image140.png"/><Relationship Id="rId318" Type="http://purl.oclc.org/ooxml/officeDocument/relationships/image" Target="../media/image321.png"/><Relationship Id="rId525" Type="http://purl.oclc.org/ooxml/officeDocument/relationships/hyperlink" Target="https://www.espn.com/mens-college-basketball/team/_/id/399/ualbany-great-danes" TargetMode="External"/><Relationship Id="rId567" Type="http://purl.oclc.org/ooxml/officeDocument/relationships/hyperlink" Target="https://www.espn.com/mens-college-basketball/team/_/id/161/fairleigh-dickinson-knights" TargetMode="External"/><Relationship Id="rId99" Type="http://purl.oclc.org/ooxml/officeDocument/relationships/hyperlink" Target="https://www.espn.com/mens-college-basketball/team/_/id/231/furman-paladins" TargetMode="External"/><Relationship Id="rId122" Type="http://purl.oclc.org/ooxml/officeDocument/relationships/image" Target="../media/image5.png"/><Relationship Id="rId164" Type="http://purl.oclc.org/ooxml/officeDocument/relationships/image" Target="../media/image132.png"/><Relationship Id="rId371" Type="http://purl.oclc.org/ooxml/officeDocument/relationships/hyperlink" Target="https://www.espn.com/mens-college-basketball/team/_/id/2565/siu-edwardsville-cougars" TargetMode="External"/><Relationship Id="rId427" Type="http://purl.oclc.org/ooxml/officeDocument/relationships/hyperlink" Target="https://www.espn.com/mens-college-basketball/team/_/id/2545/se-louisiana-lions" TargetMode="External"/><Relationship Id="rId469" Type="http://purl.oclc.org/ooxml/officeDocument/relationships/hyperlink" Target="https://www.espn.com/mens-college-basketball/team/_/id/44/american-university-eagles" TargetMode="External"/><Relationship Id="rId634" Type="http://purl.oclc.org/ooxml/officeDocument/relationships/image" Target="../media/image357.png"/><Relationship Id="rId676" Type="http://purl.oclc.org/ooxml/officeDocument/relationships/image" Target="../media/image257.png"/><Relationship Id="rId26" Type="http://purl.oclc.org/ooxml/officeDocument/relationships/image" Target="../media/image125.png"/><Relationship Id="rId231" Type="http://purl.oclc.org/ooxml/officeDocument/relationships/hyperlink" Target="https://www.espn.com/mens-college-basketball/team/_/id/2253/grand-canyon-lopes" TargetMode="External"/><Relationship Id="rId273" Type="http://purl.oclc.org/ooxml/officeDocument/relationships/hyperlink" Target="https://www.espn.com/mens-college-basketball/team/_/id/2649/toledo-rockets" TargetMode="External"/><Relationship Id="rId329" Type="http://purl.oclc.org/ooxml/officeDocument/relationships/hyperlink" Target="https://www.espn.com/mens-college-basketball/team/_/id/2430/unc-greensboro-spartans" TargetMode="External"/><Relationship Id="rId480" Type="http://purl.oclc.org/ooxml/officeDocument/relationships/image" Target="../media/image227.png"/><Relationship Id="rId536" Type="http://purl.oclc.org/ooxml/officeDocument/relationships/image" Target="../media/image308.png"/><Relationship Id="rId701" Type="http://purl.oclc.org/ooxml/officeDocument/relationships/hyperlink" Target="https://www.espn.com/mens-college-basketball/team/_/id/2634/tennessee-state-tigers" TargetMode="External"/><Relationship Id="rId68" Type="http://purl.oclc.org/ooxml/officeDocument/relationships/image" Target="../media/image52.png"/><Relationship Id="rId133" Type="http://purl.oclc.org/ooxml/officeDocument/relationships/hyperlink" Target="https://www.espn.com/mens-college-basketball/team/_/id/2335/liberty-flames" TargetMode="External"/><Relationship Id="rId175" Type="http://purl.oclc.org/ooxml/officeDocument/relationships/hyperlink" Target="https://www.espn.com/mens-college-basketball/team/_/id/2368/marist-red-foxes" TargetMode="External"/><Relationship Id="rId340" Type="http://purl.oclc.org/ooxml/officeDocument/relationships/image" Target="../media/image92.png"/><Relationship Id="rId578" Type="http://purl.oclc.org/ooxml/officeDocument/relationships/image" Target="../media/image211.png"/><Relationship Id="rId200" Type="http://purl.oclc.org/ooxml/officeDocument/relationships/image" Target="../media/image131.png"/><Relationship Id="rId382" Type="http://purl.oclc.org/ooxml/officeDocument/relationships/image" Target="../media/image304.png"/><Relationship Id="rId438" Type="http://purl.oclc.org/ooxml/officeDocument/relationships/image" Target="../media/image353.png"/><Relationship Id="rId603" Type="http://purl.oclc.org/ooxml/officeDocument/relationships/hyperlink" Target="https://www.espn.com/mens-college-basketball/team/_/id/79/southern-illinois-salukis" TargetMode="External"/><Relationship Id="rId645" Type="http://purl.oclc.org/ooxml/officeDocument/relationships/hyperlink" Target="https://www.espn.com/mens-college-basketball/team/_/id/2127/charleston-southern-buccaneers" TargetMode="External"/><Relationship Id="rId687" Type="http://purl.oclc.org/ooxml/officeDocument/relationships/hyperlink" Target="https://www.espn.com/mens-college-basketball/team/_/id/2501/portland-pilots" TargetMode="External"/><Relationship Id="rId242" Type="http://purl.oclc.org/ooxml/officeDocument/relationships/image" Target="../media/image191.png"/><Relationship Id="rId284" Type="http://purl.oclc.org/ooxml/officeDocument/relationships/image" Target="../media/image179.png"/><Relationship Id="rId491" Type="http://purl.oclc.org/ooxml/officeDocument/relationships/hyperlink" Target="https://www.espn.com/mens-college-basketball/team/_/id/2241/gardner-webb-runnin-bulldogs" TargetMode="External"/><Relationship Id="rId505" Type="http://purl.oclc.org/ooxml/officeDocument/relationships/hyperlink" Target="https://www.espn.com/mens-college-basketball/team/_/id/2184/duquesne-dukes" TargetMode="External"/><Relationship Id="rId712" Type="http://purl.oclc.org/ooxml/officeDocument/relationships/image" Target="../media/image278.png"/><Relationship Id="rId37" Type="http://purl.oclc.org/ooxml/officeDocument/relationships/hyperlink" Target="https://www.espn.com/mens-college-basketball/team/_/id/275/wisconsin-badgers" TargetMode="External"/><Relationship Id="rId79" Type="http://purl.oclc.org/ooxml/officeDocument/relationships/hyperlink" Target="https://www.espn.com/mens-college-basketball/team/_/id/84/indiana-hoosiers" TargetMode="External"/><Relationship Id="rId102" Type="http://purl.oclc.org/ooxml/officeDocument/relationships/image" Target="../media/image20.png"/><Relationship Id="rId144" Type="http://purl.oclc.org/ooxml/officeDocument/relationships/image" Target="../media/image323.png"/><Relationship Id="rId547" Type="http://purl.oclc.org/ooxml/officeDocument/relationships/hyperlink" Target="https://www.espn.com/mens-college-basketball/team/_/id/2623/missouri-state-bears" TargetMode="External"/><Relationship Id="rId589" Type="http://purl.oclc.org/ooxml/officeDocument/relationships/hyperlink" Target="https://www.espn.com/mens-college-basketball/team/_/id/2083/bucknell-bison" TargetMode="External"/><Relationship Id="rId90" Type="http://purl.oclc.org/ooxml/officeDocument/relationships/image" Target="../media/image274.png"/><Relationship Id="rId186" Type="http://purl.oclc.org/ooxml/officeDocument/relationships/image" Target="../media/image44.png"/><Relationship Id="rId351" Type="http://purl.oclc.org/ooxml/officeDocument/relationships/hyperlink" Target="https://www.espn.com/mens-college-basketball/team/_/id/2463/cal-state-northridge-matadors" TargetMode="External"/><Relationship Id="rId393" Type="http://purl.oclc.org/ooxml/officeDocument/relationships/hyperlink" Target="https://www.espn.com/mens-college-basketball/team/_/id/326/texas-state-bobcats" TargetMode="External"/><Relationship Id="rId407" Type="http://purl.oclc.org/ooxml/officeDocument/relationships/hyperlink" Target="https://www.espn.com/mens-college-basketball/team/_/id/119/towson-tigers" TargetMode="External"/><Relationship Id="rId449" Type="http://purl.oclc.org/ooxml/officeDocument/relationships/hyperlink" Target="https://www.espn.com/mens-college-basketball/team/_/id/2612/saint-peters-peacocks" TargetMode="External"/><Relationship Id="rId614" Type="http://purl.oclc.org/ooxml/officeDocument/relationships/image" Target="../media/image342.png"/><Relationship Id="rId656" Type="http://purl.oclc.org/ooxml/officeDocument/relationships/image" Target="../media/image295.png"/><Relationship Id="rId211" Type="http://purl.oclc.org/ooxml/officeDocument/relationships/hyperlink" Target="https://www.espn.com/mens-college-basketball/team/_/id/2603/saint-josephs-hawks" TargetMode="External"/><Relationship Id="rId253" Type="http://purl.oclc.org/ooxml/officeDocument/relationships/hyperlink" Target="https://www.espn.com/mens-college-basketball/team/_/id/2006/akron-zips" TargetMode="External"/><Relationship Id="rId295" Type="http://purl.oclc.org/ooxml/officeDocument/relationships/hyperlink" Target="https://www.espn.com/mens-college-basketball/team/_/id/2751/wyoming-cowboys" TargetMode="External"/><Relationship Id="rId309" Type="http://purl.oclc.org/ooxml/officeDocument/relationships/hyperlink" Target="https://www.espn.com/mens-college-basketball/team/_/id/43/yale-bulldogs" TargetMode="External"/><Relationship Id="rId460" Type="http://purl.oclc.org/ooxml/officeDocument/relationships/image" Target="../media/image164.png"/><Relationship Id="rId516" Type="http://purl.oclc.org/ooxml/officeDocument/relationships/image" Target="../media/image221.png"/><Relationship Id="rId698" Type="http://purl.oclc.org/ooxml/officeDocument/relationships/image" Target="../media/image339.png"/><Relationship Id="rId48" Type="http://purl.oclc.org/ooxml/officeDocument/relationships/image" Target="../media/image49.png"/><Relationship Id="rId113" Type="http://purl.oclc.org/ooxml/officeDocument/relationships/hyperlink" Target="https://www.espn.com/mens-college-basketball/team/_/id/251/texas-longhorns" TargetMode="External"/><Relationship Id="rId320" Type="http://purl.oclc.org/ooxml/officeDocument/relationships/image" Target="../media/image251.png"/><Relationship Id="rId558" Type="http://purl.oclc.org/ooxml/officeDocument/relationships/image" Target="../media/image300.png"/><Relationship Id="rId723" Type="http://purl.oclc.org/ooxml/officeDocument/relationships/hyperlink" Target="https://www.espn.com/mens-college-basketball/team/_/id/2908/south-carolina-upstate-spartans" TargetMode="External"/><Relationship Id="rId155" Type="http://purl.oclc.org/ooxml/officeDocument/relationships/hyperlink" Target="https://www.espn.com/mens-college-basketball/team/_/id/68/boise-state-broncos" TargetMode="External"/><Relationship Id="rId197" Type="http://purl.oclc.org/ooxml/officeDocument/relationships/hyperlink" Target="https://www.espn.com/mens-college-basketball/team/_/id/2638/utep-miners" TargetMode="External"/><Relationship Id="rId362" Type="http://purl.oclc.org/ooxml/officeDocument/relationships/image" Target="../media/image67.png"/><Relationship Id="rId418" Type="http://purl.oclc.org/ooxml/officeDocument/relationships/image" Target="../media/image293.png"/><Relationship Id="rId625" Type="http://purl.oclc.org/ooxml/officeDocument/relationships/hyperlink" Target="https://www.espn.com/mens-college-basketball/team/_/id/301/san-diego-toreros" TargetMode="External"/><Relationship Id="rId222" Type="http://purl.oclc.org/ooxml/officeDocument/relationships/image" Target="../media/image259.png"/><Relationship Id="rId264" Type="http://purl.oclc.org/ooxml/officeDocument/relationships/image" Target="../media/image267.png"/><Relationship Id="rId471" Type="http://purl.oclc.org/ooxml/officeDocument/relationships/hyperlink" Target="https://www.espn.com/mens-college-basketball/team/_/id/50/florida-am-rattlers" TargetMode="External"/><Relationship Id="rId667" Type="http://purl.oclc.org/ooxml/officeDocument/relationships/hyperlink" Target="https://www.espn.com/mens-college-basketball/team/_/id/2390/miami-hurricanes" TargetMode="External"/><Relationship Id="rId17" Type="http://purl.oclc.org/ooxml/officeDocument/relationships/hyperlink" Target="https://www.espn.com/mens-college-basketball/team/_/id/328/utah-state-aggies" TargetMode="External"/><Relationship Id="rId59" Type="http://purl.oclc.org/ooxml/officeDocument/relationships/hyperlink" Target="https://www.espn.com/mens-college-basketball/team/_/id/158/nebraska-cornhuskers" TargetMode="External"/><Relationship Id="rId124" Type="http://purl.oclc.org/ooxml/officeDocument/relationships/image" Target="../media/image212.png"/><Relationship Id="rId527" Type="http://purl.oclc.org/ooxml/officeDocument/relationships/hyperlink" Target="https://www.espn.com/mens-college-basketball/team/_/id/2011/alabama-state-hornets" TargetMode="External"/><Relationship Id="rId569" Type="http://purl.oclc.org/ooxml/officeDocument/relationships/hyperlink" Target="https://www.espn.com/mens-college-basketball/team/_/id/250/ut-arlington-mavericks" TargetMode="External"/><Relationship Id="rId70" Type="http://purl.oclc.org/ooxml/officeDocument/relationships/image" Target="../media/image32.png"/><Relationship Id="rId166" Type="http://purl.oclc.org/ooxml/officeDocument/relationships/image" Target="../media/image99.png"/><Relationship Id="rId331" Type="http://purl.oclc.org/ooxml/officeDocument/relationships/hyperlink" Target="https://www.espn.com/mens-college-basketball/team/_/id/2582/southern-jaguars" TargetMode="External"/><Relationship Id="rId373" Type="http://purl.oclc.org/ooxml/officeDocument/relationships/hyperlink" Target="https://www.espn.com/mens-college-basketball/team/_/id/2754/youngstown-state-penguins" TargetMode="External"/><Relationship Id="rId429" Type="http://purl.oclc.org/ooxml/officeDocument/relationships/hyperlink" Target="https://www.espn.com/mens-college-basketball/team/_/id/5/uab-blazers" TargetMode="External"/><Relationship Id="rId580" Type="http://purl.oclc.org/ooxml/officeDocument/relationships/image" Target="../media/image268.png"/><Relationship Id="rId636" Type="http://purl.oclc.org/ooxml/officeDocument/relationships/image" Target="../media/image177.png"/><Relationship Id="rId1" Type="http://purl.oclc.org/ooxml/officeDocument/relationships/hyperlink" Target="https://www.espn.com/mens-college-basketball/team/_/id/2/auburn-tigers" TargetMode="External"/><Relationship Id="rId233" Type="http://purl.oclc.org/ooxml/officeDocument/relationships/hyperlink" Target="https://www.espn.com/mens-college-basketball/team/_/id/2086/butler-bulldogs" TargetMode="External"/><Relationship Id="rId440" Type="http://purl.oclc.org/ooxml/officeDocument/relationships/image" Target="../media/image173.png"/><Relationship Id="rId678" Type="http://purl.oclc.org/ooxml/officeDocument/relationships/image" Target="../media/image62.png"/><Relationship Id="rId28" Type="http://purl.oclc.org/ooxml/officeDocument/relationships/image" Target="../media/image84.png"/><Relationship Id="rId275" Type="http://purl.oclc.org/ooxml/officeDocument/relationships/hyperlink" Target="https://www.espn.com/mens-college-basketball/team/_/id/166/new-mexico-state-aggies" TargetMode="External"/><Relationship Id="rId300" Type="http://purl.oclc.org/ooxml/officeDocument/relationships/image" Target="../media/image138.png"/><Relationship Id="rId482" Type="http://purl.oclc.org/ooxml/officeDocument/relationships/image" Target="../media/image346.png"/><Relationship Id="rId538" Type="http://purl.oclc.org/ooxml/officeDocument/relationships/image" Target="../media/image152.png"/><Relationship Id="rId703" Type="http://purl.oclc.org/ooxml/officeDocument/relationships/hyperlink" Target="https://www.espn.com/mens-college-basketball/team/_/id/2643/the-citadel-bulldogs" TargetMode="External"/><Relationship Id="rId81" Type="http://purl.oclc.org/ooxml/officeDocument/relationships/hyperlink" Target="https://www.espn.com/mens-college-basketball/team/_/id/26/ucla-bruins" TargetMode="External"/><Relationship Id="rId135" Type="http://purl.oclc.org/ooxml/officeDocument/relationships/hyperlink" Target="https://www.espn.com/mens-college-basketball/team/_/id/52/florida-state-seminoles" TargetMode="External"/><Relationship Id="rId177" Type="http://purl.oclc.org/ooxml/officeDocument/relationships/hyperlink" Target="https://www.espn.com/mens-college-basketball/team/_/id/2309/kent-state-golden-flashes" TargetMode="External"/><Relationship Id="rId342" Type="http://purl.oclc.org/ooxml/officeDocument/relationships/image" Target="../media/image124.png"/><Relationship Id="rId384" Type="http://purl.oclc.org/ooxml/officeDocument/relationships/image" Target="../media/image350.png"/><Relationship Id="rId591" Type="http://purl.oclc.org/ooxml/officeDocument/relationships/hyperlink" Target="https://www.espn.com/mens-college-basketball/team/_/id/2142/colgate-raiders" TargetMode="External"/><Relationship Id="rId605" Type="http://purl.oclc.org/ooxml/officeDocument/relationships/hyperlink" Target="https://www.espn.com/mens-college-basketball/team/_/id/85/iu-indianapolis-jaguars" TargetMode="External"/><Relationship Id="rId202" Type="http://purl.oclc.org/ooxml/officeDocument/relationships/image" Target="../media/image28.png"/><Relationship Id="rId244" Type="http://purl.oclc.org/ooxml/officeDocument/relationships/image" Target="../media/image214.png"/><Relationship Id="rId647" Type="http://purl.oclc.org/ooxml/officeDocument/relationships/hyperlink" Target="https://www.espn.com/mens-college-basketball/team/_/id/2130/chicago-state-cougars" TargetMode="External"/><Relationship Id="rId689" Type="http://purl.oclc.org/ooxml/officeDocument/relationships/hyperlink" Target="https://www.espn.com/mens-college-basketball/team/_/id/2504/prairie-view-am-panthers" TargetMode="External"/><Relationship Id="rId39" Type="http://purl.oclc.org/ooxml/officeDocument/relationships/hyperlink" Target="https://www.espn.com/mens-college-basketball/team/_/id/277/west-virginia-mountaineers" TargetMode="External"/><Relationship Id="rId286" Type="http://purl.oclc.org/ooxml/officeDocument/relationships/image" Target="../media/image210.png"/><Relationship Id="rId451" Type="http://purl.oclc.org/ooxml/officeDocument/relationships/hyperlink" Target="https://www.espn.com/mens-college-basketball/team/_/id/261/vermont-catamounts" TargetMode="External"/><Relationship Id="rId493" Type="http://purl.oclc.org/ooxml/officeDocument/relationships/hyperlink" Target="https://www.espn.com/mens-college-basketball/team/_/id/2934/cal-state-bakersfield-roadrunners" TargetMode="External"/><Relationship Id="rId507" Type="http://purl.oclc.org/ooxml/officeDocument/relationships/hyperlink" Target="https://www.espn.com/mens-college-basketball/team/_/id/2329/lehigh-mountain-hawks" TargetMode="External"/><Relationship Id="rId549" Type="http://purl.oclc.org/ooxml/officeDocument/relationships/hyperlink" Target="https://www.espn.com/mens-college-basketball/team/_/id/2247/georgia-state-panthers" TargetMode="External"/><Relationship Id="rId714" Type="http://purl.oclc.org/ooxml/officeDocument/relationships/image" Target="../media/image309.png"/><Relationship Id="rId50" Type="http://purl.oclc.org/ooxml/officeDocument/relationships/image" Target="../media/image42.png"/><Relationship Id="rId104" Type="http://purl.oclc.org/ooxml/officeDocument/relationships/image" Target="../media/image58.png"/><Relationship Id="rId146" Type="http://purl.oclc.org/ooxml/officeDocument/relationships/image" Target="../media/image97.png"/><Relationship Id="rId188" Type="http://purl.oclc.org/ooxml/officeDocument/relationships/image" Target="../media/image186.png"/><Relationship Id="rId311" Type="http://purl.oclc.org/ooxml/officeDocument/relationships/hyperlink" Target="https://www.espn.com/mens-college-basketball/team/_/id/270/milwaukee-panthers" TargetMode="External"/><Relationship Id="rId353" Type="http://purl.oclc.org/ooxml/officeDocument/relationships/hyperlink" Target="https://www.espn.com/mens-college-basketball/team/_/id/2287/illinois-state-redbirds" TargetMode="External"/><Relationship Id="rId395" Type="http://purl.oclc.org/ooxml/officeDocument/relationships/hyperlink" Target="https://www.espn.com/mens-college-basketball/team/_/id/2454/north-florida-ospreys" TargetMode="External"/><Relationship Id="rId409" Type="http://purl.oclc.org/ooxml/officeDocument/relationships/hyperlink" Target="https://www.espn.com/mens-college-basketball/team/_/id/526/florida-gulf-coast-eagles" TargetMode="External"/><Relationship Id="rId560" Type="http://purl.oclc.org/ooxml/officeDocument/relationships/image" Target="../media/image292.png"/><Relationship Id="rId92" Type="http://purl.oclc.org/ooxml/officeDocument/relationships/image" Target="../media/image15.png"/><Relationship Id="rId213" Type="http://purl.oclc.org/ooxml/officeDocument/relationships/hyperlink" Target="https://www.espn.com/mens-college-basketball/team/_/id/2272/high-point-panthers" TargetMode="External"/><Relationship Id="rId420" Type="http://purl.oclc.org/ooxml/officeDocument/relationships/image" Target="../media/image215.png"/><Relationship Id="rId616" Type="http://purl.oclc.org/ooxml/officeDocument/relationships/image" Target="../media/image78.png"/><Relationship Id="rId658" Type="http://purl.oclc.org/ooxml/officeDocument/relationships/image" Target="../media/image218.png"/><Relationship Id="rId255" Type="http://purl.oclc.org/ooxml/officeDocument/relationships/hyperlink" Target="https://www.espn.com/mens-college-basketball/team/_/id/2653/troy-trojans" TargetMode="External"/><Relationship Id="rId297" Type="http://purl.oclc.org/ooxml/officeDocument/relationships/hyperlink" Target="https://www.espn.com/mens-college-basketball/team/_/id/325/cleveland-state-vikings" TargetMode="External"/><Relationship Id="rId462" Type="http://purl.oclc.org/ooxml/officeDocument/relationships/image" Target="../media/image82.png"/><Relationship Id="rId518" Type="http://purl.oclc.org/ooxml/officeDocument/relationships/image" Target="../media/image74.png"/><Relationship Id="rId725" Type="http://purl.oclc.org/ooxml/officeDocument/relationships/hyperlink" Target="https://www.espn.com/mens-college-basketball/team/_/id/3101/utah-tech-trailblazers" TargetMode="External"/><Relationship Id="rId115" Type="http://purl.oclc.org/ooxml/officeDocument/relationships/hyperlink" Target="https://www.espn.com/mens-college-basketball/team/_/id/2132/cincinnati-bearcats" TargetMode="External"/><Relationship Id="rId157" Type="http://purl.oclc.org/ooxml/officeDocument/relationships/hyperlink" Target="https://www.espn.com/mens-college-basketball/team/_/id/264/washington-huskies" TargetMode="External"/><Relationship Id="rId322" Type="http://purl.oclc.org/ooxml/officeDocument/relationships/image" Target="../media/image34.png"/><Relationship Id="rId364" Type="http://purl.oclc.org/ooxml/officeDocument/relationships/image" Target="../media/image330.png"/><Relationship Id="rId61" Type="http://purl.oclc.org/ooxml/officeDocument/relationships/hyperlink" Target="https://www.espn.com/mens-college-basketball/team/_/id/167/new-mexico-lobos" TargetMode="External"/><Relationship Id="rId199" Type="http://purl.oclc.org/ooxml/officeDocument/relationships/hyperlink" Target="https://www.espn.com/mens-college-basketball/team/_/id/204/oregon-state-beavers" TargetMode="External"/><Relationship Id="rId571" Type="http://purl.oclc.org/ooxml/officeDocument/relationships/hyperlink" Target="https://www.espn.com/mens-college-basketball/team/_/id/324/coastal-carolina-chanticleers" TargetMode="External"/><Relationship Id="rId627" Type="http://purl.oclc.org/ooxml/officeDocument/relationships/hyperlink" Target="https://www.espn.com/mens-college-basketball/team/_/id/309/louisiana-ragin-cajuns" TargetMode="External"/><Relationship Id="rId669" Type="http://purl.oclc.org/ooxml/officeDocument/relationships/hyperlink" Target="https://www.espn.com/mens-college-basketball/team/_/id/2400/mississippi-valley-state-delta-devils" TargetMode="External"/><Relationship Id="rId19" Type="http://purl.oclc.org/ooxml/officeDocument/relationships/hyperlink" Target="https://www.espn.com/mens-college-basketball/team/_/id/235/memphis-tigers" TargetMode="External"/><Relationship Id="rId224" Type="http://purl.oclc.org/ooxml/officeDocument/relationships/image" Target="../media/image167.png"/><Relationship Id="rId266" Type="http://purl.oclc.org/ooxml/officeDocument/relationships/image" Target="../media/image77.png"/><Relationship Id="rId431" Type="http://purl.oclc.org/ooxml/officeDocument/relationships/hyperlink" Target="https://www.espn.com/mens-college-basketball/team/_/id/2514/quinnipiac-bobcats" TargetMode="External"/><Relationship Id="rId473" Type="http://purl.oclc.org/ooxml/officeDocument/relationships/hyperlink" Target="https://www.espn.com/mens-college-basketball/team/_/id/2635/tennessee-tech-golden-eagles" TargetMode="External"/><Relationship Id="rId529" Type="http://purl.oclc.org/ooxml/officeDocument/relationships/hyperlink" Target="https://www.espn.com/mens-college-basketball/team/_/id/2492/pepperdine-waves" TargetMode="External"/><Relationship Id="rId680" Type="http://purl.oclc.org/ooxml/officeDocument/relationships/image" Target="../media/image269.png"/><Relationship Id="rId30" Type="http://purl.oclc.org/ooxml/officeDocument/relationships/image" Target="../media/image25.png"/><Relationship Id="rId126" Type="http://purl.oclc.org/ooxml/officeDocument/relationships/image" Target="../media/image193.png"/><Relationship Id="rId168" Type="http://purl.oclc.org/ooxml/officeDocument/relationships/image" Target="../media/image160.png"/><Relationship Id="rId333" Type="http://purl.oclc.org/ooxml/officeDocument/relationships/hyperlink" Target="https://www.espn.com/mens-college-basketball/team/_/id/2674/valparaiso-beacons" TargetMode="External"/><Relationship Id="rId540" Type="http://purl.oclc.org/ooxml/officeDocument/relationships/image" Target="../media/image246.png"/><Relationship Id="rId72" Type="http://purl.oclc.org/ooxml/officeDocument/relationships/image" Target="../media/image98.png"/><Relationship Id="rId375" Type="http://purl.oclc.org/ooxml/officeDocument/relationships/hyperlink" Target="https://www.espn.com/mens-college-basketball/team/_/id/55/jacksonville-state-gamecocks" TargetMode="External"/><Relationship Id="rId582" Type="http://purl.oclc.org/ooxml/officeDocument/relationships/image" Target="../media/image352.png"/><Relationship Id="rId638" Type="http://purl.oclc.org/ooxml/officeDocument/relationships/image" Target="../media/image361.png"/><Relationship Id="rId3" Type="http://purl.oclc.org/ooxml/officeDocument/relationships/hyperlink" Target="https://www.espn.com/mens-college-basketball/team/_/id/333/alabama-crimson-tide" TargetMode="External"/><Relationship Id="rId235" Type="http://purl.oclc.org/ooxml/officeDocument/relationships/hyperlink" Target="https://www.espn.com/mens-college-basketball/team/_/id/2226/florida-atlantic-owls" TargetMode="External"/><Relationship Id="rId277" Type="http://purl.oclc.org/ooxml/officeDocument/relationships/hyperlink" Target="https://www.espn.com/mens-college-basketball/team/_/id/172/cornell-big-red" TargetMode="External"/><Relationship Id="rId400" Type="http://purl.oclc.org/ooxml/officeDocument/relationships/image" Target="../media/image216.png"/><Relationship Id="rId442" Type="http://purl.oclc.org/ooxml/officeDocument/relationships/image" Target="../media/image249.png"/><Relationship Id="rId484" Type="http://purl.oclc.org/ooxml/officeDocument/relationships/image" Target="../media/image265.png"/><Relationship Id="rId705" Type="http://purl.oclc.org/ooxml/officeDocument/relationships/hyperlink" Target="https://www.espn.com/mens-college-basketball/team/_/id/2678/vmi-keydets" TargetMode="External"/><Relationship Id="rId137" Type="http://purl.oclc.org/ooxml/officeDocument/relationships/hyperlink" Target="https://www.espn.com/mens-college-basketball/team/_/id/249/north-texas-mean-green" TargetMode="External"/><Relationship Id="rId302" Type="http://purl.oclc.org/ooxml/officeDocument/relationships/image" Target="../media/image35.png"/><Relationship Id="rId344" Type="http://purl.oclc.org/ooxml/officeDocument/relationships/image" Target="../media/image79.png"/><Relationship Id="rId691" Type="http://purl.oclc.org/ooxml/officeDocument/relationships/hyperlink" Target="https://www.espn.com/mens-college-basketball/team/_/id/2506/presbyterian-blue-hose" TargetMode="External"/><Relationship Id="rId41" Type="http://purl.oclc.org/ooxml/officeDocument/relationships/hyperlink" Target="https://www.espn.com/mens-college-basketball/team/_/id/201/oklahoma-sooners" TargetMode="External"/><Relationship Id="rId83" Type="http://purl.oclc.org/ooxml/officeDocument/relationships/hyperlink" Target="https://www.espn.com/mens-college-basketball/team/_/id/9/arizona-state-sun-devils" TargetMode="External"/><Relationship Id="rId179" Type="http://purl.oclc.org/ooxml/officeDocument/relationships/hyperlink" Target="https://www.espn.com/mens-college-basketball/team/_/id/2541/santa-clara-broncos" TargetMode="External"/><Relationship Id="rId386" Type="http://purl.oclc.org/ooxml/officeDocument/relationships/image" Target="../media/image72.png"/><Relationship Id="rId551" Type="http://purl.oclc.org/ooxml/officeDocument/relationships/hyperlink" Target="https://www.espn.com/mens-college-basketball/team/_/id/104/boston-university-terriers" TargetMode="External"/><Relationship Id="rId593" Type="http://purl.oclc.org/ooxml/officeDocument/relationships/hyperlink" Target="https://www.espn.com/mens-college-basketball/team/_/id/2277/houston-christian-huskies" TargetMode="External"/><Relationship Id="rId607" Type="http://purl.oclc.org/ooxml/officeDocument/relationships/hyperlink" Target="https://www.espn.com/mens-college-basketball/team/_/id/88/southern-indiana-screaming-eagles" TargetMode="External"/><Relationship Id="rId649" Type="http://purl.oclc.org/ooxml/officeDocument/relationships/hyperlink" Target="https://www.espn.com/mens-college-basketball/team/_/id/2154/coppin-state-eagles" TargetMode="External"/><Relationship Id="rId190" Type="http://purl.oclc.org/ooxml/officeDocument/relationships/image" Target="../media/image126.png"/><Relationship Id="rId204" Type="http://purl.oclc.org/ooxml/officeDocument/relationships/image" Target="../media/image116.png"/><Relationship Id="rId246" Type="http://purl.oclc.org/ooxml/officeDocument/relationships/image" Target="../media/image93.png"/><Relationship Id="rId288" Type="http://purl.oclc.org/ooxml/officeDocument/relationships/image" Target="../media/image157.png"/><Relationship Id="rId411" Type="http://purl.oclc.org/ooxml/officeDocument/relationships/hyperlink" Target="https://www.espn.com/mens-college-basketball/team/_/id/151/east-carolina-pirates" TargetMode="External"/><Relationship Id="rId453" Type="http://purl.oclc.org/ooxml/officeDocument/relationships/hyperlink" Target="https://www.espn.com/mens-college-basketball/team/_/id/2363/manhattan-jaspers" TargetMode="External"/><Relationship Id="rId509" Type="http://purl.oclc.org/ooxml/officeDocument/relationships/hyperlink" Target="https://www.espn.com/mens-college-basketball/team/_/id/349/army-black-knights" TargetMode="External"/><Relationship Id="rId660" Type="http://purl.oclc.org/ooxml/officeDocument/relationships/image" Target="../media/image354.png"/><Relationship Id="rId106" Type="http://purl.oclc.org/ooxml/officeDocument/relationships/image" Target="../media/image213.png"/><Relationship Id="rId313" Type="http://purl.oclc.org/ooxml/officeDocument/relationships/hyperlink" Target="https://www.espn.com/mens-college-basketball/team/_/id/2449/north-dakota-state-bison" TargetMode="External"/><Relationship Id="rId495" Type="http://purl.oclc.org/ooxml/officeDocument/relationships/hyperlink" Target="https://www.espn.com/mens-college-basketball/team/_/id/2050/ball-state-cardinals" TargetMode="External"/><Relationship Id="rId716" Type="http://purl.oclc.org/ooxml/officeDocument/relationships/image" Target="../media/image315.png"/><Relationship Id="rId10" Type="http://purl.oclc.org/ooxml/officeDocument/relationships/image" Target="../media/image66.png"/><Relationship Id="rId52" Type="http://purl.oclc.org/ooxml/officeDocument/relationships/image" Target="../media/image136.png"/><Relationship Id="rId94" Type="http://purl.oclc.org/ooxml/officeDocument/relationships/image" Target="../media/image22.png"/><Relationship Id="rId148" Type="http://purl.oclc.org/ooxml/officeDocument/relationships/image" Target="../media/image55.png"/><Relationship Id="rId355" Type="http://purl.oclc.org/ooxml/officeDocument/relationships/hyperlink" Target="https://www.espn.com/mens-college-basketball/team/_/id/2571/south-dakota-state-jackrabbits" TargetMode="External"/><Relationship Id="rId397" Type="http://purl.oclc.org/ooxml/officeDocument/relationships/hyperlink" Target="https://www.espn.com/mens-college-basketball/team/_/id/2182/drexel-dragons" TargetMode="External"/><Relationship Id="rId520" Type="http://purl.oclc.org/ooxml/officeDocument/relationships/image" Target="../media/image290.png"/><Relationship Id="rId562" Type="http://purl.oclc.org/ooxml/officeDocument/relationships/image" Target="../media/image159.png"/><Relationship Id="rId618" Type="http://purl.oclc.org/ooxml/officeDocument/relationships/image" Target="../media/image172.png"/><Relationship Id="rId215" Type="http://purl.oclc.org/ooxml/officeDocument/relationships/hyperlink" Target="https://www.espn.com/mens-college-basketball/team/_/id/258/virginia-cavaliers" TargetMode="External"/><Relationship Id="rId257" Type="http://purl.oclc.org/ooxml/officeDocument/relationships/hyperlink" Target="https://www.espn.com/mens-college-basketball/team/_/id/218/temple-owls" TargetMode="External"/><Relationship Id="rId422" Type="http://purl.oclc.org/ooxml/officeDocument/relationships/image" Target="../media/image171.png"/><Relationship Id="rId464" Type="http://purl.oclc.org/ooxml/officeDocument/relationships/image" Target="../media/image294.png"/><Relationship Id="rId299" Type="http://purl.oclc.org/ooxml/officeDocument/relationships/hyperlink" Target="https://www.espn.com/mens-college-basketball/team/_/id/25/california-golden-bears" TargetMode="External"/><Relationship Id="rId727" Type="http://purl.oclc.org/ooxml/officeDocument/relationships/hyperlink" Target="https://www.espn.com/mens-college-basketball/team/_/id/112358/long-island-university-sharks" TargetMode="External"/><Relationship Id="rId63" Type="http://purl.oclc.org/ooxml/officeDocument/relationships/hyperlink" Target="https://www.espn.com/mens-college-basketball/team/_/id/2250/gonzaga-bulldogs" TargetMode="External"/><Relationship Id="rId159" Type="http://purl.oclc.org/ooxml/officeDocument/relationships/hyperlink" Target="https://www.espn.com/mens-college-basketball/team/_/id/2539/san-francisco-dons" TargetMode="External"/><Relationship Id="rId366" Type="http://purl.oclc.org/ooxml/officeDocument/relationships/image" Target="../media/image281.png"/><Relationship Id="rId573" Type="http://purl.oclc.org/ooxml/officeDocument/relationships/hyperlink" Target="https://www.espn.com/mens-college-basketball/team/_/id/331/eastern-washington-eagles" TargetMode="External"/><Relationship Id="rId226" Type="http://purl.oclc.org/ooxml/officeDocument/relationships/image" Target="../media/image254.png"/><Relationship Id="rId433" Type="http://purl.oclc.org/ooxml/officeDocument/relationships/hyperlink" Target="https://www.espn.com/mens-college-basketball/team/_/id/282/indiana-state-sycamores" TargetMode="External"/><Relationship Id="rId640" Type="http://purl.oclc.org/ooxml/officeDocument/relationships/image" Target="../media/image162.png"/><Relationship Id="rId74" Type="http://purl.oclc.org/ooxml/officeDocument/relationships/image" Target="../media/image2.png"/><Relationship Id="rId377" Type="http://purl.oclc.org/ooxml/officeDocument/relationships/hyperlink" Target="https://www.espn.com/mens-college-basketball/team/_/id/236/chattanooga-mocs" TargetMode="External"/><Relationship Id="rId500" Type="http://purl.oclc.org/ooxml/officeDocument/relationships/image" Target="../media/image30.png"/><Relationship Id="rId584" Type="http://purl.oclc.org/ooxml/officeDocument/relationships/image" Target="../media/image328.png"/><Relationship Id="rId5" Type="http://purl.oclc.org/ooxml/officeDocument/relationships/hyperlink" Target="https://www.espn.com/mens-college-basketball/team/_/id/2633/tennessee-volunteers" TargetMode="External"/><Relationship Id="rId237" Type="http://purl.oclc.org/ooxml/officeDocument/relationships/hyperlink" Target="https://www.espn.com/mens-college-basketball/team/_/id/2349/umass-lowell-river-hawks" TargetMode="External"/><Relationship Id="rId444" Type="http://purl.oclc.org/ooxml/officeDocument/relationships/image" Target="../media/image245.png"/><Relationship Id="rId651" Type="http://purl.oclc.org/ooxml/officeDocument/relationships/hyperlink" Target="https://www.espn.com/mens-college-basketball/team/_/id/2172/denver-pioneers" TargetMode="External"/><Relationship Id="rId290" Type="http://purl.oclc.org/ooxml/officeDocument/relationships/image" Target="../media/image114.png"/><Relationship Id="rId304" Type="http://purl.oclc.org/ooxml/officeDocument/relationships/image" Target="../media/image276.png"/><Relationship Id="rId388" Type="http://purl.oclc.org/ooxml/officeDocument/relationships/image" Target="../media/image196.png"/><Relationship Id="rId511" Type="http://purl.oclc.org/ooxml/officeDocument/relationships/hyperlink" Target="https://www.espn.com/mens-college-basketball/team/_/id/2429/charlotte-49ers" TargetMode="External"/><Relationship Id="rId609" Type="http://purl.oclc.org/ooxml/officeDocument/relationships/hyperlink" Target="https://www.espn.com/mens-college-basketball/team/_/id/91/bellarmine-knights" TargetMode="External"/><Relationship Id="rId85" Type="http://purl.oclc.org/ooxml/officeDocument/relationships/hyperlink" Target="https://www.espn.com/mens-college-basketball/team/_/id/238/vanderbilt-commodores" TargetMode="External"/><Relationship Id="rId150" Type="http://purl.oclc.org/ooxml/officeDocument/relationships/image" Target="../media/image71.png"/><Relationship Id="rId595" Type="http://purl.oclc.org/ooxml/officeDocument/relationships/hyperlink" Target="https://www.espn.com/mens-college-basketball/team/_/id/2640/texas-southern-tigers" TargetMode="External"/><Relationship Id="rId248" Type="http://purl.oclc.org/ooxml/officeDocument/relationships/image" Target="../media/image181.png"/><Relationship Id="rId455" Type="http://purl.oclc.org/ooxml/officeDocument/relationships/hyperlink" Target="https://www.espn.com/mens-college-basketball/team/_/id/2031/little-rock-trojans" TargetMode="External"/><Relationship Id="rId662" Type="http://purl.oclc.org/ooxml/officeDocument/relationships/image" Target="../media/image188.png"/><Relationship Id="rId12" Type="http://purl.oclc.org/ooxml/officeDocument/relationships/image" Target="../media/image10.png"/><Relationship Id="rId108" Type="http://purl.oclc.org/ooxml/officeDocument/relationships/image" Target="../media/image106.png"/><Relationship Id="rId315" Type="http://purl.oclc.org/ooxml/officeDocument/relationships/hyperlink" Target="https://www.espn.com/mens-college-basketball/team/_/id/59/georgia-tech-yellow-jackets" TargetMode="External"/><Relationship Id="rId522" Type="http://purl.oclc.org/ooxml/officeDocument/relationships/image" Target="../media/image320.png"/><Relationship Id="rId96" Type="http://purl.oclc.org/ooxml/officeDocument/relationships/image" Target="../media/image176.png"/><Relationship Id="rId161" Type="http://purl.oclc.org/ooxml/officeDocument/relationships/hyperlink" Target="https://www.espn.com/mens-college-basketball/team/_/id/2579/south-carolina-gamecocks" TargetMode="External"/><Relationship Id="rId399" Type="http://purl.oclc.org/ooxml/officeDocument/relationships/hyperlink" Target="https://www.espn.com/mens-college-basketball/team/_/id/2523/robert-morris-colonials" TargetMode="External"/><Relationship Id="rId259" Type="http://purl.oclc.org/ooxml/officeDocument/relationships/hyperlink" Target="https://www.espn.com/mens-college-basketball/team/_/id/6/south-alabama-jaguars" TargetMode="External"/><Relationship Id="rId466" Type="http://purl.oclc.org/ooxml/officeDocument/relationships/image" Target="../media/image345.png"/><Relationship Id="rId673" Type="http://purl.oclc.org/ooxml/officeDocument/relationships/hyperlink" Target="https://www.espn.com/mens-college-basketball/team/_/id/2415/morgan-state-bears" TargetMode="External"/><Relationship Id="rId23" Type="http://purl.oclc.org/ooxml/officeDocument/relationships/hyperlink" Target="https://www.espn.com/mens-college-basketball/team/_/id/2305/kansas-jayhawks" TargetMode="External"/><Relationship Id="rId119" Type="http://purl.oclc.org/ooxml/officeDocument/relationships/hyperlink" Target="https://www.espn.com/mens-college-basketball/team/_/id/28/uc-san-diego-tritons" TargetMode="External"/><Relationship Id="rId326" Type="http://purl.oclc.org/ooxml/officeDocument/relationships/image" Target="../media/image53.png"/><Relationship Id="rId533" Type="http://purl.oclc.org/ooxml/officeDocument/relationships/hyperlink" Target="https://www.espn.com/mens-college-basketball/team/_/id/2352/loyola-maryland-greyhounds" TargetMode="External"/><Relationship Id="rId172" Type="http://purl.oclc.org/ooxml/officeDocument/relationships/image" Target="../media/image103.png"/><Relationship Id="rId477" Type="http://purl.oclc.org/ooxml/officeDocument/relationships/hyperlink" Target="https://www.espn.com/mens-college-basketball/team/_/id/2464/northern-arizona-lumberjacks" TargetMode="External"/><Relationship Id="rId600" Type="http://purl.oclc.org/ooxml/officeDocument/relationships/image" Target="../media/image336.png"/><Relationship Id="rId684" Type="http://purl.oclc.org/ooxml/officeDocument/relationships/image" Target="../media/image192.png"/><Relationship Id="rId337" Type="http://purl.oclc.org/ooxml/officeDocument/relationships/hyperlink" Target="https://www.espn.com/mens-college-basketball/team/_/id/2351/loyola-marymount-lions" TargetMode="External"/><Relationship Id="rId34" Type="http://purl.oclc.org/ooxml/officeDocument/relationships/image" Target="../media/image143.png"/><Relationship Id="rId544" Type="http://purl.oclc.org/ooxml/officeDocument/relationships/image" Target="../media/image359.png"/><Relationship Id="rId183" Type="http://purl.oclc.org/ooxml/officeDocument/relationships/hyperlink" Target="https://www.espn.com/mens-college-basketball/team/_/id/163/princeton-tigers" TargetMode="External"/><Relationship Id="rId390" Type="http://purl.oclc.org/ooxml/officeDocument/relationships/image" Target="../media/image225.png"/><Relationship Id="rId404" Type="http://purl.oclc.org/ooxml/officeDocument/relationships/image" Target="../media/image43.png"/><Relationship Id="rId611" Type="http://purl.oclc.org/ooxml/officeDocument/relationships/hyperlink" Target="https://www.espn.com/mens-college-basketball/team/_/id/155/north-dakota-fighting-hawks" TargetMode="External"/><Relationship Id="rId250" Type="http://purl.oclc.org/ooxml/officeDocument/relationships/image" Target="../media/image109.png"/><Relationship Id="rId488" Type="http://purl.oclc.org/ooxml/officeDocument/relationships/image" Target="../media/image217.png"/><Relationship Id="rId695" Type="http://purl.oclc.org/ooxml/officeDocument/relationships/hyperlink" Target="https://www.espn.com/mens-college-basketball/team/_/id/2598/st-francis-pa-red-flash" TargetMode="External"/><Relationship Id="rId709" Type="http://purl.oclc.org/ooxml/officeDocument/relationships/hyperlink" Target="https://www.espn.com/mens-college-basketball/team/_/id/2710/western-illinois-leathernecks" TargetMode="External"/><Relationship Id="rId45" Type="http://purl.oclc.org/ooxml/officeDocument/relationships/hyperlink" Target="https://www.espn.com/mens-college-basketball/team/_/id/130/michigan-wolverines" TargetMode="External"/><Relationship Id="rId110" Type="http://purl.oclc.org/ooxml/officeDocument/relationships/image" Target="../media/image14.png"/><Relationship Id="rId348" Type="http://purl.oclc.org/ooxml/officeDocument/relationships/image" Target="../media/image351.png"/><Relationship Id="rId555" Type="http://purl.oclc.org/ooxml/officeDocument/relationships/hyperlink" Target="https://www.espn.com/mens-college-basketball/team/_/id/2066/binghamton-bearcats" TargetMode="External"/><Relationship Id="rId194" Type="http://purl.oclc.org/ooxml/officeDocument/relationships/image" Target="../media/image226.png"/><Relationship Id="rId208" Type="http://purl.oclc.org/ooxml/officeDocument/relationships/image" Target="../media/image24.png"/><Relationship Id="rId415" Type="http://purl.oclc.org/ooxml/officeDocument/relationships/hyperlink" Target="https://www.espn.com/mens-college-basketball/team/_/id/2550/seton-hall-pirates" TargetMode="External"/><Relationship Id="rId622" Type="http://purl.oclc.org/ooxml/officeDocument/relationships/image" Target="../media/image237.png"/><Relationship Id="rId261" Type="http://purl.oclc.org/ooxml/officeDocument/relationships/hyperlink" Target="https://www.espn.com/mens-college-basketball/team/_/id/305/depaul-blue-demons" TargetMode="External"/><Relationship Id="rId499" Type="http://purl.oclc.org/ooxml/officeDocument/relationships/hyperlink" Target="https://www.espn.com/mens-college-basketball/team/_/id/2378/umbc-retrievers" TargetMode="External"/><Relationship Id="rId56" Type="http://purl.oclc.org/ooxml/officeDocument/relationships/image" Target="../media/image7.png"/><Relationship Id="rId359" Type="http://purl.oclc.org/ooxml/officeDocument/relationships/hyperlink" Target="https://www.espn.com/mens-college-basketball/team/_/id/111/northeastern-huskies" TargetMode="External"/><Relationship Id="rId566" Type="http://purl.oclc.org/ooxml/officeDocument/relationships/image" Target="../media/image333.png"/><Relationship Id="rId121" Type="http://purl.oclc.org/ooxml/officeDocument/relationships/hyperlink" Target="https://www.espn.com/mens-college-basketball/team/_/id/2535/samford-bulldogs" TargetMode="External"/><Relationship Id="rId219" Type="http://purl.oclc.org/ooxml/officeDocument/relationships/hyperlink" Target="https://www.espn.com/mens-college-basketball/team/_/id/116/mount-st-marys-mountaineers" TargetMode="External"/><Relationship Id="rId426" Type="http://purl.oclc.org/ooxml/officeDocument/relationships/image" Target="../media/image185.png"/><Relationship Id="rId633" Type="http://purl.oclc.org/ooxml/officeDocument/relationships/hyperlink" Target="https://www.espn.com/mens-college-basketball/team/_/id/2005/air-force-falcons" TargetMode="External"/><Relationship Id="rId67" Type="http://purl.oclc.org/ooxml/officeDocument/relationships/hyperlink" Target="https://www.espn.com/mens-college-basketball/team/_/id/221/pittsburgh-panthers" TargetMode="External"/><Relationship Id="rId272" Type="http://purl.oclc.org/ooxml/officeDocument/relationships/image" Target="../media/image206.png"/><Relationship Id="rId577" Type="http://purl.oclc.org/ooxml/officeDocument/relationships/hyperlink" Target="https://www.espn.com/mens-college-basketball/team/_/id/70/idaho-vandals" TargetMode="External"/><Relationship Id="rId700" Type="http://purl.oclc.org/ooxml/officeDocument/relationships/image" Target="../media/image142.png"/><Relationship Id="rId132" Type="http://purl.oclc.org/ooxml/officeDocument/relationships/image" Target="../media/image85.png"/><Relationship Id="rId437" Type="http://purl.oclc.org/ooxml/officeDocument/relationships/hyperlink" Target="https://www.espn.com/mens-college-basketball/team/_/id/2681/wagner-seahawks" TargetMode="External"/><Relationship Id="rId644" Type="http://purl.oclc.org/ooxml/officeDocument/relationships/image" Target="../media/image255.png"/><Relationship Id="rId283" Type="http://purl.oclc.org/ooxml/officeDocument/relationships/hyperlink" Target="https://www.espn.com/mens-college-basketball/team/_/id/2350/loyola-chicago-ramblers" TargetMode="External"/><Relationship Id="rId490" Type="http://purl.oclc.org/ooxml/officeDocument/relationships/image" Target="../media/image63.png"/><Relationship Id="rId504" Type="http://purl.oclc.org/ooxml/officeDocument/relationships/image" Target="../media/image128.png"/><Relationship Id="rId711" Type="http://purl.oclc.org/ooxml/officeDocument/relationships/hyperlink" Target="https://www.espn.com/mens-college-basketball/team/_/id/2711/western-michigan-broncos" TargetMode="External"/><Relationship Id="rId78" Type="http://purl.oclc.org/ooxml/officeDocument/relationships/image" Target="../media/image204.png"/><Relationship Id="rId143" Type="http://purl.oclc.org/ooxml/officeDocument/relationships/hyperlink" Target="https://www.espn.com/mens-college-basketball/team/_/id/2628/tcu-horned-frogs" TargetMode="External"/><Relationship Id="rId350" Type="http://purl.oclc.org/ooxml/officeDocument/relationships/image" Target="../media/image61.png"/><Relationship Id="rId588" Type="http://purl.oclc.org/ooxml/officeDocument/relationships/image" Target="../media/image340.png"/><Relationship Id="rId9" Type="http://purl.oclc.org/ooxml/officeDocument/relationships/hyperlink" Target="https://www.espn.com/mens-college-basketball/team/_/id/150/duke-blue-devils" TargetMode="External"/><Relationship Id="rId210" Type="http://purl.oclc.org/ooxml/officeDocument/relationships/image" Target="../media/image48.png"/><Relationship Id="rId448" Type="http://purl.oclc.org/ooxml/officeDocument/relationships/image" Target="../media/image76.png"/><Relationship Id="rId655" Type="http://purl.oclc.org/ooxml/officeDocument/relationships/hyperlink" Target="https://www.espn.com/mens-college-basketball/team/_/id/2197/eastern-illinois-panthers" TargetMode="External"/><Relationship Id="rId294" Type="http://purl.oclc.org/ooxml/officeDocument/relationships/image" Target="../media/image13.png"/><Relationship Id="rId308" Type="http://purl.oclc.org/ooxml/officeDocument/relationships/image" Target="../media/image104.png"/><Relationship Id="rId515" Type="http://purl.oclc.org/ooxml/officeDocument/relationships/hyperlink" Target="https://www.espn.com/mens-college-basketball/team/_/id/2572/southern-miss-golden-eagles" TargetMode="External"/><Relationship Id="rId722" Type="http://purl.oclc.org/ooxml/officeDocument/relationships/image" Target="../media/image358.png"/><Relationship Id="rId89" Type="http://purl.oclc.org/ooxml/officeDocument/relationships/hyperlink" Target="https://www.espn.com/mens-college-basketball/team/_/id/2181/drake-bulldogs" TargetMode="External"/><Relationship Id="rId154" Type="http://purl.oclc.org/ooxml/officeDocument/relationships/image" Target="../media/image89.png"/><Relationship Id="rId361" Type="http://purl.oclc.org/ooxml/officeDocument/relationships/hyperlink" Target="https://www.espn.com/mens-college-basketball/team/_/id/338/kennesaw-state-owls" TargetMode="External"/><Relationship Id="rId599" Type="http://purl.oclc.org/ooxml/officeDocument/relationships/hyperlink" Target="https://www.espn.com/mens-college-basketball/team/_/id/16/sacramento-state-hornets" TargetMode="External"/><Relationship Id="rId459" Type="http://purl.oclc.org/ooxml/officeDocument/relationships/hyperlink" Target="https://www.espn.com/mens-college-basketball/team/_/id/2655/tulane-green-wave" TargetMode="External"/><Relationship Id="rId666" Type="http://purl.oclc.org/ooxml/officeDocument/relationships/image" Target="../media/image344.png"/><Relationship Id="rId16" Type="http://purl.oclc.org/ooxml/officeDocument/relationships/image" Target="../media/image83.png"/><Relationship Id="rId221" Type="http://purl.oclc.org/ooxml/officeDocument/relationships/hyperlink" Target="https://www.espn.com/mens-college-basketball/team/_/id/2439/unlv-rebels" TargetMode="External"/><Relationship Id="rId319" Type="http://purl.oclc.org/ooxml/officeDocument/relationships/hyperlink" Target="https://www.espn.com/mens-college-basketball/team/_/id/225/brown-bears" TargetMode="External"/><Relationship Id="rId526" Type="http://purl.oclc.org/ooxml/officeDocument/relationships/image" Target="../media/image175.png"/><Relationship Id="rId165" Type="http://purl.oclc.org/ooxml/officeDocument/relationships/hyperlink" Target="https://www.espn.com/mens-college-basketball/team/_/id/232/charleston-cougars" TargetMode="External"/><Relationship Id="rId372" Type="http://purl.oclc.org/ooxml/officeDocument/relationships/image" Target="../media/image256.png"/><Relationship Id="rId677" Type="http://purl.oclc.org/ooxml/officeDocument/relationships/hyperlink" Target="https://www.espn.com/mens-college-basketball/team/_/id/2428/north-carolina-central-eagles" TargetMode="External"/><Relationship Id="rId232" Type="http://purl.oclc.org/ooxml/officeDocument/relationships/image" Target="../media/image90.png"/><Relationship Id="rId27" Type="http://purl.oclc.org/ooxml/officeDocument/relationships/hyperlink" Target="https://www.espn.com/mens-college-basketball/team/_/id/145/ole-miss-rebels" TargetMode="External"/><Relationship Id="rId537" Type="http://purl.oclc.org/ooxml/officeDocument/relationships/hyperlink" Target="https://www.espn.com/mens-college-basketball/team/_/id/2692/weber-state-wildcats" TargetMode="External"/><Relationship Id="rId80" Type="http://purl.oclc.org/ooxml/officeDocument/relationships/image" Target="../media/image110.png"/><Relationship Id="rId176" Type="http://purl.oclc.org/ooxml/officeDocument/relationships/image" Target="../media/image280.png"/><Relationship Id="rId383" Type="http://purl.oclc.org/ooxml/officeDocument/relationships/hyperlink" Target="https://www.espn.com/mens-college-basketball/team/_/id/2065/bethune-cookman-wildcats" TargetMode="External"/><Relationship Id="rId590" Type="http://purl.oclc.org/ooxml/officeDocument/relationships/image" Target="../media/image322.png"/><Relationship Id="rId604" Type="http://purl.oclc.org/ooxml/officeDocument/relationships/image" Target="../media/image238.png"/><Relationship Id="rId243" Type="http://purl.oclc.org/ooxml/officeDocument/relationships/hyperlink" Target="https://www.espn.com/mens-college-basketball/team/_/id/62/hawaii-rainbow-warriors" TargetMode="External"/><Relationship Id="rId450" Type="http://purl.oclc.org/ooxml/officeDocument/relationships/image" Target="../media/image316.png"/><Relationship Id="rId688" Type="http://purl.oclc.org/ooxml/officeDocument/relationships/image" Target="../media/image284.png"/><Relationship Id="rId38" Type="http://purl.oclc.org/ooxml/officeDocument/relationships/image" Target="../media/image33.png"/><Relationship Id="rId103" Type="http://purl.oclc.org/ooxml/officeDocument/relationships/hyperlink" Target="https://www.espn.com/mens-college-basketball/team/_/id/194/ohio-state-buckeyes" TargetMode="External"/><Relationship Id="rId310" Type="http://purl.oclc.org/ooxml/officeDocument/relationships/image" Target="../media/image51.png"/><Relationship Id="rId548" Type="http://purl.oclc.org/ooxml/officeDocument/relationships/image" Target="../media/image273.png"/><Relationship Id="rId91" Type="http://purl.oclc.org/ooxml/officeDocument/relationships/hyperlink" Target="https://www.espn.com/mens-college-basketball/team/_/id/120/maryland-terrapins" TargetMode="External"/><Relationship Id="rId187" Type="http://purl.oclc.org/ooxml/officeDocument/relationships/hyperlink" Target="https://www.espn.com/mens-college-basketball/team/_/id/2515/radford-highlanders" TargetMode="External"/><Relationship Id="rId394" Type="http://purl.oclc.org/ooxml/officeDocument/relationships/image" Target="../media/image158.png"/><Relationship Id="rId408" Type="http://purl.oclc.org/ooxml/officeDocument/relationships/image" Target="../media/image327.png"/><Relationship Id="rId615" Type="http://purl.oclc.org/ooxml/officeDocument/relationships/hyperlink" Target="https://www.espn.com/mens-college-basketball/team/_/id/189/bowling-green-falcons" TargetMode="External"/><Relationship Id="rId254" Type="http://purl.oclc.org/ooxml/officeDocument/relationships/image" Target="../media/image41.png"/><Relationship Id="rId699" Type="http://purl.oclc.org/ooxml/officeDocument/relationships/hyperlink" Target="https://www.espn.com/mens-college-basketball/team/_/id/2630/ut-martin-skyhawks" TargetMode="External"/><Relationship Id="rId49" Type="http://purl.oclc.org/ooxml/officeDocument/relationships/hyperlink" Target="https://www.espn.com/mens-college-basketball/team/_/id/41/uconn-huskies" TargetMode="External"/><Relationship Id="rId114" Type="http://purl.oclc.org/ooxml/officeDocument/relationships/image" Target="../media/image46.png"/><Relationship Id="rId461" Type="http://purl.oclc.org/ooxml/officeDocument/relationships/hyperlink" Target="https://www.espn.com/mens-college-basketball/team/_/id/159/dartmouth-big-green" TargetMode="External"/><Relationship Id="rId559" Type="http://purl.oclc.org/ooxml/officeDocument/relationships/hyperlink" Target="https://www.espn.com/mens-college-basketball/team/_/id/257/richmond-spiders" TargetMode="External"/><Relationship Id="rId198" Type="http://purl.oclc.org/ooxml/officeDocument/relationships/image" Target="../media/image231.png"/><Relationship Id="rId321" Type="http://purl.oclc.org/ooxml/officeDocument/relationships/hyperlink" Target="https://www.espn.com/mens-college-basketball/team/_/id/357/texas-am-corpus-christi-islanders" TargetMode="External"/><Relationship Id="rId419" Type="http://purl.oclc.org/ooxml/officeDocument/relationships/hyperlink" Target="https://www.espn.com/mens-college-basketball/team/_/id/2261/hampton-pirates" TargetMode="External"/><Relationship Id="rId626" Type="http://purl.oclc.org/ooxml/officeDocument/relationships/image" Target="../media/image334.png"/><Relationship Id="rId265" Type="http://purl.oclc.org/ooxml/officeDocument/relationships/hyperlink" Target="https://www.espn.com/mens-college-basketball/team/_/id/350/unc-wilmington-seahawks" TargetMode="External"/><Relationship Id="rId472" Type="http://purl.oclc.org/ooxml/officeDocument/relationships/image" Target="../media/image298.png"/><Relationship Id="rId125" Type="http://purl.oclc.org/ooxml/officeDocument/relationships/hyperlink" Target="https://www.espn.com/mens-college-basketball/team/_/id/38/colorado-buffaloes" TargetMode="External"/><Relationship Id="rId332" Type="http://purl.oclc.org/ooxml/officeDocument/relationships/image" Target="../media/image133.png"/><Relationship Id="rId637" Type="http://purl.oclc.org/ooxml/officeDocument/relationships/hyperlink" Target="https://www.espn.com/mens-college-basketball/team/_/id/2016/alcorn-state-braves" TargetMode="External"/><Relationship Id="rId276" Type="http://purl.oclc.org/ooxml/officeDocument/relationships/image" Target="../media/image149.png"/><Relationship Id="rId483" Type="http://purl.oclc.org/ooxml/officeDocument/relationships/hyperlink" Target="https://www.espn.com/mens-college-basketball/team/_/id/2000/abilene-christian-wildcats" TargetMode="External"/><Relationship Id="rId690" Type="http://purl.oclc.org/ooxml/officeDocument/relationships/image" Target="../media/image166.png"/><Relationship Id="rId704" Type="http://purl.oclc.org/ooxml/officeDocument/relationships/image" Target="../media/image297.png"/><Relationship Id="rId40" Type="http://purl.oclc.org/ooxml/officeDocument/relationships/image" Target="../media/image208.png"/><Relationship Id="rId136" Type="http://purl.oclc.org/ooxml/officeDocument/relationships/image" Target="../media/image113.png"/><Relationship Id="rId343" Type="http://purl.oclc.org/ooxml/officeDocument/relationships/hyperlink" Target="https://www.espn.com/mens-college-basketball/team/_/id/2453/north-alabama-lions" TargetMode="External"/><Relationship Id="rId550" Type="http://purl.oclc.org/ooxml/officeDocument/relationships/image" Target="../media/image247.png"/><Relationship Id="rId203" Type="http://purl.oclc.org/ooxml/officeDocument/relationships/hyperlink" Target="https://www.espn.com/mens-college-basketball/team/_/id/2377/mcneese-cowboys" TargetMode="External"/><Relationship Id="rId648" Type="http://purl.oclc.org/ooxml/officeDocument/relationships/image" Target="../media/image362.png"/><Relationship Id="rId287" Type="http://purl.oclc.org/ooxml/officeDocument/relationships/hyperlink" Target="https://www.espn.com/mens-college-basketball/team/_/id/149/montana-grizzlies" TargetMode="External"/><Relationship Id="rId410" Type="http://purl.oclc.org/ooxml/officeDocument/relationships/image" Target="../media/image296.png"/><Relationship Id="rId494" Type="http://purl.oclc.org/ooxml/officeDocument/relationships/image" Target="../media/image190.png"/><Relationship Id="rId508" Type="http://purl.oclc.org/ooxml/officeDocument/relationships/image" Target="../media/image277.png"/><Relationship Id="rId715" Type="http://purl.oclc.org/ooxml/officeDocument/relationships/hyperlink" Target="https://www.espn.com/mens-college-basketball/team/_/id/2739/green-bay-phoenix" TargetMode="External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2" name="Picture 1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B2606F60-BDE1-2798-EF7E-9C0D02B4AD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3" name="Picture 2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7375D3E1-8501-0EEA-E587-36C50500E7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4" name="Picture 3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3F7B4689-DC29-A4CC-7D74-5C9CA7A155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5" name="Picture 4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5A5664E6-DD94-467C-3600-504190BDEA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6" name="Picture 5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27D1C903-B3F4-0B7E-EECC-CBF1313D6B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7" name="Picture 6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314127D5-AA00-ED97-3513-45690C9B12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8" name="Picture 7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2AD52D58-240B-1465-4965-EA446C0169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9" name="Picture 8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C3CB658E-BDBA-3784-5172-CB82FB3445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10" name="Picture 9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5FE4F45B-1A24-C941-F258-4BAACD1280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11" name="Picture 10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DF9B17CB-1D6D-B041-9488-536CD92F71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12" name="Picture 11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ED6C92B9-4248-3F8E-C4FB-B9DEAC1300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13" name="Picture 12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84F549B0-6F1E-F9DF-E62B-72E46C06B8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14" name="Picture 13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13B4A461-7A47-0C55-C421-9B7FE24FF3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15" name="Picture 14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1AAA7DD6-F336-E4D1-2DAA-06B1281011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16" name="Picture 15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50FD36C4-0E44-1339-C83D-E71DD76246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17" name="Picture 16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A0E79A4D-A9C4-9869-7783-D959428F7A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18" name="Picture 17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30EFF4FE-C9FF-B8F4-790F-F0E35C629C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19" name="Picture 18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67958DDD-4BB4-D935-92A9-B0FA2AE16F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20" name="Picture 19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6E1CC90C-606B-78A8-D894-265222CF91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21" name="Picture 20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FE7EEA3C-FB7C-545C-E10B-7D82C6B483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22" name="Picture 21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5B5AFED0-3759-A1E8-DE19-E1C0842E7F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23" name="Picture 22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1E65EC6F-675C-F2C2-F2CA-3A17671ACF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24" name="Picture 23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6007FA12-0C87-BF13-2982-C01B271053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25" name="Picture 24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5BB4A390-9F79-183C-A8AE-23DB65883A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26" name="Picture 25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720A7FCE-4D0E-546B-43F0-7B0CBED06A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27" name="Picture 26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0CE0D285-C5ED-FBAD-762D-E9BAE0BC2F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28" name="Picture 27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B39FB69F-BE41-8878-5BD4-E533F1269D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29" name="Picture 28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2A7A8D4A-DCE7-5DDA-EE22-3AB4EF2C0E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30" name="Picture 29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4226790A-6F23-2EE6-7C71-C9482DC656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31" name="Picture 30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5198F54F-E0D9-AB53-F206-D6B6D3E244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32" name="Picture 31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ED2D452C-D6A0-9BDF-A1E8-49F03FBA57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33" name="Picture 32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8706E82A-40F6-E306-165A-CEF3E6EAE0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34" name="Picture 33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892D4B0D-1DC9-7CF6-39B2-ECE5007112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35" name="Picture 34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F38A7566-C5C4-6552-0D9A-C6BF3AEBFF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36" name="Picture 35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19CFEE4D-6C11-AAFA-D967-8800C6F46F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37" name="Picture 36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A6463B9B-4EDF-0341-503D-B43DCCDF24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38" name="Picture 37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70D3A2F1-D113-115A-B615-CCC0762CB3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39" name="Picture 38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FDD35EE3-3181-7F7E-1F9C-5A67A8C71C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40" name="Picture 39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509D3FD3-3910-E48D-C6AD-F246DE8F4A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41" name="Picture 40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E71DBDAD-9FF5-6A64-CCE6-4C3EC828B6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42" name="Picture 41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683E9691-D0DD-DE6B-F6D2-3E73E9FBC5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43" name="Picture 42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6EF30619-FE66-47AC-DE86-342D369835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44" name="Picture 43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A77F74CA-8B59-7D13-6237-3D7D423D60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45" name="Picture 44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F0D1BEDA-7798-0E69-F6DA-47E33F1BE3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46" name="Picture 45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5BE09673-0601-9B42-E1F7-67D4365A17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47" name="Picture 46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46D021B1-B153-5746-9990-80C8ADBD84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48" name="Picture 47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40A7EA61-B5C5-1B06-F847-4B21D289D2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49" name="Picture 48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E0E873F7-68E8-F3B5-51E3-02FB70D13B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50" name="Picture 49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0010D33D-D5EC-B694-99EF-3044D12324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51" name="Picture 50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19F234A4-73D6-E80A-D42D-DEFD031BEA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52" name="Picture 51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0463EE94-3FEB-2379-221F-674237AD77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53" name="Picture 52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43758475-22BE-5459-56E1-A9010E317A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54" name="Picture 53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FCA74165-9791-3705-53AA-94F5788308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55" name="Picture 54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C8682CFE-FB37-1C2B-7A74-B9D0EFC764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56" name="Picture 55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1332AED4-3D45-00C2-32AE-B5894B2DE5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57" name="Picture 56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BEF80C4D-77A1-F643-DDAC-C03B8D48E7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58" name="Picture 57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CC33715B-C5DD-CF5B-BC66-EB68E183FE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59" name="Picture 58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6A71C779-D8CA-5F3D-4B2D-E03C6D9429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60" name="Picture 59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66105A06-A2B1-D11B-8405-475D433650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61" name="Picture 60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0070B724-E85F-B21E-40D4-A938826A5F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62" name="Picture 61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E8D1ADDD-003A-D6EF-5F0A-C05FDDF346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63" name="Picture 62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5A4E6FF0-5F58-4AF4-1B72-DE3BE52E3B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64" name="Picture 63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622D8963-F974-4083-CF28-DA8298F4E0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65" name="Picture 64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37877BB1-E621-DAD7-F3A7-45270C09F7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66" name="Picture 65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D3689884-2586-A84B-C8BC-B994CC6399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67" name="Picture 66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C9EB7055-28D5-F96B-C11A-CE55D41CA8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68" name="Picture 67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6F75B4AB-6077-0BC1-AF18-D2723254EF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69" name="Picture 68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3A74600E-0F5E-0140-4A29-2CBAFE69DB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70" name="Picture 69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8D65C436-EFEF-428B-675D-04E62532DC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71" name="Picture 70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3022AA0C-9C9A-777E-2858-BB4928CF1C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72" name="Picture 71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802A727C-14D8-7F8A-6ABE-7AE4A374CD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73" name="Picture 72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FAE4CAB1-DD47-83B3-3280-9CD7DDEA80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74" name="Picture 73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C99EAEE9-2FFC-EE3F-AEDD-FC5F031D95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75" name="Picture 74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CFFFB5E9-2159-A38E-6288-FA7016F1EE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76" name="Picture 75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DE45E648-3BD8-8BD4-15DC-27923925E7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77" name="Picture 76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D3600854-73DC-2003-D87D-2D6F67E1D5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78" name="Picture 77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E947FD4D-547D-2FB7-D39F-BB93E2251E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79" name="Picture 78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B93CA476-CBB8-6996-FF6E-635FC283BC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80" name="Picture 79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F6212CD6-BE40-9B93-F3C0-CF9A178DF7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81" name="Picture 80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31780B24-4BBD-D0FC-442B-57AE38C4FB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82" name="Picture 81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40E2A9A8-EB50-F537-F2C3-00CA0A6B73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83" name="Picture 82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95A68105-AE28-D7F1-3840-6C50E19C5E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84" name="Picture 83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D11F5A5A-FBED-8406-428F-5BFBB9F4F5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85" name="Picture 84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70CEE713-82FB-1103-232C-3B21BB1EC1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86" name="Picture 85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0DF14ACE-0C69-F78F-E8B4-A4CD3C1437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87" name="Picture 86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C262897A-855A-B39E-09E6-E5B4693966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88" name="Picture 87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1EFAD645-63AF-D3F5-417E-894F5FBDB3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89" name="Picture 88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A0CD1FF9-4B35-2373-B32B-5FA259F92D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90" name="Picture 89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B1FD400E-7771-7ACF-523E-DF2F61F9C0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91" name="Picture 90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E29B3E1D-3A4D-71D1-70F7-277F24F8FB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92" name="Picture 91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2B08E17E-ABA3-C667-800E-D2FEAB1F0B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93" name="Picture 92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2152C2D0-2BBF-EF9E-C6DC-90F8D6B01C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94" name="Picture 93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C82EE4A4-0F03-CC8C-5E58-12C0097F61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95" name="Picture 94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39F6AEDE-6819-208E-0940-A4D4FB63D5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96" name="Picture 95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E38CF3BB-BE99-4AFE-40FC-3AE4E0AD84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97" name="Picture 96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FF4C8AEF-6D0F-CBF6-292D-F539E5C3DE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98" name="Picture 97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58F0B976-A4E4-7427-1946-E40DCC4196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99" name="Picture 98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9EDF0AEC-42B2-BD1F-F2C5-F1BED1BB87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00" name="Picture 99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78811032-B3EA-A9F1-450A-6BADAFC0B7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01" name="Picture 100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D5C4AAC1-A313-5C93-43A3-95043CF390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02" name="Picture 101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AAC44079-F2CB-46F0-1094-81FE2FCABC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03" name="Picture 102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29850AE2-B85B-6553-4506-EBA3C51CBA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04" name="Picture 103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1D55729F-398A-D3EC-12E0-0D4C2D8D9A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05" name="Picture 104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7C6A808C-F0AF-C0A9-310B-D55FC2846E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06" name="Picture 105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D45503CA-ACC8-3346-99B0-47E93F921F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07" name="Picture 106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AB4A4F0F-E150-2357-CD40-4C3EE022E3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08" name="Picture 107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0E44829B-75DB-0F5B-80E7-7FCEBFF9AC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09" name="Picture 108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402647E7-B316-C1F3-EF81-B8D25FB185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10" name="Picture 109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FBB31FF3-E56D-BB1B-EF6F-824E4FF204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11" name="Picture 110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F8AA5FEF-332D-5721-7DD0-568971DA8B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12" name="Picture 111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81C7FE76-D9EF-4B4C-BED7-4130022703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13" name="Picture 112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01289FEB-8B4C-59E5-96AA-EF68885DCF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14" name="Picture 113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EAC1C0A3-A31C-2E51-7A68-0C4365E4A2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15" name="Picture 114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C3AAD4BF-646F-A076-ECDF-E3BBD13DBB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16" name="Picture 115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37B214E9-F7FA-435F-AE9B-83DECCFE52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17" name="Picture 116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2B450C88-F112-57D3-4D8A-C7C3B89933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18" name="Picture 117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CB604DB8-6D76-B06B-BD83-3900B16627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19" name="Picture 118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B4255294-BE09-6CE0-EBEE-CDDE7A4E59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20" name="Picture 119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09876B39-D3FE-BCFD-1CE1-9DE7BF5AAA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21" name="Picture 120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4F93F020-10E1-D093-75FE-3247000A40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22" name="Picture 121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BD00F980-C47E-7DFC-2C20-6FDB82536C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23" name="Picture 122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42D59572-393D-6BCA-DDC4-837670C791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24" name="Picture 123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A449E6BD-BAF7-2E3A-297F-A7EB865ECB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25" name="Picture 124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3EBF6425-BC4F-A25A-BE5C-4F74C52659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26" name="Picture 125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AEBDB2D9-C14A-4832-B134-5337C45442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27" name="Picture 126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908CE118-0AE9-AA4C-B874-24F37EE2F4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28" name="Picture 127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6FCA63D0-FAA8-2FD8-7722-100C8381F1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29" name="Picture 128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755DB26A-92C6-56FC-2838-8C23D11377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30" name="Picture 129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CA551276-5734-B7CA-A78E-15CD0D9AE7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31" name="Picture 130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44098E08-D396-57B7-5937-A9AC672AF9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32" name="Picture 131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4D933DD8-104B-5B01-AC29-2204925487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33" name="Picture 132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63265CCE-7667-FB83-AC6B-DDA4C8F626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34" name="Picture 133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9BF201C9-67FC-B2CA-38B6-37EB80B379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35" name="Picture 134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ECCE3326-DB18-82B1-2817-884CFE76F7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36" name="Picture 135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6F0D9145-5EB5-ED7A-3B78-12226F9425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37" name="Picture 136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C38259B3-D4C6-C92E-A092-5ED22BAEAD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38" name="Picture 137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3D193226-2881-27A0-C72F-DE797CD267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39" name="Picture 138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CC68072B-5890-B03B-5E03-08D6AD0C23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40" name="Picture 139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CB0D69F5-EF5C-33C1-A105-0CADC22505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41" name="Picture 140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E246DB42-B66C-B880-FCA8-2969640726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42" name="Picture 141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9EA8783C-2913-FA8B-13DA-8F232ADD03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43" name="Picture 142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481BBBB3-94D9-DBFD-4D5A-F937FA7C4B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44" name="Picture 143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DF8CBE88-82C3-14E6-06F4-F7EFC715C9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45" name="Picture 144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D631ECB0-B732-05E2-24EC-500904D8AB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46" name="Picture 145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F3A46459-9D24-317D-7960-2A599435E5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47" name="Picture 146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DDBE7C32-2FBD-892E-3E19-664F833EF6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48" name="Picture 147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177877DC-D9AE-68E2-BC2A-E725DABBB6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49" name="Picture 148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8C2AE8AB-0CC9-C0A9-2DF3-966D415161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50" name="Picture 149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CD1EEC27-C0FD-32B6-81CC-1C89BC2942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51" name="Picture 150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614ABDB6-85D0-4118-3D10-CEB5583DDD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52" name="Picture 151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36C7DD6C-C250-1C0A-E383-D71C2E8EDF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53" name="Picture 152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71260C70-6C6B-05AA-9A1C-4DA4B0EEC7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54" name="Picture 153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EC179248-A1BA-F5DF-3E9F-7D6D1A7BBE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55" name="Picture 154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99718CB5-BD46-FD80-E301-43899E9ADF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56" name="Picture 155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D200BA90-BDD8-45AC-EA1D-5BDB1DE3B7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57" name="Picture 156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04DFB831-78B8-0700-B392-81A1ECE1C2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58" name="Picture 157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D4459B1E-37EB-E8C9-BB6C-6C33E969E1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59" name="Picture 158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0815E366-1229-8FE3-7921-ADE60E05D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60" name="Picture 159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48A54AB7-FDA5-B00D-4293-D130D853C7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61" name="Picture 160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ABE08C36-E943-169A-B156-07DB89A309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62" name="Picture 161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A609DA91-F9A5-2BAB-8EBD-5A89E993DE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63" name="Picture 162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4F2201D7-49B0-F652-D7CD-C54448DE27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64" name="Picture 163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9867EEF3-8DA6-CCE6-2FE5-6589F3E14E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65" name="Picture 164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F9D96331-0FFB-A4D9-A26B-FA411135EA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66" name="Picture 165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90FDC37B-4D90-D819-F260-DE4A2B4F89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67" name="Picture 166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DCE70ED9-5B72-68F9-A970-B212FD8914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68" name="Picture 167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5EF26502-0833-0A1C-B1AF-7A3AADF77E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69" name="Picture 168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B79DCAA9-2712-87E6-D78B-C8FDDAAC9D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70" name="Picture 169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CD6421F3-3816-C21C-663E-8309489E2D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71" name="Picture 170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3532512D-B722-31E7-97DD-6CE4E53B0A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72" name="Picture 171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D3FD5835-D404-A3E4-2B0F-C82487CB17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73" name="Picture 172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DB758246-1BE6-7B94-4296-958DACEECC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74" name="Picture 173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5D570A7E-4102-01E9-24A1-420928EFA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75" name="Picture 174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499EFE17-C6FF-C4C3-F35B-1FE54916D3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76" name="Picture 175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61C35DFC-A1EE-71F8-D5E4-949434A59F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77" name="Picture 176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3D885598-B292-F884-3DC9-F3C6D88707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78" name="Picture 177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4CA273FF-C6DA-84DE-DCBB-D27FDCFED1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79" name="Picture 178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6D7AC7AE-D22E-62AE-B158-710DC0FAB5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80" name="Picture 179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D7CC9735-4FA8-1984-003E-0DF8F5B5B0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81" name="Picture 180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22A81C0D-6D3D-2688-8283-47D3A686B0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82" name="Picture 181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FAB66D8F-57E3-4CEC-1CB2-9119F0E341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83" name="Picture 182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D026FD46-2847-F93F-6A08-3281874A8B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84" name="Picture 183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D5F5C46F-C84C-FC17-923B-3A871B9765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85" name="Picture 184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8E220FFF-C130-B710-2D4B-5AB6F6B5E1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86" name="Picture 185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E700E3B1-77DA-B95E-96AC-3D495680B2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87" name="Picture 186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BE03A20B-A274-4696-4BBA-FD3BF4D231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88" name="Picture 187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2125EB81-0503-DE44-44D2-FAAC152C6A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89" name="Picture 188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65969E0D-B4B0-3DE6-0701-2B5837286B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90" name="Picture 189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1B5FA3B6-7417-5E99-909A-E8725C5B65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91" name="Picture 190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5B2B4EB8-EE97-EF52-F4E7-1877F464AE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92" name="Picture 191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0A522733-EF1A-8EA0-FC6C-37E26B4B4F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93" name="Picture 192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D605A975-17EA-E8B5-6002-9F0E505080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94" name="Picture 193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169D487B-ABE7-7302-6444-6E7067A585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95" name="Picture 194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18E7B1FF-212F-477B-F823-6A0DD289CE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96" name="Picture 195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91EAE71D-660E-DDDD-A21D-678EDDB731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97" name="Picture 196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1804A495-DE24-D077-715C-D34AF882B8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98" name="Picture 197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A6BD4932-90D8-C685-2E54-E2394636B6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99" name="Picture 198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D69B0DB0-0CAE-7BB2-4720-CB4AACD0F2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200" name="Picture 199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B8904725-CC4C-3792-DF3D-FBEE52D451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201" name="Picture 200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0681DD09-DD63-EBCE-2FC9-745B5DBE63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202" name="Picture 201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7DD4B76F-F264-3005-FF7A-75D7948752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203" name="Picture 202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5C6CBDD8-CE51-2409-9ADD-FE13573F21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204" name="Picture 203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3E0D70DC-5EFC-2D9D-0C80-9DCEC41E53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205" name="Picture 204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14C7519F-511F-1B74-5539-5E7F773C20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206" name="Picture 205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74315C09-B621-771D-9790-440FD86FAB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207" name="Picture 206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E6F890FB-3ABA-A4BB-6EEA-10F83BAE69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208" name="Picture 207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F0623327-5FC3-27CB-8C89-776333CEFF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209" name="Picture 208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F0F2383D-C2C8-CD96-CE48-7B3FB90FFF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210" name="Picture 209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63EE5C79-65ED-2B19-E8B5-158DE7EB71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211" name="Picture 210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E79B41CE-EED9-59E8-3A51-3D35CA839F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212" name="Picture 211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A0219709-E430-67F9-7A70-069EFDC36D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213" name="Picture 212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87B1BB75-A1EB-296D-351E-27CA32FAFD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214" name="Picture 213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1DDFAE40-A0E6-A773-53C9-5981AB295C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215" name="Picture 214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702636AC-CCA7-4F7F-4A32-23614BB74A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216" name="Picture 215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243DFF5E-7599-7796-4043-B95CD3E33D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217" name="Picture 216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38122971-991B-E35A-5796-330BA210BB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218" name="Picture 217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E608463D-25F2-9993-8FF4-EC80573752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219" name="Picture 218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BE4FD735-B49A-C36F-4063-D43AF7870F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220" name="Picture 219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EE351C95-C6BD-E1B6-E58E-4E1FD4A85F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221" name="Picture 220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15C23D3B-C9BA-81E9-B2A8-6BA712EC85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222" name="Picture 221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5C53AE61-925C-7F7C-890D-663EBF6494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223" name="Picture 222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1866B345-0A74-A46B-1EE0-95E7A141B5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224" name="Picture 223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3B4D0694-0267-F37F-5E4E-B1E53D2B05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225" name="Picture 224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C76C7860-574E-ACDE-2FE1-1AE7E0BCB8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226" name="Picture 225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3BD37497-0759-88C4-44A6-44CCE86216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227" name="Picture 226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91A18870-F634-CF59-637D-13FA350B04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228" name="Picture 227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D685150E-B805-8B59-01B8-BA2610B54C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229" name="Picture 228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F9BFB20F-5EB8-76BE-7DB2-A25B65A72A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230" name="Picture 229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3661C4A7-07ED-1E5A-FE9D-7B2DA7A34B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231" name="Picture 230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44519E92-85E9-ED14-4066-6557CF7355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232" name="Picture 231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62002A42-8E0C-7B56-E726-E1B61FF7EA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233" name="Picture 232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D38A643E-B535-1306-B08C-6F15ABB73A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234" name="Picture 233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B570EACB-BFFE-A8EF-8C2A-0E86F904A1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235" name="Picture 234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E6CFA330-120D-B3AC-4F4F-38A9B00568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236" name="Picture 235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90918293-2BD6-FB4A-6151-2626572920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237" name="Picture 236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003B2D97-BBC7-BDCB-DBA3-D7B8B2F948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238" name="Picture 237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F2D9E34B-7739-5D2D-20A9-B9E89C9628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239" name="Picture 238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11EB7EFC-D3F8-1DC5-2DB4-6A129A6843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240" name="Picture 239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598414E1-4E64-7FE2-293C-75226E50C5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241" name="Picture 240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E7B593D0-061F-6E62-C8EC-8424988718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242" name="Picture 241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ADFA55BB-D1CB-4E51-D81A-2C9647183B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243" name="Picture 242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EF6D9DF8-F4C1-B526-F495-A275552B9F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244" name="Picture 243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9C22BC53-17DC-9A56-B79E-D1B9D1CD54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245" name="Picture 244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E00FF4AA-0BF4-CC53-77C0-19BA622638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246" name="Picture 245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E925B337-A12A-1A60-48BD-731A5D9F37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247" name="Picture 246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EB242855-A533-0E73-50F3-739BD9BB22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248" name="Picture 247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FE251210-C16F-5D4E-DBE6-7C7D6135B5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249" name="Picture 248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B2FDBD25-C5CA-BF97-0A6F-B536AEB9C7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250" name="Picture 249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E221564F-6EEC-F100-5119-11E4DEA5F1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251" name="Picture 250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358A1AB7-F3E0-5EA6-88CC-E0181AB130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252" name="Picture 251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B4534585-048C-E377-FA49-3040DA8A14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253" name="Picture 252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41EF971F-E18C-A0EC-D97C-61972FC0C7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254" name="Picture 253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35E2459F-1E7D-7706-C7FB-55AAFB9E44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255" name="Picture 254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81F9750E-681F-39BE-F70B-D0EC7D351C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256" name="Picture 255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CCF28198-A098-E836-8C59-CB5B7C3500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257" name="Picture 256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86CA1C8F-2060-A24D-C911-2621718FC2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258" name="Picture 257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E6067A98-4404-4D97-79AA-86C6AC81F8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259" name="Picture 258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6FE5D457-17B7-D53C-FBF1-187F5D6577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260" name="Picture 259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E98287B1-B776-FAE3-574B-BF97CA154F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261" name="Picture 260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3D502BA0-9EBF-E05A-F1A0-9A4C4B3EB9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262" name="Picture 261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1324870F-B999-7A17-6D78-88D82FF364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263" name="Picture 262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F0E0BEFE-FB74-EF2A-9F5C-84FA316249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264" name="Picture 263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82A8E836-45B1-BEEA-4412-5311479B4F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265" name="Picture 264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00E535C9-BF1C-6E48-FB2D-8C5FD8B016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266" name="Picture 265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E3E4D172-39C3-45E1-1C1B-495BBD4E14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267" name="Picture 266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7D4F8679-78D4-FFC2-933C-A2A1502CFE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268" name="Picture 267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FA1D35D1-8C87-D19F-CEE7-8AB2165605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269" name="Picture 268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50E279A3-7770-D687-8057-6B5A9A742F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270" name="Picture 269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DE3FD695-B484-2F5F-612A-D8B687EBD5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271" name="Picture 270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9E3F6858-889C-F7C4-8BF9-BC16A17BD3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272" name="Picture 271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02CC828E-5D3C-3E88-FADB-1A77D61AD9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273" name="Picture 272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4DD01C02-55DD-3741-E105-ABFED690C6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274" name="Picture 273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421DAF5A-0648-14A0-1999-3BA0BB4146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275" name="Picture 274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27A4211A-FB6D-D88C-BDF0-4D8063F675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276" name="Picture 275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8E9B5547-CC33-AF93-E0AA-9F80B5DC2E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277" name="Picture 276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98564A9C-AE57-4844-81D2-2FA117883B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278" name="Picture 277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C775EA20-0D80-A6DF-49F7-455E1E00D8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279" name="Picture 278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C97AA073-69CD-9A55-19D9-241BBCA576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280" name="Picture 279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2858CBD1-B167-28FE-C5A5-DAC4DE721D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281" name="Picture 280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06FAD905-8314-576D-7AA2-251DC0FBE7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282" name="Picture 281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525D84BF-DB4C-71FC-D5EB-559ECB696C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283" name="Picture 282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1345DFC1-915D-73A7-693F-88DEF38DCB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284" name="Picture 283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EA63B935-D325-52ED-E256-36FEB7EDC5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285" name="Picture 284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CA647BE6-5809-6053-3072-5843858FBC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286" name="Picture 285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E593C4F3-E99E-4D30-7F8D-A2C331326C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287" name="Picture 286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C9CBC5DE-E0F6-E26E-E005-86535005CF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288" name="Picture 287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14AC224A-E312-7932-4092-CA089D5ADA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289" name="Picture 288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DE3191B0-C045-10C9-36CE-BC229CC24D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290" name="Picture 289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5698FB5B-8DEE-D56C-1491-07E941A215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291" name="Picture 290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CA5E0EC8-C395-6FE0-6246-CBF08318BE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292" name="Picture 291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205C8412-31A9-CB2C-A9C9-A719A42F38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293" name="Picture 292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FC6745AA-E02C-DEAA-A0C9-33CCD4A15F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294" name="Picture 293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CA7876F5-ACBD-72B7-9E01-1689B17451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295" name="Picture 294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8B80636F-8539-3E5A-F866-93308899D4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296" name="Picture 295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7461D3A5-2B63-4957-09D8-E7C2C698E9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297" name="Picture 296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C6310CA5-F23D-0D88-B11C-9E10437820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298" name="Picture 297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568EBBAA-83AF-6875-CE86-7E3E99827D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299" name="Picture 298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1DE4EA79-02DB-DFD6-48EA-274AF1B13D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300" name="Picture 299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501B6C6C-CF73-BF37-0E44-E01BDA90B8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301" name="Picture 300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5159029F-B017-6D9D-63CE-9811168591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302" name="Picture 301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4D777334-FF9D-61B2-F4BA-F03E841DE6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303" name="Picture 302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EF8971FE-0F3A-7265-FF52-210B35F5F3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304" name="Picture 303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2B2FD1F0-0A7A-E42A-935C-4057239479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305" name="Picture 304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08DBBDDF-9D8D-541F-8B63-1BBD887A77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306" name="Picture 305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65F58CF5-563B-9CD5-859D-721E0F06C4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307" name="Picture 306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60DAF8D7-BC3A-006D-1829-E799A79A93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308" name="Picture 307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D8A2B35F-4E4B-4FDD-EA1C-DAC4772831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309" name="Picture 308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CE68D943-92FC-914B-FEB5-209744AEDF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310" name="Picture 309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CFC8C8C8-3103-9D15-9BFF-A3B5BBDABA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311" name="Picture 310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D67CF190-9367-AC17-E650-166843F946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312" name="Picture 311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C5CA9DB2-7269-6E6F-1A28-E4C0E6A901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313" name="Picture 312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1A2AFB33-84F1-B72E-5239-57444F41AC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314" name="Picture 313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BDDAD95F-236D-B2D1-1BD7-BC30968EB6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315" name="Picture 314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395AF703-95D6-5890-D5E8-6B973943CE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316" name="Picture 315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15FC5C64-7D56-D6C8-172D-1503F416A3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317" name="Picture 316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B94CBADA-F3AE-F736-1AB9-7743F135EC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318" name="Picture 317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BE96F418-A1C3-8CA6-2D80-E5A459A19C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319" name="Picture 318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0BFC531F-BCDE-3C31-E663-68226B3302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320" name="Picture 319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E2DCB339-BA96-8A23-99BC-C9834C90F2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321" name="Picture 320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EF0281D2-83DB-D24E-C470-7EC235AEB3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322" name="Picture 321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D0BF6077-CBE6-50C4-2FFF-C4826291C1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323" name="Picture 322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C46548AA-2361-86F4-3656-2A38C0782B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324" name="Picture 323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549F743B-2C26-1927-326E-A03B59F49E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325" name="Picture 324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0AE039BD-BA09-78A3-EF18-7956388FB6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326" name="Picture 325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61079D5F-5D94-A795-EA5A-72C5EC1561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327" name="Picture 326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075533EE-7FFB-592A-FBC8-90A5280499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328" name="Picture 327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FBE580E4-4A57-43E0-DCBF-1888D63601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329" name="Picture 328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C3D99DC2-6553-FA04-D2B3-C8ED40B61D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330" name="Picture 329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68E0909D-458C-A820-88CC-8F328E588A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331" name="Picture 330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61546291-9BD5-5FA2-2F39-FFC8D1B372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332" name="Picture 331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9CE3328C-63CE-F3FA-26EB-029B855752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333" name="Picture 332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9FC43475-7F71-7A07-F1E4-86E568CEA7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334" name="Picture 333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32BE3B68-6593-5400-2168-A79017DC53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335" name="Picture 334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666FADD0-335C-6437-0C1F-84B421B02C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336" name="Picture 335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3C5403B0-CC4E-0E75-1A8F-DEE07BF275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337" name="Picture 336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0A38628D-1672-D779-3B85-9B9D9E0F74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338" name="Picture 337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5EEF811F-719A-D905-7376-AE53173C34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339" name="Picture 338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ED393611-9AE6-99AE-CAF7-F5E09EA201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340" name="Picture 339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E0C750C8-3FCA-085A-6E9A-0BECE027A1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341" name="Picture 340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5938207E-37C8-DACE-E0F5-8C9A348A66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342" name="Picture 341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367F1CF8-BB83-B93F-AF1B-8FBEF0A198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343" name="Picture 342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EF661413-F514-6454-E3CE-94050135E7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344" name="Picture 343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3D072CB7-134B-63AF-5522-E59F959817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345" name="Picture 344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B547B202-F6BC-87B3-3AF7-B84DBD607B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346" name="Picture 345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E3544570-5B89-5B90-AAD5-FEDFE5401B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347" name="Picture 346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5699D1C3-FBB0-906B-D25C-FA1AEA878F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348" name="Picture 347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C2FB4FC5-7537-C08C-38F5-73677EC113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349" name="Picture 348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FB3AE48F-66E4-9500-B77B-CE6F244418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350" name="Picture 349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2AFB4F1E-7B47-DF45-186E-8E14BA1F6D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351" name="Picture 350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E21562A4-646D-2A5B-2228-870B455EAE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352" name="Picture 351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3BBE0E37-B17E-EF7D-449A-142853FB62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353" name="Picture 352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647163E1-FE0B-B350-C4AE-2367BC84B8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354" name="Picture 353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5AC39D9F-FB3A-B1D3-A9FC-1467BD54EA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355" name="Picture 354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5EE231F7-F175-8B30-DE31-6002C2DA4C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356" name="Picture 355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B874DEE7-8B8D-6351-643B-C4B58A4A45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357" name="Picture 356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C5E3F697-8613-8641-5DF5-18A6E0053A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358" name="Picture 357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9716E3BF-1735-D9F6-BBD8-C6648AB1E2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359" name="Picture 358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A08C9E6B-BC6A-F6CC-E15C-4A7693E7DE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360" name="Picture 359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31EA907A-6104-8792-AB43-A07C3C1833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361" name="Picture 360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F3405C2B-408E-4E5E-A82B-5DCD5C0E3E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362" name="Picture 361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4D70675F-B656-F1FF-DFAC-58E88E15B0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363" name="Picture 362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474877B7-8442-8B38-14F8-F674FEC07B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364" name="Picture 363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1841DE6F-37C4-6514-61B6-967C164274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365" name="Picture 364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EF9F894C-5B30-1C15-16C8-7B32398B90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730" name="Picture 729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D118AB35-8011-BDE4-51D0-EBB4D90207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731" name="Picture 730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76407226-8475-EBF1-BA15-E807BBBFBF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732" name="Picture 731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900826B8-FAAB-9D83-2625-0AB937CB92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733" name="Picture 732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DD745DB9-C66F-572D-0890-FC2FC5890A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734" name="Picture 733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FB74C790-43EB-F915-0AC5-4D3ECB5D04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735" name="Picture 734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DD29AD1B-46D6-81C2-08DD-E8B8A4F7E0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736" name="Picture 735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CBE71B04-DF07-C5D5-2BC7-EC601EEC8D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737" name="Picture 736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029149AC-F1AA-6E68-54CE-2957AC7B5B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738" name="Picture 737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DB45812E-54E1-FEE6-5F54-456667117C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739" name="Picture 738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648DFEEB-E088-2AA6-37F8-7F2682F3BC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740" name="Picture 739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677AB8EC-F34D-0AB6-B17F-DC879AF508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741" name="Picture 740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4D4674BA-892B-8B3B-35D2-AD746CB924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742" name="Picture 741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E7BBC30E-D668-0F70-9AEC-B0690551DA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743" name="Picture 742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0AA9A71E-909E-E7EF-E04D-5DD4E03A67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744" name="Picture 743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969EDDEA-5F13-7D71-0C53-D253DFD655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745" name="Picture 744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A093368A-3648-C299-DBD3-46A487EEDA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746" name="Picture 745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AF7FCA4D-7E00-1D46-CABE-F5025EE04A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747" name="Picture 746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C033E57B-C96A-F20A-D41F-0B1AB6ECEB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748" name="Picture 747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4FD442CE-DCED-5805-C9D3-E987EA04AE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749" name="Picture 748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F7B35BE7-F9D6-7179-2507-03E7DF8C66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750" name="Picture 749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FC2E096D-3318-818A-0E7B-EDD88A23A3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751" name="Picture 750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BF7B93A5-0819-55B4-91E3-E0D64FD6FD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752" name="Picture 751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229746B3-8144-7702-2AB0-9D6E329677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753" name="Picture 752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CFB1BEE4-FC68-9058-4EE9-9F9E1BAEAC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754" name="Picture 753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48690402-A90F-D469-D5B6-8F8D168524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755" name="Picture 754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1B2A19F7-6B89-A883-C8A4-A73A123B5F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756" name="Picture 755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4D007A2E-7D80-F05B-6CAC-07B51386F6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757" name="Picture 756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65F7225A-1D5B-5271-AE36-4E0F34C71A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758" name="Picture 757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777903EF-871C-F293-1E97-31BF4E060C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759" name="Picture 758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9599754D-17AE-2F2C-5C3F-0A8A1EB359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760" name="Picture 759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E56C0B93-F54C-B6CF-CF4F-DE0605127C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761" name="Picture 760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E26D5294-E74E-FB55-89B5-46DEB7A40C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762" name="Picture 761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8884190D-1A55-823B-FDF7-84AD6DD48E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763" name="Picture 762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5D6C09EC-6249-967F-AEE4-438CF40DC1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764" name="Picture 763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E3EE6515-F62C-C19B-0C88-DD1804596D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765" name="Picture 764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98267DD2-712C-37CB-A099-988FDFD3C8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766" name="Picture 765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8027A309-091C-D34B-F930-58D6CD829A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767" name="Picture 766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E38F0E33-1446-A5D4-F81D-6217B8F9B8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768" name="Picture 767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92DE3623-0167-27CF-A2AE-F3BF3A32E4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769" name="Picture 768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3967A8F5-28B2-BCA1-9606-B7E47CE78F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770" name="Picture 769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5C22F575-A95D-2B90-84D8-E762D9AE24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771" name="Picture 770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8F58E34A-EEA0-8479-3E2A-A6E212E246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772" name="Picture 771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0A67034E-448F-DE24-F3FE-AF5776C359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773" name="Picture 772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0557CB37-7357-A329-19E5-290EA48A28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774" name="Picture 773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6992413E-90F7-C372-2246-64C7A97EE0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775" name="Picture 774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23FC9E68-7599-9911-D142-82AD6DB908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776" name="Picture 775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8675AD2B-1753-C22D-6BEC-4F53E7E1FE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777" name="Picture 776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B5D649D7-3D78-5EE7-E47F-D903296AEA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778" name="Picture 777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9ED23B02-C89A-D1AF-1A53-B872FE974D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779" name="Picture 778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261AD889-146A-0D8E-8119-1E083FF852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780" name="Picture 779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8D6B134C-C45A-702F-A155-A4573E44D9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781" name="Picture 780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A1A2BB68-AD94-64E1-CF00-54903F0FAA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782" name="Picture 781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8DF5DDFC-7392-0085-5B9D-D87F0AB6B0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783" name="Picture 782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E5260856-05AC-E15F-B06C-FF19A2FD29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784" name="Picture 783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D1965873-C014-52E9-1C68-DD2A28023D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785" name="Picture 784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0887BC76-D1CB-7932-0700-B226572DEB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786" name="Picture 785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E1C3BD89-71BD-28BC-BED7-6CDC3EF4AA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787" name="Picture 786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DA84C0E3-1FC2-2198-4BE2-ED2C0D2AA8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788" name="Picture 787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803E9BAA-95AD-FE69-D2A7-3BDCC8F846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789" name="Picture 788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E8973755-4FF6-A1AD-5095-738AB79276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790" name="Picture 789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45E84B4B-10A0-7D82-97F6-C8419C38D4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791" name="Picture 790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365B1830-BDB7-5973-DA16-4ED7E663C8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792" name="Picture 791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DD632EBB-AA2A-284F-F0DA-E9C95028EC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793" name="Picture 792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186FF4C9-99FA-6433-7596-F34889F4D0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794" name="Picture 793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AED17757-8E79-3744-191C-EF516FA3AE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795" name="Picture 794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5B42401C-8F11-077C-54EB-0113522657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796" name="Picture 795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6C5CAB64-5DA2-9942-A41C-F9F0D8C53F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797" name="Picture 796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E5A7A2E7-8971-9BD5-7B54-37F1C27F10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798" name="Picture 797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C5DFDB8D-8CB3-C402-CD1C-673C382950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799" name="Picture 798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47D6274D-4B5A-1BE1-B32E-FAAC3E817A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800" name="Picture 799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54719D04-2223-A94D-E184-ADF996320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801" name="Picture 800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5E89BFD1-389A-5864-DFFD-4F6930BDB8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802" name="Picture 801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74F7F54F-332C-1EE6-A1E3-2CA8D60E1D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803" name="Picture 802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6F845DB1-1069-C4F0-71D6-3C43BAB9F4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804" name="Picture 803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F6D0CBE9-F7F6-2D54-14DC-68DDCBE2D3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805" name="Picture 804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1FB8A094-6E07-CFE8-9279-E857A8F9F5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806" name="Picture 805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71C00926-7ADF-4110-9D97-EBDF57837A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807" name="Picture 806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B13E2103-0F12-0B27-9A32-9A70126419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808" name="Picture 807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F8E824D3-1DF9-30B2-0916-AEBDD798DD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809" name="Picture 808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3433FC11-0F9A-9C29-F2ED-4310BE1B0C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810" name="Picture 809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8C0DC52B-9E26-4775-ED5C-3787393EFE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811" name="Picture 810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425F72C0-48A0-4DEE-513D-BD98400EEB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812" name="Picture 811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6D056152-3551-A6C4-5F9B-180C05F48E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813" name="Picture 812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DF36D3FD-7FE5-2787-1436-A5168B3F20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814" name="Picture 813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FA8F8E99-463C-1B20-0138-B2FC789963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815" name="Picture 814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4DBCBAEE-11D2-3163-4A71-F2E9AB24DF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816" name="Picture 815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FC99B955-BE90-CE79-96A9-4430B069E4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817" name="Picture 816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A7D1E8A1-79F1-50D8-C42B-21D20CA8C5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818" name="Picture 817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024EEB6C-E02E-2C94-42A2-3E14597E7F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819" name="Picture 818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1D3CC21C-0BB4-3B77-D0A2-5726236C84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820" name="Picture 819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20AF1C12-5C6C-97AB-C741-5D82A69C68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821" name="Picture 820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8E491908-E4F9-D927-2F81-57680F9822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822" name="Picture 821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2B9151DE-436F-CA78-5DE6-8E75C6C17B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823" name="Picture 822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DF5FC044-A059-9BEF-8672-D5D1BC55D5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824" name="Picture 823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089D74EA-E3A3-AA54-E1A7-9AA3FDCBE1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825" name="Picture 824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1E50BBA6-191B-2836-BF34-3BEE645D38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826" name="Picture 825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30025DFC-4BB3-370F-D2E2-4EF335887E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827" name="Picture 826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BD76C4D9-D0ED-22EB-46E7-BEC696E0D8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828" name="Picture 827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4BC84977-5B9D-850D-4181-BE145B2B3F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829" name="Picture 828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9907BCCD-1441-9BFD-45C8-43C5EB99C1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830" name="Picture 829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33A03A20-F996-3FAB-9BA1-55D2EEDBD5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831" name="Picture 830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C47C0C9F-583E-8BC4-1E4E-13DDC0C77D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832" name="Picture 831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42820E13-3FCA-F684-5105-FE2C803A58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833" name="Picture 832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6D08F334-49AA-E01D-C536-5EF741EF2A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834" name="Picture 833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A484665D-5349-3601-DB75-02CFC91159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835" name="Picture 834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88429E88-69CA-F49F-8E64-6C848C9649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836" name="Picture 835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36E93493-6470-31AF-E804-F67CE018A8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837" name="Picture 836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E942E957-DCF8-E59C-ADED-ED77587145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838" name="Picture 837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6F81F49C-BAA3-AC36-5690-450294DE64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839" name="Picture 838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4DBA1712-EF9D-D206-572F-1FC732A36B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840" name="Picture 839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FA5ABBD5-EDB0-5473-BE3A-809455DF1F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841" name="Picture 840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428FD858-FC0C-D1BC-F6D4-70E0015166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842" name="Picture 841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09BF491E-E980-20A9-9651-8C3C9DEC9A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843" name="Picture 842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F6578FBF-988C-8322-7C4C-C508279B56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844" name="Picture 843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AFF77511-3E49-981F-4A8E-1346B248E6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845" name="Picture 844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DE50C76B-0C30-10A1-D7BE-AC59FB6C39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846" name="Picture 845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A7746023-F9FB-EF3D-8EA3-A80846DA8E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847" name="Picture 846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E00D3218-688B-E0D6-7A33-C451740E3C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848" name="Picture 847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8616D436-DB8F-48AA-CEAD-B79664175C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849" name="Picture 848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C2A2BA9A-7DA1-98B0-FEC6-B5CCEBF593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850" name="Picture 849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AB7C7499-193E-958C-84B9-E3D10923D5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851" name="Picture 850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528CC615-4691-73C5-A4F7-44306D692D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852" name="Picture 851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D2DD3D1C-F8A4-315B-DE51-B2EDF87522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853" name="Picture 852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9EB4B26C-8ABA-E853-188A-9E2122A1F4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854" name="Picture 853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F21A99EA-07C5-B7F7-E84A-A1A78DCA77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855" name="Picture 854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993096DD-B6CC-4972-52D0-81F4186187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856" name="Picture 855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2D650D21-7CBA-0394-E834-C092CCC162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857" name="Picture 856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6746E2DB-BBEC-A175-8CB6-02C3599E42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858" name="Picture 857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33E5E1E2-66E1-4DD4-2F28-2BD567F5E5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859" name="Picture 858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0747BBF3-F016-DEB1-8205-01695BA084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860" name="Picture 859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30B14C99-EEB7-C924-BC4F-43C4773FFB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861" name="Picture 860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8B52B1CF-D51C-DC82-9F66-EBA8F486F4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862" name="Picture 861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F09995E1-D3FE-9B4C-275F-67594E6D3D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863" name="Picture 862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6D790BF4-B5F0-3427-1363-5BF2479B83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864" name="Picture 863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693E617D-92C4-D47E-AD45-E6D80E839A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865" name="Picture 864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5D4377FB-499B-13E3-B04E-42DF63CA2A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866" name="Picture 865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AA99F29D-70F5-10F4-E1F7-3B1109B450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867" name="Picture 866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A9EF3451-ADF0-BC16-F995-60FA2D3E7E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868" name="Picture 867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C795FB04-1313-0775-61C9-4DBEFE6EB9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869" name="Picture 868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AD124562-8D94-A1B1-2B8A-51BAEBD70D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870" name="Picture 869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02824413-34FD-8A36-4BED-5C38865B38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871" name="Picture 870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BEC04A6A-0ADD-EF32-B18D-5FBDBDE3AF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872" name="Picture 871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0D0BA4D9-C5DE-C557-8738-4AE0486D9E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873" name="Picture 872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1F9CF97F-AC53-EA23-2665-A5CE661BF9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874" name="Picture 873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2E3FFAC7-7E3F-44BD-C0D7-F288583463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875" name="Picture 874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7A7BF207-9AA9-DB60-8F50-26132E04A5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876" name="Picture 875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ECD33296-A030-73EA-523B-D659B2FA73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877" name="Picture 876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F0D7E798-A5B6-CF65-054D-14E4C59361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878" name="Picture 877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840EDF02-AB75-4C15-7975-B68DAA5164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879" name="Picture 878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518BE0BB-315B-6D2C-7EF4-26CBC63A21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880" name="Picture 879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7C9150BB-15A8-93B2-1614-718284AD50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881" name="Picture 880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932EE113-6EB8-8044-72C5-2A7BE6968F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882" name="Picture 881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2700A0B8-FBB6-0743-CB37-47D6112541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883" name="Picture 882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DDFBB5B3-475D-8C9B-147D-935208FA87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884" name="Picture 883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3250DA6D-6E2A-05ED-99C5-A90269BC2A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885" name="Picture 884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6789A581-B25A-07FB-F50D-8B2A3212D2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886" name="Picture 885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24FAE8F3-3216-9F67-34E7-D785740609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887" name="Picture 886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599420DB-556B-3D48-BC02-C216B6FB12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888" name="Picture 887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7109B033-B580-3D75-9DEB-868960103A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889" name="Picture 888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D3A0CBEA-AE3E-BC32-A8B6-7436CB586A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890" name="Picture 889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2279AEEB-1E32-AB51-51B2-B3FD19A806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891" name="Picture 890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C7EB88FC-C354-0B55-1A5F-283E69F22D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892" name="Picture 891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7D29EB5E-BA26-8636-6CFE-A85A1D198D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893" name="Picture 892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F1DF28DB-8891-97A3-120D-056BA4A7F7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894" name="Picture 893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97C86B59-36D5-6296-1A31-D0A30CD28D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895" name="Picture 894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EE010668-168E-7F9D-EBFF-1CBB3E480B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896" name="Picture 895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2830230E-864C-53EC-A377-2B7D414AB5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897" name="Picture 896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13572F05-8AC6-FBF6-AE0E-7AC4D4F33F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898" name="Picture 897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CDF138ED-9DBE-1E8E-D3CD-3C0C3EE5DB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899" name="Picture 898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BD17C267-8C18-2DC3-1EC1-D13EF2A61D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900" name="Picture 899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59570424-2DD2-6E90-79B8-4356B5E427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901" name="Picture 900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F53EFB83-02B9-73F3-D77E-DE88EB6E1C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902" name="Picture 901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A8410C55-CFA0-70A3-EE54-7D0F81B88E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903" name="Picture 902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BB197B12-235F-89C9-6237-2371A8B4C8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904" name="Picture 903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3A59A035-7C46-F39A-7017-F151798B1B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905" name="Picture 904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C0793E5D-E61C-9F64-BCF2-4172D6A5BA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906" name="Picture 905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56D68669-61D3-C4F1-4D05-BBD49D47CF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907" name="Picture 906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912E9C1F-2DBA-4001-BEB8-00986F045A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908" name="Picture 907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64F9F6CD-F7DA-4F8D-055F-47D17C82EF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909" name="Picture 908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C9EC11FD-1685-DD52-ECF6-B77E74954A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910" name="Picture 909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D79DB6C3-35FC-8D72-4388-1A0D3145C2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911" name="Picture 910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78ED8456-E16B-FFA8-D171-B9CE2D3045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912" name="Picture 911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541E82DE-5B92-873F-19DF-8BC5D48C90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913" name="Picture 912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0A0EE457-D866-7E70-5CA2-DE485E49AE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914" name="Picture 913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E8C2B14A-4592-C61A-02DB-30717C77D8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915" name="Picture 914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BC170F3E-D82E-F7CE-7FC7-4BAD0A062D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916" name="Picture 915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9209D8C5-A29C-70BC-CCE4-848EED9E57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917" name="Picture 916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4FCDB103-704D-9878-3D0F-E9D22DDE1E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918" name="Picture 917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636CA6DE-9E75-CBA5-3FDE-2D4E43E88A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919" name="Picture 918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AF673E2A-D389-39B5-36B3-85EFB51C69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920" name="Picture 919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53F05A69-0923-BD2D-6429-719D7B8E7E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921" name="Picture 920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7F0B69EC-4D2D-25CA-160E-EB42ACF3CD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922" name="Picture 921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A4271DD5-71D0-1F1C-DF11-E06F8166E3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923" name="Picture 922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9C3C3460-C658-6594-A3D6-2075FF4CC2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924" name="Picture 923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FC09303B-5A6A-E722-81C5-54178D8003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925" name="Picture 924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8DEEF3D2-D127-26DF-E867-F1D2F67FB8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926" name="Picture 925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99658D96-4CA9-1E33-6A92-7177F0A1A0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927" name="Picture 926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4ABC5356-3AC1-DA10-8C8C-E1121F7C45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928" name="Picture 927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792097FA-6253-9577-A0E5-9D921BA5DE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929" name="Picture 928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8C147200-783E-6384-4903-E3EECECACC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930" name="Picture 929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2D8218CB-A49A-9171-C4FD-E448F4C7E9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931" name="Picture 930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F665E112-B2D2-6C96-57EC-2A3FADEC06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932" name="Picture 931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9673D7C7-825E-D785-C4E3-2FAA94BC20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933" name="Picture 932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A9F23FC1-DE1D-6255-50C4-8ADFAB5F91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934" name="Picture 933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B1EC469C-DB67-2E99-4556-E93D301225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935" name="Picture 934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71DC233B-E893-C7BC-077F-7DC27ED505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936" name="Picture 935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66B9741F-671E-9009-2EA8-0198214694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937" name="Picture 936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898CECB6-343A-FA4E-0B2A-5630720BD9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938" name="Picture 937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F41FF593-50B8-2E4B-F9D0-7D41F3613B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939" name="Picture 938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26C6177A-A779-C92B-8F79-1506477018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940" name="Picture 939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73AACAA2-840D-240B-DBC5-D0E3D857C3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941" name="Picture 940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CA6C934D-1079-0939-49A2-EF5FA579DB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942" name="Picture 941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7E3CF897-D5E4-63F1-ED93-9086C8191A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943" name="Picture 942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F193E619-FA57-5FC3-6298-1F3FBD0F7F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944" name="Picture 943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E3E7E55B-8982-411A-5EC5-2DE1263501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945" name="Picture 944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04E07482-5396-BC34-B97E-211E85972E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946" name="Picture 945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2CAA62C9-0754-EBA8-B953-C63098DD7F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947" name="Picture 946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516FF4F7-EFCD-5AB3-FDFF-F2717123E2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948" name="Picture 947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96DF16D5-5748-2FA2-963F-0C14A5DE0E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949" name="Picture 948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FE5A39A8-F862-084D-EB52-892990F63A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950" name="Picture 949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6D187F21-9E1A-E50A-B110-7BC66EF6D9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951" name="Picture 950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E395AE8D-BCD9-1D17-E7FB-BE870C81EC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952" name="Picture 951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79E67D77-ED1C-777D-9FBF-466AA11D90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953" name="Picture 952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69FE6CC1-CFED-89D7-0811-693156BA3F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954" name="Picture 953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4F0492CD-9F9D-C89C-0D38-CC05AC074E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955" name="Picture 954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03A39DB8-22CC-CBA1-44E2-5712D6C244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956" name="Picture 955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44C0409C-F400-ECD2-2FF2-B1BF6D52CC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957" name="Picture 956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22C36DBB-7CE9-F7AC-AEF3-23E005C774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958" name="Picture 957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2070303A-81F8-7CDD-F883-3EC41B7B2E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959" name="Picture 958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576ED703-8A95-4C54-AC4C-5E9143D62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960" name="Picture 959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7E47719C-8C37-DBDE-71BC-7A561EC56F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961" name="Picture 960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73355D4E-1D21-9554-6C0B-3FC7E259FD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962" name="Picture 961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F55E69B7-FC5C-B82E-BF14-2A362F9928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963" name="Picture 962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01A14104-0C6A-C849-1BC8-11306515BD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964" name="Picture 963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2B535836-DE2E-2379-8016-A7DAA55393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965" name="Picture 964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8E8EF759-7129-CFBD-A6F5-7E7703D5A1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966" name="Picture 965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E2E6FA7D-B6B8-E69C-BBD1-45CF0753E3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967" name="Picture 966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794A149A-168B-BEF6-1744-5C0B106A25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968" name="Picture 967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314C1816-9359-F5C9-9D59-67AE12164C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969" name="Picture 968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3CD47E7A-1973-F93E-104C-8F659B1C01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970" name="Picture 969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73A4E118-D20D-258F-241A-275DF778AD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971" name="Picture 970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99ADDA0D-A4C5-845D-32ED-5DDDA51ED5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972" name="Picture 971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58AE2869-9844-981E-567C-6AE64D3897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973" name="Picture 972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780B516F-6B89-CDFE-83E7-73A9CF61FE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974" name="Picture 973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1EF70018-F61E-42B6-6A6D-D51D427CBA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975" name="Picture 974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0FFE6A9E-BD6D-1787-97BA-F321B6B87D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976" name="Picture 975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CEE292ED-5FFC-7D5D-28EF-9D043DFC34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977" name="Picture 976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27F97270-9410-EC37-3080-0E5A8DAE9B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978" name="Picture 977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413E0E98-F0FE-43A6-F2AE-F108954BB4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979" name="Picture 978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83DFAAAF-DE60-ACEC-1B5E-3D8151C82C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980" name="Picture 979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8A894337-1B19-CA09-7889-C8AA31D77B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981" name="Picture 980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4F3598CF-CEAF-3AF2-EDF8-7B350C31BC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982" name="Picture 981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84CE5F14-E973-FC10-55D7-F41E5129C7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983" name="Picture 982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7F4EEFB3-AAC2-6ED9-1DEB-407764FFF0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984" name="Picture 983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E171AF11-82FA-65AA-72FE-DD38D660BA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985" name="Picture 984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CAC81974-F080-4E69-3D85-9EA4C38C5C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986" name="Picture 985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D65B9B29-02CA-2BAA-B5CB-676FDC243E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987" name="Picture 986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928761CC-B5D1-C21A-28DE-E1C0CD3F38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988" name="Picture 987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3F90B7A0-FF8C-014C-A693-1AF3BF6804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989" name="Picture 988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CA6C6F80-71D0-A2DB-3A02-1B4E97386F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990" name="Picture 989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E4F39347-749A-7668-1C5F-F12C86A88B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991" name="Picture 990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B1FAF883-F80E-3828-D207-88FCA5776C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992" name="Picture 991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19852218-C9F1-4B09-314D-57D47DC8EC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993" name="Picture 992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3E4D804B-3E13-B414-74D2-0D4151D54A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994" name="Picture 993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2324B44B-EEAB-467A-75E1-74B878E038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995" name="Picture 994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C3B51C8A-5B04-9FC2-4822-7AAD363D9A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996" name="Picture 995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B97B90A6-A457-7EA5-6490-D62E39C4DF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997" name="Picture 996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72E974CB-962A-EC33-ED1E-F317523373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998" name="Picture 997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1A0A5989-B46E-CE91-CBBB-197866FE12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999" name="Picture 998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31D95A6A-D2B9-0AFF-A8B4-C64DF633CF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000" name="Picture 999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A7F374E6-43F0-3BD0-6047-CE92E21014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001" name="Picture 1000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0EFCDA5E-B334-B764-E160-863680ED34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002" name="Picture 1001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81E17A29-DCEC-C926-DDE2-19700A5529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003" name="Picture 1002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85681903-1FFE-FC66-D174-A302745136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004" name="Picture 1003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A36C7971-CE69-E86F-A7A9-F96481BAEC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005" name="Picture 1004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B050EE73-9ABD-13A5-2CAE-CD773BEFC9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006" name="Picture 1005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9D5C608E-E41C-2209-F22E-DEC4F844A0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007" name="Picture 1006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B722C988-CD9F-6391-B842-03DB096580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008" name="Picture 1007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C6A56D07-D4AD-D3CB-AE3E-ED546479B0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009" name="Picture 1008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050FD9E5-D35A-73B6-F8AF-B61DA9ECD9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010" name="Picture 1009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89399B28-B8C2-A4C1-676C-0D16DA2983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011" name="Picture 1010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4C8298B5-BACE-0756-8558-35B4DB869F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012" name="Picture 1011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D5AC8B52-A851-F948-F963-0AD44D6C72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013" name="Picture 1012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224B8318-D1F2-BD1F-9AC3-6C7A07AC5F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014" name="Picture 1013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227953B6-AC15-E6D4-150C-C8EFA4421E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015" name="Picture 1014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F43C26A9-DD2F-8C4E-B40D-3724EB0A1B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016" name="Picture 1015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E4D627A5-4945-EB5F-CE80-FF75923AAC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017" name="Picture 1016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BC175DE9-2940-A103-9021-EBAB10DCC4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018" name="Picture 1017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CB15400F-A22D-862F-30C5-D16A86464A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019" name="Picture 1018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9C34830E-E8C7-41FA-453F-43120FC825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020" name="Picture 1019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55B8C33D-A41D-26DD-64B1-EB70043CE9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021" name="Picture 1020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44B7985D-0713-72F4-C177-F22B8CE53C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022" name="Picture 1021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044DCFC7-DD6C-223C-1E53-19FDC29A0A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023" name="Picture 1022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DD2F9F3A-0488-D3A7-28B4-28D3891157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024" name="Picture 1023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F0C5399C-249C-FD27-9CDA-58346C593B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025" name="Picture 1024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C899A32E-5AEA-E734-18C7-9374834FE3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026" name="Picture 1025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81D320AA-AF9C-30A9-A4C6-3060A2C5B8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027" name="Picture 1026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4406C778-FA0C-595F-2976-B73C1506CF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028" name="Picture 1027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24010123-4680-0528-8CF3-6498FE6A42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029" name="Picture 1028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37FFEABA-382E-9AD6-35AF-62C6C0CE12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030" name="Picture 1029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E6FD3E23-7262-C300-35D2-E01D84336D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031" name="Picture 1030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45AACB74-4C9E-382B-E01E-06752E36F0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032" name="Picture 1031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E50371B8-85DD-4F30-7540-BC831232AC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033" name="Picture 1032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B690B272-FEDB-1F8D-1026-574F7E8A55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034" name="Picture 1033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B471EDBD-2FA7-7FD4-2841-D2C2ABA526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035" name="Picture 1034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1C67431A-6A3D-6D90-0542-43C44324A1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036" name="Picture 1035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D0785781-5DB6-AAEF-D282-24C7BE557C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037" name="Picture 1036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DF76CC9C-5FC9-523C-99EA-544F157C25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038" name="Picture 1037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025EF3B5-2B86-1F76-609C-9297C723C9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039" name="Picture 1038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25536FE1-CB84-B043-E8A3-BCE55677EB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040" name="Picture 1039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82E158F2-601C-8D18-135F-961F3E7C72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041" name="Picture 1040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DAF6A8B0-BEB5-0682-4B9A-84F7A0EA7C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042" name="Picture 1041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861A0A4C-086A-0C9C-4BE0-79A2B36CE8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043" name="Picture 1042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C60F6F22-F690-D24E-B5F5-57E1F273E4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044" name="Picture 1043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A3FD16D3-8D09-2DF0-D2ED-9EF327396A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045" name="Picture 1044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F3468909-CCB5-BA74-6B0F-3B78C564D9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046" name="Picture 1045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8E26EF8F-F21D-4ACE-44CC-AAEB131C05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047" name="Picture 1046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E93A432B-1DDA-090E-B6A5-012DF438DF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048" name="Picture 1047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CEB2BA35-6581-5828-D4F5-5D70701160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049" name="Picture 1048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E42E3BCE-D0D6-136F-59EC-1D4616C637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050" name="Picture 1049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AE6FFD9B-E15D-59D9-7E5B-0D4A6E21BE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051" name="Picture 1050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C33C92AB-BB3C-EC25-E32B-9DFAA312B1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052" name="Picture 1051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566C8C53-00F9-1C28-434A-BA4B78FC59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053" name="Picture 1052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55007870-B1F1-1C6A-71E7-CA8061A852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054" name="Picture 1053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CBA11219-9320-BBDB-158F-08789C46A9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055" name="Picture 1054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C2519285-CB44-F76E-B9F8-6007DF7440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056" name="Picture 1055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415FBD9B-EC68-E38F-A043-5F6209FC1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057" name="Picture 1056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BD3AF960-B3A3-DED0-5C41-0C7CCBB960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1058" name="Picture 1057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DCDC4EBB-F910-99A7-D473-7950A4D5AC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1059" name="Picture 1058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30700DD3-A3E0-0FEC-D2A7-A8731670F6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1060" name="Picture 1059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49AB9B43-AA03-6211-1D0A-B468E7C8B1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1061" name="Picture 1060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6A48849D-9038-80CE-C87E-06E2863B1C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1062" name="Picture 1061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E90DD0DC-4D69-B52A-D252-736806C14B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1063" name="Picture 1062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AA01FD85-23AF-A5A0-E3C8-17F47C0B6F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1064" name="Picture 1063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D7600ECF-5336-2B75-1AF5-FBA90A1C1F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1065" name="Picture 1064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AC88CC9E-B18B-7C4E-8A85-B609E4855A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1066" name="Picture 1065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6180D842-09ED-5CF0-D2D9-78B475CF8C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1067" name="Picture 1066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5EAD09FF-3B01-4B2C-8108-051B4A8A7D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1068" name="Picture 1067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3DF5729B-75EF-100C-A244-29763A0913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1069" name="Picture 1068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B633B7B3-3782-E098-558E-BC073AE51F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1070" name="Picture 1069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5BF178D0-1EB3-BAFF-6CCD-54A7770F1B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1071" name="Picture 1070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687107BF-4A81-7B63-8CAF-6D8BC5F404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1072" name="Picture 1071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950ED737-AAC1-1DE6-3B5E-3E83DE235C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1073" name="Picture 1072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1B89B2E9-87C6-3B58-CD29-B76713E1D4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1074" name="Picture 1073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09942167-2968-C4E6-5CB6-2A6460887F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1075" name="Picture 1074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B067EABF-78CD-D403-94A4-C848ACF280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1076" name="Picture 1075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4BDECDD9-520B-AAAF-C080-24C3B543AF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1077" name="Picture 1076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BE7C4FAF-D0E6-1046-492B-DD8BA7B857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1078" name="Picture 1077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65A634F1-6B6D-B6CE-1890-320CBDE2EF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1079" name="Picture 1078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02ECF971-7A53-B182-03E1-B3F11DA77C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1080" name="Picture 1079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FB8AC685-434A-D9AA-2D35-BC8FD7BE89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1081" name="Picture 1080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1F92ED44-158F-A61A-7FC7-1B9AC7B0FA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1082" name="Picture 1081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4D2FEF66-2ADD-9F95-65D4-3B1DE97BD1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1083" name="Picture 1082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D1885E63-A1AD-4633-6B22-16DA76D556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1084" name="Picture 1083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8FB4790C-F0FD-B72B-BA00-E486452B5E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1085" name="Picture 1084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1D313335-940C-2BAB-ACAD-3F070889F4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1086" name="Picture 1085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F3877513-D3D3-AE23-811D-C8FD790632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1087" name="Picture 1086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7FBB0397-C93F-CFBC-86DF-690EACC2E9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1088" name="Picture 1087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3307D692-91AF-4093-3CE8-274B17B874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1089" name="Picture 1088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E6812BF7-914F-33D9-6077-647D40DEBA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1090" name="Picture 1089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A39D2CF6-31F8-5268-F021-69DCFE3CF1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1091" name="Picture 1090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B5982A0B-F925-2022-B616-4A611763F8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1092" name="Picture 1091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C5968CE4-36E4-CDBB-D5F7-32A0C0D134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1093" name="Picture 1092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7CF9E50D-A3FD-2E45-9891-3564631578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0</xdr:row>
      <xdr:rowOff>0</xdr:rowOff>
    </xdr:from>
    <xdr:ext cx="508000" cy="508000"/>
    <xdr:pic>
      <xdr:nvPicPr>
        <xdr:cNvPr id="1094" name="Picture 1093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E5002C30-147B-FB41-8A19-230CAB1FCD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0</xdr:row>
      <xdr:rowOff>0</xdr:rowOff>
    </xdr:from>
    <xdr:ext cx="508000" cy="508000"/>
    <xdr:pic>
      <xdr:nvPicPr>
        <xdr:cNvPr id="1095" name="Picture 1094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FAB9485A-609F-A34E-8613-DEFF9CCB5E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1416" name="Picture 1415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90EFE8ED-E2C5-D916-0A49-53DABB87BC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1417" name="Picture 1416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C32DAFE5-C02F-F29C-29A2-66C30439CB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1418" name="Picture 1417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F2C7BEC9-972B-CC15-54EE-597C7EE394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1419" name="Picture 1418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2C12546A-2FF2-46DC-9C3B-1C72C6F523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1420" name="Picture 1419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04CA9E46-D0D4-E46D-514D-ED6446573E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1421" name="Picture 1420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8947AB85-29B4-B7D7-975D-380143F0FD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1422" name="Picture 1421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7C83C6EC-785D-60CD-F850-C91BB009A3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1423" name="Picture 1422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C02D2633-95DD-D530-0BCB-9B2ABF4808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1424" name="Picture 1423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C904601C-F57C-EDCD-06E2-EA722D6CFE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1425" name="Picture 1424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58182F6A-BCCC-E084-6E58-7BFA3C849B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1426" name="Picture 1425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BB2CA236-854E-9ABC-1111-6BD3F80BEA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1427" name="Picture 1426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D956FF07-EA90-12EF-48A4-E2EE442296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1428" name="Picture 1427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22BBEBD3-8133-ECA7-DC76-C2C10B7443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1429" name="Picture 1428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B3CDD156-FE90-4F8A-E5D4-E7B3D4402A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1430" name="Picture 1429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DBBF0D06-5DE4-8B3B-D03B-14BCE48603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1431" name="Picture 1430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20F7FC6D-DB54-3A88-4425-D4FD671FFB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1432" name="Picture 1431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04F53521-4D8A-BB7D-4713-07B47A3744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1433" name="Picture 1432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860E5E63-2D59-44A6-C612-EB29773218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1434" name="Picture 1433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C41DE7A3-5230-3ECE-B669-E61336DD52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1435" name="Picture 1434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5C1FF61C-ED0C-186F-60ED-BA6538A620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1436" name="Picture 1435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704F58E3-6741-DDA5-C82B-6496B6B5A7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1437" name="Picture 1436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50E4F74B-2C7A-A691-25A2-1C96095484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1438" name="Picture 1437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B5268091-6B52-7750-EF76-AFC7210781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1439" name="Picture 1438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EBFC8086-D7DD-1143-FA2C-E6AD077BA7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1440" name="Picture 1439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7FC601CF-672A-0CF1-F97C-F5ADA026C5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1441" name="Picture 1440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FE472EB8-6E46-38F3-8FAE-E9036C9C5D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1442" name="Picture 1441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D47EA2C2-EFA9-9A3E-E5ED-D35E77D21E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1443" name="Picture 1442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420C60E2-E4C5-8D4F-A55A-C7E09853C9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1444" name="Picture 1443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6EFA5C54-5928-B9CE-A946-7EFB7874B7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1445" name="Picture 1444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4C80414A-4E5D-8942-036E-33CBF9AC1B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1446" name="Picture 1445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5681567D-5673-FDC4-2045-452E3B078A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1447" name="Picture 1446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C6465AB8-7CBB-A5E7-384C-5D4A83E03B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1448" name="Picture 1447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711B15DC-18F8-A7F5-1A7A-DA58D2942B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1449" name="Picture 1448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8D7554C4-752F-1D31-B2E7-19A90E2C0D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1450" name="Picture 1449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04BD7578-1C65-8357-2AC5-95C19AC2D0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1451" name="Picture 1450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3FE7083F-C53F-07D2-1316-3B36D02F9C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1452" name="Picture 1451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0D942DCF-E15F-0DE5-C131-3B5C17E8DA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1453" name="Picture 1452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183F6288-5C6D-0502-77DF-273563D329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1454" name="Picture 1453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C12A3DDB-6DA0-640F-21BC-00418CDF38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1455" name="Picture 1454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C88FB902-948B-061E-523D-72131B0D34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1456" name="Picture 1455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99265475-F7CD-9E88-AB5D-D81EE0AA1D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1457" name="Picture 1456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E6EAD526-DF6B-6EE4-67D3-9996C954F4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1458" name="Picture 1457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8EA882DC-E520-E2EE-DCDB-7D782AD28A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1459" name="Picture 1458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B01D5420-EB05-BE4C-4F9B-57C795170A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1460" name="Picture 1459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AAB6B8C4-4BAE-56FF-7B94-35FC70B1BE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1461" name="Picture 1460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51FB27EB-31E3-0EEA-39E2-4EEB01E385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1462" name="Picture 1461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991CD6DA-3D70-8F49-838D-4C89EE0FA7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1463" name="Picture 1462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59DC1E65-B95F-0190-C97F-514EADE0EB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1464" name="Picture 1463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3DC19261-791F-CD55-20BA-705FEED5A6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1465" name="Picture 1464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75281AA8-AA95-5411-9097-B7D17F3C0B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1466" name="Picture 1465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8C99DF46-3191-6CC3-3CC2-389FB84E41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1467" name="Picture 1466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DCE956E3-035E-3552-AD47-AE56BD9F76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1468" name="Picture 1467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6C300E4A-9AE1-CA42-B57B-371B12EFF6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1469" name="Picture 1468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DBEC7E33-8641-5DD1-5F64-7AB541F5EB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1470" name="Picture 1469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5F512516-9296-D2EF-33E4-8DFB5C7C0B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1471" name="Picture 1470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03010ADB-064A-C95B-F6BF-FAF48E9745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1472" name="Picture 1471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85111C69-4158-5347-B345-E6572AB81C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1473" name="Picture 1472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9B51FAED-5753-FB72-FCA0-FF519B3FDF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1474" name="Picture 1473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48B650C6-83EC-EAC7-F640-49F6538278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1475" name="Picture 1474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0D4C63A2-CED0-DCD9-03A7-6AA32F03BC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1476" name="Picture 1475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75E2F533-0793-CB9C-E77B-3A2F18329D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1477" name="Picture 1476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3D15B1DC-4C6D-6C77-D5DC-8EB76358B2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1478" name="Picture 1477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E6298078-A076-49D2-BA39-5F98DF9CB6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1479" name="Picture 1478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855289EB-F63B-11AD-24FD-995B1FAE4A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1480" name="Picture 1479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CE987CA0-E9B0-975A-B142-14EEA9A11F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1481" name="Picture 1480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8901FCDB-A60F-B1FD-480C-7C9D04C837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1482" name="Picture 1481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5413B477-C033-BBE0-B27B-85EC8C2701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1483" name="Picture 1482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18A6CE48-B224-4FDE-D38E-EBBC42B1F4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1484" name="Picture 1483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46DEF945-D995-7B27-C605-D15BCA0822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1485" name="Picture 1484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B2016BAF-2E15-9552-528F-BC9D06AAAC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1486" name="Picture 1485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198506D4-431A-3C16-4833-7575B2F335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1487" name="Picture 1486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09788B94-3444-E3BA-6235-F81E4B0DB6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1488" name="Picture 1487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C362B071-5505-C060-62AF-489BD9C3A9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1489" name="Picture 1488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AD33353B-523A-B2DC-C33C-828C99CD6C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1490" name="Picture 1489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73AC572F-58E8-55C1-55C7-A07122BBBB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1491" name="Picture 1490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4C98EA96-B8D5-A562-FC2A-ECBAEAAEF6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1492" name="Picture 1491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7850B6AA-5FFC-8486-AB2F-D3FD670F57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1493" name="Picture 1492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DDD3B734-0D80-B326-A87C-0ABECEB93C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1494" name="Picture 1493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64C2F27A-AA69-13DE-CE56-6CAA31EFF0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1495" name="Picture 1494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B74F184D-A44B-E3E3-43DB-51AC6C3421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1496" name="Picture 1495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53E8C32F-B678-ED2A-FD5D-8C7BF32FEE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1497" name="Picture 1496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000CF5FF-D5ED-1D56-D8AC-FD073A5118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1498" name="Picture 1497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6ABA10B0-8849-A5D8-12E3-1A3A74CF42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1499" name="Picture 1498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3B5A766E-1BE6-10D5-B143-2334AFFCC2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1500" name="Picture 1499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75306A79-D2AB-6C36-0CE8-D9C3F5DC6F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1501" name="Picture 1500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4DC2EDF0-C81A-C1CC-8084-13EFAD7ED7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1502" name="Picture 1501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E2B903C0-5E95-6718-C82C-A1F4EF0CE2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1503" name="Picture 1502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0FB96ADC-1554-B625-DF52-062D1FF621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1504" name="Picture 1503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A9A684FC-66EC-56AD-CD3B-F112F5AB37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1505" name="Picture 1504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7B1B4867-AC76-60AB-066B-1DFA3F03C9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1506" name="Picture 1505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F8C1012B-2F21-C56E-9663-671B2A81F1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1507" name="Picture 1506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741698D5-D22E-97B4-C1C5-C1AF6CB22B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1508" name="Picture 1507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72A7B19F-4D9D-7682-E1EB-99AE73CA2A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1509" name="Picture 1508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A88FB271-6E80-4371-FF32-33F86F1DCA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1510" name="Picture 1509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750DA5B1-B30E-8629-535C-603201E95B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1511" name="Picture 1510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D5E68F7E-69F2-7CBF-E477-975A1C27C8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1512" name="Picture 1511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B9800212-A8ED-748C-C2AD-AE9B6BB543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1513" name="Picture 1512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2F65AF6C-17B2-38EC-E329-AC98106F6E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514" name="Picture 1513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99205A7E-1398-0871-290F-00F9344290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515" name="Picture 1514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23D916E9-301D-5DE4-A7D5-C217927D23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516" name="Picture 1515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A958A9D9-51D6-92B1-790E-DD36457465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517" name="Picture 1516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1C958BBF-BAB2-C259-6C21-242FC53BFF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518" name="Picture 1517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A2072DB1-E5D6-483E-9E8C-A3F25464FE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519" name="Picture 1518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B1F8B343-6F8A-CC7A-74EC-E1E31A0FAD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520" name="Picture 1519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CA54EEAB-B878-1352-2AC1-1C3A3D50A8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521" name="Picture 1520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D1E2F073-D168-8565-2B83-40364B9D8A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522" name="Picture 1521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9DAAFF02-DE80-ED5D-0A7E-5D60D09435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523" name="Picture 1522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39035C5E-70A4-C910-9CC2-EA4EC1C267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524" name="Picture 1523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8F8DF554-9378-6017-2E6A-AB1A9CB2A5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525" name="Picture 1524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DC32D6BD-FEAA-26EB-6093-83ECCD87F7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526" name="Picture 1525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0039CE14-3462-FD1F-B152-D96A848DF0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527" name="Picture 1526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4AECF15A-B1C8-3E54-43BC-EEF2A92907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528" name="Picture 1527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66588EC5-B29A-68A9-43FD-082F260294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529" name="Picture 1528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B50B69C1-B28F-D655-60C3-2E8FF215E7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530" name="Picture 1529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587D1463-62F0-CCF3-CD28-2223D33E01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531" name="Picture 1530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BFB7D1C7-1D69-094A-976F-70D74558F5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532" name="Picture 1531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4F18B652-CD59-5D02-B0BD-475AAC496C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533" name="Picture 1532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0AF5208E-E77A-8B04-614D-B10DC68897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534" name="Picture 1533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0711422B-1405-0227-27DC-AA3DA9905E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535" name="Picture 1534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AA32F95C-11CC-5291-6763-6AB6B5BE4F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536" name="Picture 1535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400BD2A5-CAAA-65D6-4DF9-B445A354A8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537" name="Picture 1536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7E51D3CC-BFFB-5A23-A4E9-39081C22ED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538" name="Picture 1537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A6A4A191-2EAA-378F-4068-53B5AFBFCF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539" name="Picture 1538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D4454BCC-FF78-0B99-4263-24943CF574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540" name="Picture 1539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D3A6C111-9B33-AFA5-2CB1-7CB4EC39AB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541" name="Picture 1540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A912B1C7-7C83-8A98-9C76-981D71F5EE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542" name="Picture 1541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DAE172EF-A809-38E7-5992-A16231739B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543" name="Picture 1542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1744B5CD-2807-5CD6-58A5-7D87F943FE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544" name="Picture 1543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8293BE91-FE7D-2619-B515-3238FB6605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545" name="Picture 1544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21CE5112-0AAE-3BE8-91D8-65566976A2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546" name="Picture 1545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9DA246CA-6EA5-C9A9-EFE4-39855AA1BB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547" name="Picture 1546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8581879F-985A-861F-9EE5-E403FC32C7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548" name="Picture 1547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08C950E7-CCF9-B979-3ED2-7C05CFF981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549" name="Picture 1548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4B4B2435-26A8-7DE2-F67D-05085D397C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550" name="Picture 1549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C96AEAFF-D95D-902F-2348-496F9C6EFB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551" name="Picture 1550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1CA3B134-9FC9-6D5C-ADCE-B86A97C60B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552" name="Picture 1551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B0AE423F-BF28-DC0C-E042-2475F49931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553" name="Picture 1552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8D6817E2-8051-A550-0E57-B78A704572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554" name="Picture 1553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CA1A6EFF-7C9C-9565-3C89-5B4602101D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555" name="Picture 1554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6AA613D5-E22C-232C-95CD-DBDE08CB3C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556" name="Picture 1555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79039E1C-01C6-AC7E-8C28-E1D01DEB08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557" name="Picture 1556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DFD5349D-5EBB-02C6-57AA-E90C51C754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558" name="Picture 1557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9E59D5EA-1626-BB7F-EBE3-B2D376FC05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559" name="Picture 1558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107BB18A-7B85-DEEA-66C3-F4B3A74794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560" name="Picture 1559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D39D3948-6A0E-7C94-CC4A-36157CD6D4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561" name="Picture 1560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DA028FA7-F895-98C4-E054-DAD927E106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562" name="Picture 1561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6D782ADB-80C8-1AE8-2809-13373BA778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563" name="Picture 1562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CBD1DC6D-520F-CAA8-56AA-0176F4D430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564" name="Picture 1563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C1F436DF-4469-8E3B-7896-DB0E219027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565" name="Picture 1564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808B2C04-8671-44B6-BF88-CEA1E6C072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566" name="Picture 1565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B0554268-01FE-6802-917A-A7E8E73B79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567" name="Picture 1566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173243F2-4A04-4095-6F56-0332240E3D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568" name="Picture 1567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26145116-B76D-90FB-199E-6457AA4C37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569" name="Picture 1568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BA7309AB-260A-C0BD-4516-BCD9154187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570" name="Picture 1569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6B048CDF-F82A-6E55-6C50-5FE0AF3B16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571" name="Picture 1570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C76A4A9F-63E2-8726-76A5-F5DD58E259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572" name="Picture 1571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BAD2B6C6-63ED-3C24-788E-619711C97E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573" name="Picture 1572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CE4760B7-3D59-664B-BC76-40ED9523A2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574" name="Picture 1573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E77E9125-9936-A632-A71D-D71630FB6A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575" name="Picture 1574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2F372153-1344-66E1-403E-9EA93FD261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576" name="Picture 1575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3A17B28D-D63C-59FE-3A42-53DE4C2E26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577" name="Picture 1576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D7562610-01F4-4666-3271-57F76EAFE8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578" name="Picture 1577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51F8E23B-2A26-0D46-B006-57D41D272D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579" name="Picture 1578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58041CA8-5270-93ED-F47D-6F3BB8F334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580" name="Picture 1579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668BF2F7-A512-24CF-33ED-2F4376867E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581" name="Picture 1580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729F514A-4766-4441-726F-657FBEBE10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582" name="Picture 1581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C74487F6-3AF8-3E46-B017-93544B9965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583" name="Picture 1582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780DA863-B04B-B967-BF6B-BBDC669B3E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584" name="Picture 1583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65B010D8-1F1B-D88C-0C9C-2697F5CED9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585" name="Picture 1584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F335C0E3-3D53-205C-88ED-2B823C0631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586" name="Picture 1585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F3F1178E-0F23-5BC2-88DB-1EEDF97B42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587" name="Picture 1586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3721E508-13C4-BFB2-1D6E-77A8DCEB85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588" name="Picture 1587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0B4C5815-B2A4-BB8E-9F2B-ACA5EB0AA0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589" name="Picture 1588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195FDFE7-E691-6963-4E1D-912E6DEA05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590" name="Picture 1589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81E3589E-5D55-235B-B3DD-28B77CB160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591" name="Picture 1590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304ECDBE-BE64-445A-D829-AB41AAD7A7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592" name="Picture 1591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601D3696-6BE8-C0C4-38B2-0C5A0E5760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593" name="Picture 1592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4E324FF0-7ABE-7DB2-1A66-B2A3ACCDE9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594" name="Picture 1593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0CD7894C-8E20-5E33-72A3-B538F3D8EC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595" name="Picture 1594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81FF0D7F-723D-C767-AAFB-F739D2CF3F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596" name="Picture 1595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84329EB2-0EE6-4DB6-2B88-50FA5E96D3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597" name="Picture 1596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CEF4DA6B-0D5F-98D0-682A-9DB725C80E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598" name="Picture 1597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384DAF42-F699-DBC6-5FB5-EA8DF037B4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599" name="Picture 1598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31D82FC4-D5E7-8858-A438-2F214D3E48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600" name="Picture 1599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4DD3E80B-BB7E-9F78-E414-E52AB9CDF4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601" name="Picture 1600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CF305190-B4BD-15B7-D025-2D02954BB3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602" name="Picture 1601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A2B07F93-A27F-43C1-8A7F-F1E4873A9D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603" name="Picture 1602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FBA20ABE-1725-E582-7759-F66091E5D0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604" name="Picture 1603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13895801-8BEC-B82D-CD7B-6158A97291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605" name="Picture 1604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F4108728-5422-B9C4-7F64-05DA1F89BA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606" name="Picture 1605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B0A0EBFE-A22C-92B9-6572-BBE5FBF7B0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607" name="Picture 1606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618BF102-7E62-79EF-72F2-1CFABC6884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608" name="Picture 1607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B64792FA-6A5C-A00C-FBED-3671A2D422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609" name="Picture 1608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22A72EA9-E0C1-7DD5-02F4-831DC68183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610" name="Picture 1609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B8F35392-EBFA-7790-D2E8-DEF4D8C2E2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611" name="Picture 1610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EAD88A57-EBE9-051F-3248-E0CCA04DEC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612" name="Picture 1611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65A48251-438E-CC4B-59F7-C157E85643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613" name="Picture 1612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49CDBCA5-B032-311A-2E97-887687EDF7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1614" name="Picture 1613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1787296F-5267-6A4E-9AF7-D43F47917D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1615" name="Picture 1614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190B4AC8-C6A8-5184-9B75-FE14285BCD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1616" name="Picture 1615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1DB5F5A6-9653-54DD-DE5F-177C228800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1617" name="Picture 1616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4B9C347B-336A-BD36-4297-119C52A3B1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1618" name="Picture 1617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837898C3-3FA2-0636-D5E8-BE94D32C12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1619" name="Picture 1618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9175B105-5EAF-1140-01BE-29627EE8B6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1620" name="Picture 1619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5579406A-5EBB-B98E-951F-CC14915AD6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1621" name="Picture 1620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B54E7C0A-2F30-7863-B327-4D2036ECF2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1622" name="Picture 1621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F26DA24F-CFF6-8633-0669-5AD2B0CF79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1623" name="Picture 1622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2E02F2E5-E08A-367D-F24C-0FB0A4475A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1624" name="Picture 1623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682A46AE-C926-52B4-8E52-142FCC0F03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1625" name="Picture 1624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CFAA32FD-5337-2954-4CC7-798BFE9F5F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1626" name="Picture 1625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26FEDAD9-84AD-5652-8AD7-8CE2E6D48D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1627" name="Picture 1626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091101DF-8F2B-6FFF-D914-2654094441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1628" name="Picture 1627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FDBA6432-3D81-A582-F2DA-CAE1AFC1BB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1629" name="Picture 1628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F8267476-3C7B-4760-847A-21F79677D7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1630" name="Picture 1629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B169C9E2-9539-211D-11C2-253A1A8481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1631" name="Picture 1630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0255DF13-500C-D4C4-19FB-C31461B9BA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1632" name="Picture 1631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F421C3DE-BEBA-0BA6-B210-36A74761AB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1633" name="Picture 1632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B5DECD65-1FF7-EB1E-904C-C1C8EDE149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1634" name="Picture 1633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4369BA7A-E036-37E8-6883-33C95D936D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1635" name="Picture 1634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463E9FBB-4EA5-E144-BC4B-D187F33827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1636" name="Picture 1635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57627258-1DAB-27E7-7F22-D5F80D00F9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1637" name="Picture 1636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8A95C1F5-F0EF-9605-0CAA-BC58973CB5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1638" name="Picture 1637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595AD088-A2AC-DEF8-C2E5-80C934587E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1639" name="Picture 1638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84354D35-C618-C926-7F01-C26912723E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1640" name="Picture 1639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2A96444E-0F18-93D7-C3D9-346492691A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1641" name="Picture 1640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5D969FBD-1D6D-D7E0-52F4-EDFACE9D95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1642" name="Picture 1641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239106F7-61B1-1E3C-142F-DBA0C12236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1643" name="Picture 1642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B2F988E0-7A91-EDA4-04C9-80018F1D1B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1644" name="Picture 1643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47398D13-F470-8282-F407-86B50A6AE8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1645" name="Picture 1644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7A9F5737-1B84-EA3C-A4A2-C052AD74EC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1646" name="Picture 1645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55DDEAF7-74C0-EAC3-AF20-811740F042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1647" name="Picture 1646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33A0EE00-B390-F35C-7687-3E959FAF9C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1648" name="Picture 1647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8892911B-51A4-6280-BFEB-7AB2397342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1649" name="Picture 1648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13637863-94FF-E927-4E35-29CA10EFB0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1650" name="Picture 1649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5206218E-0400-0993-98D8-871876E630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1651" name="Picture 1650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F9EE8D91-2FDC-FCF3-20DF-5BF72C795C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1652" name="Picture 1651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7DC70438-96EB-30F6-65E0-2820057C65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1653" name="Picture 1652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3114108F-420F-5FBD-59EE-3B5E9883B3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1654" name="Picture 1653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8B7DAF2C-8EF8-6CAE-56A1-A59BBCF6A4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1655" name="Picture 1654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7D6F663D-62F9-E26F-D420-7AF2DC4211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1656" name="Picture 1655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F3D1F3EE-4719-0008-FD1E-99EF333E46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1657" name="Picture 1656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46F23666-157F-BEDD-430F-7FE61245C5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1658" name="Picture 1657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0F350231-2985-76C6-CD78-62DF50166A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1659" name="Picture 1658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89F3B76E-C2B5-C5F0-E505-0C44CB12F8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1660" name="Picture 1659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157431AD-F315-EA20-EC12-FBFB4A8199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1661" name="Picture 1660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540D991A-AF75-862F-9EDC-9CF3867A64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1662" name="Picture 1661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C06A75D7-CC24-C770-3BAC-567C5B5D9D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1663" name="Picture 1662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D039144F-AE28-6E7E-104B-C85C8EBF99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1664" name="Picture 1663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8921D09B-7945-A09D-02F9-C425A7A461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1665" name="Picture 1664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CB1BF29E-7AFE-7FF1-0798-EA2E73969F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1666" name="Picture 1665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56D8F60C-8CE9-47A7-5C8B-19A22CAB37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1667" name="Picture 1666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1C0D5DDD-4A70-252D-2FBD-ACD52A6C85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1668" name="Picture 1667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A3010E9B-64BD-6081-BBCF-10EB95F1D5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1669" name="Picture 1668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5DE955B6-059A-9113-F05A-731A4D2A20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1670" name="Picture 1669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ACF27C5F-6B63-1B99-442C-6D07716675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1671" name="Picture 1670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CBA47814-1918-4BF3-BC5F-4EB01AF1D5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1672" name="Picture 1671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748B2CD7-A38A-7502-6375-FA02E978D4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1673" name="Picture 1672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379B9F67-7E15-30A8-D5AC-64D01CF639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1674" name="Picture 1673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69A67397-85AF-3A60-1B10-78B28388EB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1675" name="Picture 1674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60A641E8-2FF1-424F-596B-F61C68099C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1676" name="Picture 1675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21423804-84EF-9A82-2D23-9B10D43E70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1677" name="Picture 1676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9DC07BCB-994B-0FA2-8178-54AFEA1334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1678" name="Picture 1677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B6E9D717-FB6C-A1D0-75B6-52D6737E7D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1679" name="Picture 1678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0DA197BD-D113-82EF-DB50-FAEFE9A14C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1680" name="Picture 1679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022DA11A-7BA1-0BF7-4E06-1C1882627B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1681" name="Picture 1680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ED0FE241-C0F3-4682-43F1-BBC9649D3B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1682" name="Picture 1681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0E8AFA13-8819-D832-2D6A-F692900938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1683" name="Picture 1682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B187B89A-32FE-F8FC-38D4-8DC7557DD9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1684" name="Picture 1683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3F30C257-3666-57B5-CA6B-40CEC2EB14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1685" name="Picture 1684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5AFBB82B-578C-8D48-1922-155844DB1E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686" name="Picture 1685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B5A782E5-09BC-C3C3-A5A5-C0D92F9629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687" name="Picture 1686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E3FB264B-CA0A-6B64-91D9-9B4A6DFF2E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688" name="Picture 1687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F69B013C-88F5-B71D-A6B8-9A69CF694F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689" name="Picture 1688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0A90ED0C-BB7D-27F7-29AE-D7D4B5BAA3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690" name="Picture 1689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ED3391D0-CFC0-E02B-021C-9DD7A1D080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691" name="Picture 1690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C835A045-FF3B-6F48-EB4C-13E9D2F773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692" name="Picture 1691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F288E1CC-57F7-CB29-E6C5-385B6D60A4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693" name="Picture 1692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B342511F-B27D-BD9F-9B6F-4A3BC395BE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694" name="Picture 1693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2D70194F-DD29-36AB-D6BE-A4E3EF4903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695" name="Picture 1694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ABF244D2-5AB9-53BD-97A9-30549840E1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696" name="Picture 1695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DD6314BE-AC2F-A75F-5CB7-1D65B32622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697" name="Picture 1696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E72872CD-EF6A-F91E-3AF4-54A13F7FC9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698" name="Picture 1697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A95491FE-2DE3-65C7-21B5-D75029F506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699" name="Picture 1698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F9AA47B9-2ECD-C935-6AEF-4A2B1D3E40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700" name="Picture 1699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119104E1-29E2-A292-DC5A-CC8E250D75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701" name="Picture 1700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ABC24A97-EB7D-8A34-B1FE-382C995621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702" name="Picture 1701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D1680330-50A0-7974-C594-22D8CE0394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703" name="Picture 1702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A3273181-9215-6A3D-B8E1-B721C55CD8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704" name="Picture 1703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7BDBF243-5FBE-BB21-D553-17353304B3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705" name="Picture 1704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1421B998-8A93-38DE-210E-E3312CF842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706" name="Picture 1705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5C87DBFD-08DC-8DEF-10A8-A481BDF476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707" name="Picture 1706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180B0375-BA58-F5D8-C582-02116546C6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708" name="Picture 1707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FF5CAB06-E05F-F460-A471-5A15E7A887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709" name="Picture 1708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FCF3DFDD-D3AB-234B-D1A4-58FCE71670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710" name="Picture 1709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F59FE973-6312-AD9A-7F93-C543CC7692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711" name="Picture 1710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A097C125-E7C1-C434-134C-306B749B7A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712" name="Picture 1711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A47A7A03-B278-4DE1-CA1D-B12AA4D9B8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713" name="Picture 1712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FABB3960-619D-F6FC-D9C0-63792056A9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714" name="Picture 1713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C902802D-992E-C145-1A15-490B95AB7A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715" name="Picture 1714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1B4D1134-7D75-5E87-CA5D-4C715A8AA8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716" name="Picture 1715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BEA6D926-E409-7CD6-CD2C-990A2BE9F4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717" name="Picture 1716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0D12B215-BE2D-7DB4-A422-AB324912B1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718" name="Picture 1717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271B43ED-4F62-2721-3E7B-AB9E8D66BE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719" name="Picture 1718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DCE76F7D-2C42-674B-5536-642E660EFB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720" name="Picture 1719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5B6C79D0-66A8-23F8-7D80-3CEC817747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721" name="Picture 1720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3A0C9B11-FCBD-6514-73E2-244725F1F6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722" name="Picture 1721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4D44D0D4-83FF-ED6B-826D-4469D92DCF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723" name="Picture 1722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D06FD249-5890-B3E9-8ED8-1A0ACC727C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724" name="Picture 1723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E9DBEF94-0F6C-8B73-8301-61ACCE8141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725" name="Picture 1724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0AFB13B8-55D6-1E38-EF61-36F55D97F4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726" name="Picture 1725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93509D8A-F7CE-717A-EA9D-EFBE63AB2C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727" name="Picture 1726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1487AAC2-F24F-10ED-4997-0FC32BC2DD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728" name="Picture 1727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294995B1-8B33-2D65-8F91-8DE56A67C6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729" name="Picture 1728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052E2833-00E6-AAA1-6B17-BDD405400D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730" name="Picture 1729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9C7A9FE4-0023-9880-3053-D86EF9B4F3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731" name="Picture 1730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D8E72D8A-878A-3DE3-EE57-A935492AD3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732" name="Picture 1731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180C1E30-9F7A-1539-9DEB-68D11E4121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733" name="Picture 1732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D1DD20FE-6D4A-9919-18FC-42FF915068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734" name="Picture 1733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C527C69C-3149-4F97-9891-E2A441A386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735" name="Picture 1734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0266506F-6115-CEAB-1776-7352FEB8E5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736" name="Picture 1735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56B46F7E-D6A5-E251-6859-0D88BB0B63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737" name="Picture 1736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FD37C428-C2EA-9947-0255-F591681543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738" name="Picture 1737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AB731526-6BCB-F041-3758-5E0F703B41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739" name="Picture 1738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26334E1F-FB75-C476-311C-DE3A90ED75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740" name="Picture 1739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13ACC79B-89C7-82AF-7444-FA42BCB5D3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741" name="Picture 1740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ADDDB1AF-06B8-7592-6E2C-0F758BE6F1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742" name="Picture 1741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1D44B571-3D66-8328-9636-F628CF1ED8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743" name="Picture 1742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A1351CC6-7C7A-C498-C355-AB465DC9DE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1744" name="Picture 1743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92432FA0-D26E-7B84-4ED1-7DF71F0C75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1745" name="Picture 1744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CD8E4A96-0B13-47D8-3522-12C8E77916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1746" name="Picture 1745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D49BF2FC-111E-3647-5E40-76C3EAF9CF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1747" name="Picture 1746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5F58D45F-21D5-9F5E-CC08-8FE248F2D1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1748" name="Picture 1747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D626D560-B011-1D2B-F9C7-B08BAE41B1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1749" name="Picture 1748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B73F0D76-DFC4-5ECD-F131-A1D7DFE72C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1750" name="Picture 1749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FFE182B2-675E-25D3-A4CF-C463590EFF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1751" name="Picture 1750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8700CEBA-D036-160E-2C8A-DDC46769AD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1752" name="Picture 1751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338BD4DB-AC72-A2D3-FE3B-3E18D5AC66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1753" name="Picture 1752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B15F5D93-A2A1-2FF5-92FC-8D17D5D0D6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1754" name="Picture 1753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757FB284-E9CD-4AAB-9EBC-EEC37141BF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1755" name="Picture 1754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BFBBF9F5-1B21-AF19-C9A4-A5D16771CC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1756" name="Picture 1755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E5018A95-13B7-3D0C-DC7C-E27846514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1757" name="Picture 1756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6C6C1073-0149-81C2-935F-5831AA2E5D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1758" name="Picture 1757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1451F7F3-66CF-46B1-AA27-D8749C663F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1759" name="Picture 1758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1153988E-70B0-C0E2-3C39-D2A096C859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1760" name="Picture 1759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A6E21C9B-C290-6D74-DEA5-4D86246E7B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1761" name="Picture 1760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511F4CC4-8F2E-8863-1837-554F0A36CB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1762" name="Picture 1761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3ED7CA11-1E52-2430-7F43-43C6830F27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1763" name="Picture 1762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025712B9-B8C9-7118-D5DB-C79C387AA9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1764" name="Picture 1763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B0EE8616-CCE2-FAB5-F94E-57AB2CDBAC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1765" name="Picture 1764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6A462C8C-6775-90A1-D4BE-6BF0011FD1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1766" name="Picture 1765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F17E0C9C-52E4-EF97-4B3A-FE848F8940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1767" name="Picture 1766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34EA335A-6562-CB34-2B29-9A082F1B2E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1768" name="Picture 1767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0B412DEF-612E-23FF-103A-BABA2A462E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1769" name="Picture 1768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83488D64-8297-B560-F62D-E1257B3887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1770" name="Picture 1769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03CCD849-D296-93CA-2B1A-AF1F785082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1771" name="Picture 1770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84F574B2-1D14-9512-476B-BD4EE55C56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1772" name="Picture 1771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444BFC12-3162-35AD-DE35-40FFF28A50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1773" name="Picture 1772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DC548992-C104-1851-7376-7300852410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1774" name="Picture 1773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E60C7BEE-D2CB-2E2B-D583-ED1E78472E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1775" name="Picture 1774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E54BD16F-0FCD-598B-CDDC-FC3C3143C7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1776" name="Picture 1775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806413A3-358C-DC0B-CBAD-07899C3A18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1777" name="Picture 1776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4F7AE823-02B3-7049-6263-03F6D50600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1778" name="Picture 1777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E7E6142E-7140-DD94-97B4-223B0E1DB0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1779" name="Picture 1778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7D15317E-1E03-7EA2-71C5-99B920E65F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366" name="Picture 365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63CCE59D-C73D-8C36-647F-956B416261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367" name="Picture 366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4DA321F0-F589-6E8B-F3B8-09972082CE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368" name="Picture 367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F97CAEBE-A3B9-4EE5-F9EE-8F860D1961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369" name="Picture 368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811BF095-8301-7121-88BB-1B4EF49C6C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370" name="Picture 369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B6FACF38-75D5-F0F7-6CBB-96BFD73BB4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371" name="Picture 370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E8921437-6BFC-6E94-5F65-7FB0156B17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372" name="Picture 371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2A916D7D-B66D-5B3B-3389-A39C9CFC3E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373" name="Picture 372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16AC03BC-7FA2-33BF-E57E-26B8728A44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374" name="Picture 373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FB1300B3-5868-8D62-EC66-165C84AE65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375" name="Picture 374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CF042F35-A402-1990-F392-F2E509230A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376" name="Picture 375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6876DD1A-77EF-CDFC-9DFF-9F2EEE02FD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377" name="Picture 376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5FF7A5D9-077B-4652-44AB-22543C19FD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378" name="Picture 377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C393CDAA-409E-DB2A-81B6-6EAC319488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379" name="Picture 378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18E439EA-6B73-C17C-3180-17355D7BB3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380" name="Picture 379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33FE9F2D-7EB6-9076-B88C-41032110B9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381" name="Picture 380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40019F02-62D1-0649-7E3F-3CAAF62ABD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382" name="Picture 381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A6D7760C-CCB3-D5EB-399D-C727BEC35B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383" name="Picture 382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3A4FCB92-F225-808B-2C19-681F624C47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704" name="Picture 703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D04E0D24-EC27-8AC9-2364-123C82F756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705" name="Picture 704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36251861-E5B6-70EE-8E9F-256F80283D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706" name="Picture 705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4E1471AF-1BF2-EBE9-ECA7-DEE0077CAF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707" name="Picture 706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FE07B35F-3D84-3E84-95CA-5D3DF1B027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708" name="Picture 707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96874755-A229-EE62-9515-1A1CF2FFB7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709" name="Picture 708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EC223F8C-D662-19F7-6B65-77FE48B5A7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710" name="Picture 709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D9B4B60C-B112-B5C4-7D91-CAC63F0778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711" name="Picture 710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97D870BB-8372-3DE1-B971-3D715B094C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712" name="Picture 711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CEDBD306-3D45-C6E1-B236-885FBF277F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713" name="Picture 712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B1397F13-D403-40CC-59C7-19ABA31ACB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714" name="Picture 713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A2EC040B-09B9-C8B6-94A2-7221D07049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715" name="Picture 714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CCDB3586-BE3D-5D0A-D7AD-9646EBAAD9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716" name="Picture 715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73E8F20E-E4AC-8C9F-E288-020279C187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717" name="Picture 716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08F5AF29-460C-E894-82BE-20F695F645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718" name="Picture 717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CAAF117B-8160-8048-DAD5-A9D7DEB642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719" name="Picture 718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041DC69F-A6BF-1674-E52C-339C6C715A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720" name="Picture 719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90BF36A7-7D86-5828-10A9-5339C2BE8D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721" name="Picture 720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B43CABB2-31A6-4DE5-1A02-D9F4E41C43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722" name="Picture 721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665FA5BA-52F4-4E6D-3EAB-45E84B6040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723" name="Picture 722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B0699DA0-1A6B-70FF-F50D-DDC87F896F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724" name="Picture 723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C14E853F-44AA-47FD-F43B-9FA7C81ECA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725" name="Picture 724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9BC57426-4902-E8ED-AFE5-5213C85D30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726" name="Picture 725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EBE29255-A8E7-7609-B3D7-6051221A5F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727" name="Picture 726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95256594-0244-8768-D770-0AD87A1E7D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728" name="Picture 727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A00D8885-81BC-E985-430D-63FD7D6643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729" name="Picture 728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CCA73AAF-DDCE-9A1D-8F8B-990AFB1D1A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1096" name="Picture 1095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19B12D4E-E026-C1DE-479D-FEB586B99F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1097" name="Picture 1096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405850F0-DFB1-4F40-4E94-76273CA087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1098" name="Picture 1097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1E93EAD6-0597-7BDD-8CE6-81B962EED3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1099" name="Picture 1098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65C52FF2-9948-1343-38F1-BA4DDF1ACD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1100" name="Picture 1099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BF58229E-166F-59C3-694A-EF66F6CD69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1101" name="Picture 1100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94D84BAE-D752-BC7E-1AD2-03A5B15DFF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1102" name="Picture 1101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4C88686B-7724-9D92-9B38-DDBCB9788E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1103" name="Picture 1102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DDD0A14A-5630-584B-C639-29B9FBDE93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1104" name="Picture 1103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F4009E01-DCD1-6EAC-2A3A-3468AA8DCD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1105" name="Picture 1104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7703D863-4546-DE61-4E3D-9109B208FE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1106" name="Picture 1105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20A40231-E1A1-4DFF-5571-186F01B413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1107" name="Picture 1106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804606F4-E93C-9262-CC06-AA27091C47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1108" name="Picture 1107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99B4625A-7636-D815-4A6B-BE25114904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1109" name="Picture 1108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2031A804-3528-7F27-66DF-947E580078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1110" name="Picture 1109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125A2841-5FD3-FEF2-2716-30C662A1CF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1111" name="Picture 1110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499D71EC-EFB6-9D97-AA36-21A1873AA4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1112" name="Picture 1111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E34CA33E-F325-9C80-F631-BAE298AE36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1113" name="Picture 1112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EF195748-6402-0ED2-4B99-A71248D7FC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1114" name="Picture 1113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8D915006-DBE8-78C9-29B1-AD81A20E8C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1115" name="Picture 1114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CBF4BF98-B2AC-BBA7-92FF-B0DE7B7F15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1116" name="Picture 1115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4EE7415E-82C0-8F64-A34F-E6DF3621EC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1117" name="Picture 1116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E91DF4BA-FC7A-482F-E3B0-D9361E0AE1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1118" name="Picture 1117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08A54653-041D-9B23-CAB9-2E7609E866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1119" name="Picture 1118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597977AA-29AD-0DB3-9D04-426E5CACA5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1120" name="Picture 1119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F0E41DE3-6739-3EAE-3ABB-F9F8FBE438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1121" name="Picture 1120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E09D7E7B-7FEC-71DC-DFDB-A7AAEA7729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1122" name="Picture 1121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9AF41A8C-9AD9-2D7F-5CE1-9867820086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1123" name="Picture 1122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836FED5C-1AF7-5096-6579-C9E244F225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1124" name="Picture 1123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3978B739-224B-70B9-1CF7-7EC187A4FB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1125" name="Picture 1124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44D03368-7081-81C8-F92D-27E3574BF0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1126" name="Picture 1125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B3B1BE27-AA21-3BDE-9222-4D6F4CAB8F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1127" name="Picture 1126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3397878F-C48E-578C-52BE-F3907643FB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1128" name="Picture 1127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09CA5F3B-8D6B-1C10-1E04-E735B5CAB6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1129" name="Picture 1128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79E8EEDE-1B04-8259-E292-20410B51AE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1130" name="Picture 1129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26573FAF-D859-4643-7CCC-8B4D891660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1131" name="Picture 1130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F1EA33BA-34E1-AC8F-D664-53A9F04E99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1132" name="Picture 1131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35E49FDA-1867-23B7-36CD-9B74587C49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1133" name="Picture 1132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969BC2F4-B8D2-0071-9C5A-C355350B67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1134" name="Picture 1133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D62887FD-FD0F-47B2-560D-0A5F934C41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1135" name="Picture 1134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858C64B8-C8BA-8A46-DE55-66F83471CA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1136" name="Picture 1135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DAB3E6D8-A539-ADC4-B1BA-1C1840CCCF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1137" name="Picture 1136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2812594D-9FA6-5FFA-0A92-151B0E6A85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1138" name="Picture 1137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C5D94F96-2AD5-4700-1BC6-0F8D386B19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1139" name="Picture 1138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68264890-5306-25AB-EB19-EFF365D63B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1140" name="Picture 1139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FC6BE67B-FD76-D7D5-E14F-23E04E5770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1141" name="Picture 1140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941C1B05-0F2A-D7DC-B6F5-1F317D77E3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1142" name="Picture 1141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31F0C97C-EF38-61B2-7D32-88AC9A01A7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1143" name="Picture 1142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02BDDD86-BD6E-8A21-F4AA-0517FA5D9F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1144" name="Picture 1143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D8131724-891D-DCCE-F9AE-5C0C019A89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1145" name="Picture 1144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FEDF8829-375E-DA6E-8628-2E4D4248A4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1146" name="Picture 1145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521CA8A9-C6DB-5B41-A16A-FD246F7664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1147" name="Picture 1146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40A7C472-71D6-760B-EEEA-A5DA4BD701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1148" name="Picture 1147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484C6E7E-52DE-971F-AA1F-D1DF9E3CB9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1149" name="Picture 1148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475AE108-B678-321D-B1E3-B2FDEAD9A5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150" name="Picture 1149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F2941F9A-20BA-4462-EB46-7D86435534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151" name="Picture 1150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B5BAD139-134F-6053-B8DC-8087788D96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408" name="Picture 1407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FB8B1924-0A10-D8C7-4685-AD47830D8C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409" name="Picture 1408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6DE88915-4655-4FAC-EA21-7AAD078C99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410" name="Picture 1409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38784AAD-48AB-101B-98E1-4B8310316C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411" name="Picture 1410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A9A5A7A6-3E33-0DE0-60CD-18ECF32214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412" name="Picture 1411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31DADF79-14FA-9305-DD04-DAF946B2B6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413" name="Picture 1412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A78DF139-623D-A4B3-8066-42C0A69620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414" name="Picture 1413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141ED20F-B538-C204-4FB2-ECC16C6425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415" name="Picture 1414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435299EB-81D4-AE6E-FA6F-AA172E5CAF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780" name="Picture 1779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B0AB2E67-4324-7B29-771B-15BE97F637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781" name="Picture 1780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89E0F364-E5E5-F89C-1FEB-6E5EB9CE6A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782" name="Picture 1781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2B76406F-D534-E1C3-D068-48B5EABFC7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783" name="Picture 1782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59B7B307-F0BC-4B2B-8A55-B8BA7B9622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784" name="Picture 1783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44EE3BD6-F602-6677-63DE-C71AB433A1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785" name="Picture 1784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E85CEDF3-A084-9B62-B484-A43B8E1BB1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786" name="Picture 1785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3B0448E0-1544-B368-82CC-25E40BDDFE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787" name="Picture 1786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38600A1D-C1BC-A602-3156-611580317E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788" name="Picture 1787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FD4FC456-E215-64F1-8A37-3574A6B240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789" name="Picture 1788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D5B00262-AFCD-360A-1200-F948C4B2A2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790" name="Picture 1789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CD2E71A9-3C98-465C-D1EC-70FD4E2C43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791" name="Picture 1790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E28412CA-3D21-B689-0D2E-B233344CE8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792" name="Picture 1791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12EC76EA-0D30-4A05-B63D-34666C4CBD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793" name="Picture 1792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016A30B2-AC5C-B410-3395-F8038278AB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794" name="Picture 1793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1E07B545-7B6D-2C23-342F-8A517FC6FA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795" name="Picture 1794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75754069-369D-7B5C-5BED-ACA9201970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796" name="Picture 1795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E507ADB1-2E81-7C3E-5DDE-F77087018A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797" name="Picture 1796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AE773A76-8A09-AB6C-B9C0-8606F9E585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798" name="Picture 1797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C2F868C1-E628-70DA-95BC-F6125CC742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799" name="Picture 1798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FC0F1EE9-20F7-007A-B6D8-C0D4A152A2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800" name="Picture 1799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E14FF8F2-9EFB-B9D0-A6F1-9E874C1ABD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801" name="Picture 1800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C74756B6-33E0-89B2-C38A-948B79ECC6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802" name="Picture 1801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E57D930E-5861-A15A-083E-81342FBC7B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803" name="Picture 1802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AC3CF3F8-2E38-DB7F-7C22-E91EAE2F45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804" name="Picture 1803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08237DA2-D9AE-B3C0-2681-C0D3B7CEBF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805" name="Picture 1804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087C4AFC-9853-69BF-3E30-DEDB4DD496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806" name="Picture 1805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628E94A9-E3F2-6B78-BD7D-83EB1370D7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807" name="Picture 1806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6A7AAF38-54A2-57CB-F63B-EF1B2DDD62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808" name="Picture 1807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DE66B3CA-F2BF-21B8-97BE-544CF43020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809" name="Picture 1808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E6C9ED84-B55D-476F-55C5-0D9BA441AD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810" name="Picture 1809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B62E7365-9218-A138-C24A-8FE1207AD4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811" name="Picture 1810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5C111C87-C380-B7D5-4FBC-EB70E93018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812" name="Picture 1811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EED186C0-C240-AD1A-CB2D-0A0E5FB28A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813" name="Picture 1812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7748061A-F580-7595-371B-0ED4603D45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814" name="Picture 1813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89D89DD8-F576-97E9-B36E-AAEED56A07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815" name="Picture 1814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C6C9CEA7-FBC8-7043-0A65-D428B85A60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816" name="Picture 1815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A06DF52A-BD74-49FB-0691-E4024887FB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817" name="Picture 1816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E16210AF-2D27-A88A-56F5-BFB2DE42AA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818" name="Picture 1817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784D9C1B-87B5-9EEC-1022-ABE986310A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819" name="Picture 1818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B518F0B0-9295-2C65-7767-998F6FAF2F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820" name="Picture 1819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3BD13929-6C9D-BA6E-631D-ACC3F8F1AA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821" name="Picture 1820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BAF34213-79EF-44DA-D50A-E951F59D08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822" name="Picture 1821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A095CEC9-9C2A-017D-0EE7-C30035AD56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823" name="Picture 1822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6F19D871-8C3D-87FA-9F72-53FC551727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824" name="Picture 1823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AD8785E2-885F-4A7A-DD9D-438F6CABCC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825" name="Picture 1824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F4FA598D-9E08-5D1D-099D-893095C86F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826" name="Picture 1825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D2FFFA17-361F-31AB-1F8C-E196026A86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827" name="Picture 1826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9DFA3868-AC67-EC02-5C3A-B24B15E5BC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828" name="Picture 1827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0C0F4E49-92B8-DE15-3F4A-34DD99A655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829" name="Picture 1828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FDF1E4D0-877B-E6D4-AE37-ED46974620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830" name="Picture 1829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AF311DEE-80F8-274A-A6E1-BD36AAACC2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831" name="Picture 1830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A1A2510E-7A2C-E1B2-BAB7-81DEB54790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832" name="Picture 1831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293256E4-E5A7-8EE6-A0DC-03243B4C33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833" name="Picture 1832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13F00535-1E1A-D831-8BCE-87C5495ED7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834" name="Picture 1833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2C980504-EEA8-2847-A0B4-50E28EE2E6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835" name="Picture 1834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14CAF3C7-3237-037F-5CAE-9246EFA86A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836" name="Picture 1835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7F48590B-9B73-FE81-364D-DA957E4AC6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837" name="Picture 1836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0857E726-6CDB-EB66-9F81-B095ADA327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838" name="Picture 1837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C668D2FF-E48D-41C9-7731-88D93396C3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839" name="Picture 1838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59F10356-B086-7A60-9B5C-3D9FC48A3E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840" name="Picture 1839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2DB6EAD4-C818-44E2-AE6A-A4EA3FF1FB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841" name="Picture 1840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9651B2FD-1057-30B8-F3E4-7D831C6459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842" name="Picture 1841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0C03C9AB-9B07-169E-4514-73776264D9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843" name="Picture 1842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A4152D1A-E45D-1D80-433F-4FCC37982F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844" name="Picture 1843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08BA95DB-8947-AF4A-B322-12D0D35B05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845" name="Picture 1844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12A5B4F9-FAA1-1036-A38D-671DE482D2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846" name="Picture 1845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6C4C71F6-3782-7DE5-0143-730BD84383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847" name="Picture 1846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F39CD40E-7A52-7F96-6081-B00901EC86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848" name="Picture 1847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5FDD07D2-AFE4-180E-3F00-8AEF819E4B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849" name="Picture 1848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10D5B1D3-2F2C-4927-467E-2A93D42402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850" name="Picture 1849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6020A12E-521C-2A6F-8F4D-F857774DB4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851" name="Picture 1850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230777F9-4A5F-9F70-2D5D-31CF3E1598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852" name="Picture 1851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710581D2-8907-7A79-D25C-88B238C5EE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853" name="Picture 1852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9CE4187E-DE51-D993-5E97-02AB526DC7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854" name="Picture 1853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AFA8F83E-15D9-CEDE-CE5C-67597D9D97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855" name="Picture 1854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8B12CEB6-9FAB-11EB-A1AC-D40F2E0BBF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856" name="Picture 1855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62633CE8-3689-58BD-377B-56E039C078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857" name="Picture 1856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BC7BAFCF-A9FE-1DB5-EFF7-E5694FDCF1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858" name="Picture 1857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DC650260-DD08-F4B4-A5EB-3D5B745A6D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859" name="Picture 1858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AA8567E9-AB76-32CF-D435-8EA583824A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860" name="Picture 1859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4FF7692F-846A-02C4-A8D2-A1F105DBB7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861" name="Picture 1860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C4302A13-610F-2685-38F6-F30FC397A3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862" name="Picture 1861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C087D21F-464A-0455-57D2-20FEDEEFB4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863" name="Picture 1862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9ECD8B76-C168-3C36-DB42-B6B717C638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864" name="Picture 1863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A0F65397-10F6-CDAC-4ED8-8EF8930F24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865" name="Picture 1864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728310AB-62A1-1BC1-4D77-11DCE880A3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866" name="Picture 1865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6F4AFD79-C44E-A605-06C7-C90D7EC878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867" name="Picture 1866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6280448E-E398-49BD-C707-2E465EDF7D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868" name="Picture 1867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B4C096D3-9AD4-6B2D-C4E2-D7D84EBE87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869" name="Picture 1868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BED0F435-B17E-4AC7-205D-8A3302E595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1870" name="Picture 1869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9899FDA5-8C4C-F76A-D56F-C66425B9CA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1871" name="Picture 1870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6D860D93-3351-AFB9-24FE-1E8DAAC97B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1872" name="Picture 1871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68E4C656-1C2F-BE14-5A8C-8124058130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1873" name="Picture 1872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86E9F509-9988-0630-E057-4E5AE2625D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1874" name="Picture 1873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F83977C5-34C1-A7F6-A323-6DF11843B1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1875" name="Picture 1874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D77D369A-C02A-3AF8-17FD-1D1123A80A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1876" name="Picture 1875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E2F1A2C0-2911-56AC-C475-8C3567BC26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1877" name="Picture 1876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F2A9A655-D212-6EED-EEA2-32002EC26F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1878" name="Picture 1877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64C5B1B6-B187-32C8-D40C-21273696F7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1879" name="Picture 1878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77577BB6-8D16-81EB-5F47-F13D2437DF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1880" name="Picture 1879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CF683A2D-BB96-1544-739B-71963B0D80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1881" name="Picture 1880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BBA8AF6D-8967-53A0-CA0D-A7C77F3D69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1882" name="Picture 1881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5168D82B-1317-1913-C36A-FE0CED66DC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1883" name="Picture 1882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5519910C-32FE-68C6-5E59-098BFF2E20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1884" name="Picture 1883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F0511BBD-2966-A015-8783-CDEA0A35F0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1885" name="Picture 1884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24FD116F-3CB9-A60C-070E-CC8B7B3756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1886" name="Picture 1885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F9335555-5D60-1BF5-7C6B-93256487D4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1887" name="Picture 1886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DD6D101C-F118-539A-9CB2-4CA3012F3D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1888" name="Picture 1887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77AE8302-3F55-1355-5B38-419675D731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1889" name="Picture 1888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E6A077B8-6CDB-A72B-1824-775FA62938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1890" name="Picture 1889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DC772AA1-4AF7-C998-A5B2-EB70F6AE12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1891" name="Picture 1890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A6795869-9311-469E-DD5E-56B18989C2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1892" name="Picture 1891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5834681E-E84F-A0A0-D00E-07D443F8A8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1893" name="Picture 1892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1085D548-D25A-11D1-B1C8-109C21CE3D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1894" name="Picture 1893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9384E82D-DCFB-3BD0-253A-3FDA1F5E37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1895" name="Picture 1894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2F88F6F9-63AC-67BD-7A16-E448E36D6C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1896" name="Picture 1895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801106A3-682E-69AC-2902-F7FD95BC30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1897" name="Picture 1896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2C5F7C75-5D46-9960-9DCA-2B50FBCACF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1898" name="Picture 1897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4EFF77BF-5539-4B05-4C6A-3A9E9D74D5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1899" name="Picture 1898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80F8FE64-5DFD-AD99-69BD-5CB9AA29A3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1900" name="Picture 1899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CD872348-9B1A-05D2-E42E-10EAE9167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1901" name="Picture 1900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7289219A-3A53-89C7-F28D-991D53CA70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1902" name="Picture 1901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6A677A53-24AA-A531-F1FA-F2249511AE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1903" name="Picture 1902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101B1320-69BE-5735-E904-06777C3988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1904" name="Picture 1903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55317180-09ED-2580-EA2C-BA5B4FEF16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1905" name="Picture 1904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41C5E0EE-5A84-5397-4C4A-83B0100DFA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1906" name="Picture 1905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905925C4-FD43-52A1-1146-50A54D00BA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1907" name="Picture 1906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4B97A968-2E85-E513-570F-E83BCCB1BD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1908" name="Picture 1907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0F3B7A14-3649-AB35-B9BD-AF33E50EC0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1909" name="Picture 1908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541D78C5-A22A-6543-B758-6B521B68D3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1910" name="Picture 1909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5A95DBCB-6F94-3975-0755-4AB9FA8693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1911" name="Picture 1910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0F8344E5-56DB-6F3C-B409-0EF825D3E5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1912" name="Picture 1911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342F471B-2F68-631C-15C1-E3AF7A2665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1913" name="Picture 1912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765E0149-A89A-D955-D547-D0774678A2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1914" name="Picture 1913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618ED845-A0F3-986C-4B75-72F7133CA3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1915" name="Picture 1914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F4ABD363-A628-C10C-9DDC-B44DF86DD0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1916" name="Picture 1915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428F99F1-7619-DF05-E3E7-8000645BA0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1917" name="Picture 1916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306A4F49-F8B5-C6E8-998E-A0748153C0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1918" name="Picture 1917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700B09DC-A8A8-5F6A-93A2-034B9340B3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1919" name="Picture 1918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3AB65EE0-1980-4A7B-FFEC-1F72472627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1920" name="Picture 1919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17BDD18D-F4DD-B484-A396-CBD101AEAB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1921" name="Picture 1920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454C5D92-1F82-85AF-9F07-5673559478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1922" name="Picture 1921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C313CC0B-0976-224F-83EC-0578F840D6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1923" name="Picture 1922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AB728AEF-979B-D454-5FDC-F348A8EC32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1924" name="Picture 1923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656B7085-AE0C-310D-A5C3-9C35AA306C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1925" name="Picture 1924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25CDAFAE-C16A-B880-E5AE-D7ECA49EE5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1926" name="Picture 1925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330A278F-D3B2-CC8C-9BE7-78F4EC0E50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1927" name="Picture 1926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3C263A54-34DA-5DEA-4E7C-2FCB690C17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1928" name="Picture 1927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2AB6F755-82FE-1B06-1B09-9FFCBA9642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1929" name="Picture 1928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9C09EBEB-316C-3539-3015-4A6F1DF8B8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1930" name="Picture 1929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91741699-6182-7A32-F31C-1B6D262FBC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1931" name="Picture 1930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4ECB636C-CDC1-8872-7AC7-D9C469ACE1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1932" name="Picture 1931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A9FEE1C5-BEE9-C361-401F-7CE4E143DE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1933" name="Picture 1932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4B3C121C-B4B5-AA18-D40D-9F27BEE3FF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1934" name="Picture 1933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6929CEE3-CA59-F839-73AC-C1C38633F2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1935" name="Picture 1934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316590FA-277A-F178-F22B-C71743E078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1936" name="Picture 1935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D28D4BAA-C5B3-FDE4-D589-959E491D37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1937" name="Picture 1936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3CC58013-3A41-E554-BA3F-19D9787F2C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1938" name="Picture 1937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DF7F8447-A4E5-3028-A41F-663892C5B2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1939" name="Picture 1938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FBBB9A57-8F60-75F1-67B8-8B38831EC8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1940" name="Picture 1939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34166B35-F905-4D96-5BB7-6EA4DFF29A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1941" name="Picture 1940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391B74EE-2078-0B0B-C29D-C655E12669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942" name="Picture 1941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E9827E7B-EAC5-64A0-C45F-3F09D6CA0D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943" name="Picture 1942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322A6628-63E0-7C52-3806-EEBDD050DA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944" name="Picture 1943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AB485C17-53B4-CD5F-2AC5-86F232CCB8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945" name="Picture 1944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A705D5AA-22C6-D292-17D3-F8D6E97D56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946" name="Picture 1945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D5DD2753-D751-52C0-7BDE-7DD1B78123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947" name="Picture 1946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1874B7EB-060A-E99F-1D5D-71FDC27C0E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948" name="Picture 1947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8BC7F068-953A-C2EC-2BE8-1B08D83643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949" name="Picture 1948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FF88B476-8E92-25C0-EBF2-6B4852ACCC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950" name="Picture 1949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90A84AD0-A5F2-37A6-2F40-C754883416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951" name="Picture 1950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EE38F1F9-3D6E-5C90-CBCE-A74B919506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952" name="Picture 1951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C75FE566-958E-4480-4BD3-0AD23C3E54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953" name="Picture 1952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CBDEA071-30EE-08F0-94AF-2C202DAA24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954" name="Picture 1953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94285739-6A3A-6B6A-EFD9-299A0B1BD6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955" name="Picture 1954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0D87B1C7-CC41-135C-391C-13723649B0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956" name="Picture 1955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10E6B347-D8D9-12AA-A578-B013C89438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957" name="Picture 1956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9D2967A5-9578-49C8-416B-FDBF12D2AC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958" name="Picture 1957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7F83E55C-DE53-CCBC-B63D-FDFCCF9036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959" name="Picture 1958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B5C0FBB5-F31B-24DD-D6B5-87640CED94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960" name="Picture 1959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6B957F8F-9F33-CC4E-C681-D786D864E0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961" name="Picture 1960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151F9C71-DF9E-5647-48B7-9FD860DD39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962" name="Picture 1961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7F51264A-E278-116E-0C24-3D72A20CA5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963" name="Picture 1962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D1D593D9-7195-F7BC-213E-91C2B77DFF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964" name="Picture 1963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5F8E0AD8-4C53-72AF-44A3-AEC5A51127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965" name="Picture 1964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D612F110-A36F-A669-51BC-DFCC1EA40D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966" name="Picture 1965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72ABD642-6139-A218-44FC-EE14EA8328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967" name="Picture 1966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AFE15D32-4519-91E9-C5EC-C81790AFFB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968" name="Picture 1967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A7594E79-3B14-78CD-9BCA-331064EDFA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969" name="Picture 1968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CA4EA2FC-61A7-DE9D-7100-48CF4385DA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970" name="Picture 1969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E7EFB5D3-2C36-CCF9-E001-7D99F4C1C0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971" name="Picture 1970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87F7017D-0EA0-B1EF-70F3-720CD81ADC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972" name="Picture 1971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7EBD7DD2-2D5D-6F44-47C5-22770F3D39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973" name="Picture 1972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15AD109F-0C5B-7A44-4C62-D06292A14A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974" name="Picture 1973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DA104C90-B1BF-E21A-D2C0-63CC7D412C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975" name="Picture 1974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A018486F-3F84-AD79-FD18-80BFEDF626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976" name="Picture 1975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7CF7261B-DDE8-9537-91C2-5F10A6ED0A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977" name="Picture 1976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484CB453-5821-7591-4C08-912E9C2CAD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978" name="Picture 1977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8EDE9090-CB64-EDF0-C015-B342BC02EA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979" name="Picture 1978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713F6A85-7AE8-DBCC-7744-822463F6E3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980" name="Picture 1979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9604AA8E-1A24-A1E2-D50C-685CE97AD1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981" name="Picture 1980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A4F984D9-FA06-84CF-F506-1D2AE415AF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982" name="Picture 1981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C6C82462-84F1-F73D-DFFE-E87DA5AFD0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983" name="Picture 1982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DC23E337-0171-C48D-83BF-DB48019547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984" name="Picture 1983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D8FBA0F6-DA5E-95CC-93A7-7058AC962C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985" name="Picture 1984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2C0998AC-5CC0-FFAB-A9A5-633689A95A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986" name="Picture 1985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A5B398CD-E286-424B-D567-5CB248FEE5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987" name="Picture 1986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85622A42-3A09-4B1D-B82C-068F3616D7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988" name="Picture 1987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E8C3357D-4D30-520E-92A5-C64BA5AADD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989" name="Picture 1988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95B7038B-BD15-D1E9-5A8A-868FDD9A96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990" name="Picture 1989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21B50553-A69A-CD16-148D-54CC263AA9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991" name="Picture 1990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9CBE1072-4D18-0254-E9D2-B676E63BCA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992" name="Picture 1991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849283FD-DB4F-B3AE-9D3A-AAFA3B2225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993" name="Picture 1992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36CC0692-3637-13CF-97EC-8654C5FC46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994" name="Picture 1993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5EFA91A3-7ECD-5E3A-CC8A-C1A8CC6640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995" name="Picture 1994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5863778F-5E17-EB92-40EC-BDA3FBD19A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996" name="Picture 1995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0BDCAD70-611D-360E-489C-C70E112B74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997" name="Picture 1996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6299DFB2-5089-3F8C-E298-58DC9F869D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998" name="Picture 1997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A3B51570-35E6-A66B-7C65-0C539B54D5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999" name="Picture 1998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9D995EFD-B9BF-7A56-A41D-776843E504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2000" name="Picture 1999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209B4035-7430-73C1-1B16-FE45A50D9D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2001" name="Picture 2000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D502C91E-EF2A-F063-B70B-24D6D3FB6D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2002" name="Picture 2001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ED7B028A-F068-250A-2868-1C3AAC08BD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2003" name="Picture 2002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DB7857D2-BF8E-04C6-62CD-31F239FCB9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2004" name="Picture 2003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E560E980-E4AF-961F-BA7C-C890A34D6E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2005" name="Picture 2004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17DB8F76-132C-B353-5A85-6C94700822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2006" name="Picture 2005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C2EBCC95-BD4D-CCA3-628C-8E902A143C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2007" name="Picture 2006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C06659E3-C806-F36F-92FC-823CC82541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2008" name="Picture 2007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8446EE60-3167-1DDE-88A7-B6BF79C0C9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2009" name="Picture 2008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60CD1A32-1BEF-A307-F5A0-6FF1149431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2010" name="Picture 2009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69BDC34B-6D5C-B808-40F5-356D8380C9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2011" name="Picture 2010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88B0C01F-6537-9353-0CE5-4D31ED4F25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2012" name="Picture 2011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FC2509C5-D35C-A92D-6816-1A5BFBA3EF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2013" name="Picture 2012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1B6B45C7-4F0C-7B4E-F1BC-CA45C1F31A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2014" name="Picture 2013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1F6B684C-CA47-7A35-4259-5F67E8D87D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2015" name="Picture 2014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879B4221-0E34-9B8E-A0C6-05FDE46269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2016" name="Picture 2015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ECEA542D-10F9-2980-8792-FC1F70F1ED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2017" name="Picture 2016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481D601F-9ECB-8A71-77C4-687AFBE1E9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2018" name="Picture 2017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A8308F88-C564-C5D5-55E2-C7027BD774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2019" name="Picture 2018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EE0C4382-16D0-6959-9926-37154CF279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2020" name="Picture 2019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E897F0D7-4CD5-79CB-E637-440CC76CF7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2021" name="Picture 2020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33034059-BCE8-6325-7FAE-67F345F6E5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2022" name="Picture 2021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4F4A9CB4-9539-6016-1064-62906DD1F9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2023" name="Picture 2022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EFC8699A-F0F2-0BC2-6C71-D560014D81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2024" name="Picture 2023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05342A7E-D788-64BD-E4E7-3553DE08E2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2025" name="Picture 2024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56591B2D-8C51-3677-AC56-0D2D0A73A9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2026" name="Picture 2025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BA2F3147-E10D-A774-E066-A2E7E9266D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2027" name="Picture 2026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6E9EEB71-2478-73DD-BCD4-CB66F64AF1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2028" name="Picture 2027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A70AC91D-DAB0-3865-EAD4-E9E83B6F40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2029" name="Picture 2028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E7FDCEB2-67F3-2AF4-8C04-B43EFD8A53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2030" name="Picture 2029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E6EA1E92-71C4-154B-DE5C-91E41C5FA0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2031" name="Picture 2030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4CE59BCF-9A01-5372-338B-4BC0D7425D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2032" name="Picture 2031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C91A2618-07BC-6643-AD16-4CBD0D9B09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2033" name="Picture 2032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DA7B0DE8-6E3E-E8BA-21C0-0931B50F36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2034" name="Picture 2033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047DCAEE-07FE-5017-4CA6-C57D95117E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2035" name="Picture 2034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96F5E425-F523-F568-65F5-52817DFCF7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2" name="Picture 1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E23B736F-F483-1C05-8BF1-162BC4C6DF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3" name="Picture 2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D7908DFC-37EA-E8F7-9F0C-A3F027368E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4" name="Picture 3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1F107AAC-8666-704D-F52E-058D613264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5" name="Picture 4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C8CCA05C-1197-2D59-D0ED-1DD7E4CD63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6" name="Picture 5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9EACCD15-9282-310E-4447-1F8436EF98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7" name="Picture 6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6FA7808E-8353-37B0-42A7-F6E55EFCA4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8" name="Picture 7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CBED555A-F3C1-D6A4-4419-FF8D5911F5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9" name="Picture 8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0FC01B00-8379-0C8C-B3BF-8D02D4362E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10" name="Picture 9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FC918BA1-0ACB-3833-DDC2-FE17901636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11" name="Picture 10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ABDA5281-1615-F630-E32B-D5765AA2A9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12" name="Picture 11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D216FBFC-928E-989A-7771-9CE3E02F7D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13" name="Picture 12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6249E306-C0A9-1D50-62D3-FD5B26431D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14" name="Picture 13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18334829-6A85-1B5D-A281-B41497400D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15" name="Picture 14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A4DCD3E5-EAAB-ACFE-A0F3-01202BFADE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16" name="Picture 15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67235516-3E81-0B2A-507E-7F19D4EE0A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17" name="Picture 16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25DC603C-7586-E93D-2F22-62D98B7D0C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18" name="Picture 17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FF0D1FA7-F29A-49BB-CDD5-E67760DB28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19" name="Picture 18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D6F3946B-D735-32DF-DE81-134C892CCB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20" name="Picture 19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B597174E-791D-3D80-7681-9E76862259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21" name="Picture 20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DE1A57D4-205C-E99F-9B4A-A3C22FEEAD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22" name="Picture 21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6CF209AB-C9D9-4A07-8671-0F866D7BC6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23" name="Picture 22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543461E4-3F2A-6DD3-CD9B-852525DAAC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24" name="Picture 23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FB96DD10-1060-9D52-134D-F15E559C28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25" name="Picture 24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0D6CBD6E-B3A8-7965-830F-17D1D1B193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26" name="Picture 25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498A6B08-CF45-E7BC-90B7-F404DA88B3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27" name="Picture 26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D02FB4D0-0D17-97C3-FEF8-E2C162115A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28" name="Picture 27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2058E51E-B1A0-4796-C8CB-9DD2DEE8D1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29" name="Picture 28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8B328D34-DE64-D2C5-BA4B-1BE69D68F3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30" name="Picture 29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76D8329D-C6F5-9454-F34D-98D2E380A4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31" name="Picture 30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C34EA403-F1F7-D8CF-DD2D-A89B2E9CD8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32" name="Picture 31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C5AE1E4C-5945-7104-A881-291642BFD4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33" name="Picture 32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692E2697-0D4F-3E7A-78D0-06765CDEEE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34" name="Picture 33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4E367E1D-B8FB-89B6-E49E-D9C33330A6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35" name="Picture 34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D78D910A-6A5F-9896-CAE0-299A7D98C7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36" name="Picture 35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D9ECADCA-0314-9002-9E51-8249D6170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37" name="Picture 36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A05F4B5A-61A0-A1B0-549E-5CF115A68D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38" name="Picture 37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3734DAAD-2AA1-6939-3436-C7A167CD8F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39" name="Picture 38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403E8928-33BC-3D7E-C5E2-25A425181E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40" name="Picture 39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FC582F17-5FAF-F9B7-7235-B6D35F0B5E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41" name="Picture 40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ED538AF1-4A75-659C-DDD0-FBFA6AF787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42" name="Picture 41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6B476E2A-6ECD-4918-7240-0E3FEEF6AF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43" name="Picture 42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86017727-7449-D1A2-AB9F-D9FD91C414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44" name="Picture 43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4E0BEDA0-4D3D-EA4A-AB3B-9DB8431066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45" name="Picture 44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A92FF63E-FE57-317C-2F31-92744CF62B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46" name="Picture 45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DAF6347A-FAEF-0DF2-7594-4327A518BC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47" name="Picture 46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EB600C07-DBCD-3B90-7267-8E6C8CF98C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48" name="Picture 47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13125A60-2895-EE58-3BDA-C5F55C368D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49" name="Picture 48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7D1D7DEF-1685-180F-2A9C-1909FFA911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50" name="Picture 49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DDDAD58D-372C-07BA-8011-771E463510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51" name="Picture 50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397C819F-0B9A-C485-CC75-2B81C301D7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52" name="Picture 51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3B0AC45D-1FCE-C716-EDDA-BB006E863C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53" name="Picture 52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5BC770E8-4DBE-AC66-75EB-B54C392623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54" name="Picture 53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4D80B08D-0432-3974-94E2-86C96429CB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55" name="Picture 54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5651ABFC-C274-F9A3-DE74-6C1C040784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56" name="Picture 55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5658BADE-718A-71C9-8601-391198FA3B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57" name="Picture 56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E857C4A9-EBC1-8885-87BB-776C4BB0D5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58" name="Picture 57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C0F48F7A-FED5-22A7-EC42-C783248F5E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59" name="Picture 58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418BFB67-0433-14C6-C086-D22909772D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60" name="Picture 59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9E6DDE2F-2775-EBD0-D5A7-51E68123B4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61" name="Picture 60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4C5C8C4D-9178-9183-6DA6-06D2F1132A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62" name="Picture 61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1F8F2BED-EAF0-DB01-DD89-088FC409E5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63" name="Picture 62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A864FD19-B9E6-5406-C2EC-A29C31254D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64" name="Picture 63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88CE29FF-EF87-7145-36BD-B11C726610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65" name="Picture 64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B060B326-5EB1-76D7-7132-0FE377161D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66" name="Picture 65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0F344F79-A68A-6A0C-5797-C5EA8D33AD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67" name="Picture 66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C50D230E-CA47-7856-0DD6-D63D98759A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68" name="Picture 67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16AD5917-8D0D-DAFC-991C-95D767CD49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69" name="Picture 68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D5A01F30-8569-177A-BE0A-2C9748E67D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70" name="Picture 69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F5F55137-DCD0-184F-5EE3-FB55F93CDE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71" name="Picture 70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895BB7B1-CBE4-E943-62CB-F69B94D70A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72" name="Picture 71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F7F533C8-F1E5-0689-8D60-7A73C5A7DC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73" name="Picture 72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4E5A1CE1-121B-7253-D5B8-DFC48440E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74" name="Picture 73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802E6AE3-8CBB-9418-3151-D1BCDED1C0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75" name="Picture 74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0C25DF17-4833-59CF-3CAB-F82148AB66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76" name="Picture 75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5B811A57-D165-BFE5-8AE9-4D95B64C60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77" name="Picture 76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BA40C6B9-E18E-E4E3-2864-218B51B2FD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78" name="Picture 77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F48BC46A-B0C3-7BDE-903F-D24C1E02A4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79" name="Picture 78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4588A72F-362B-A9BC-C27D-3459A5CB14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80" name="Picture 79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66C1650B-72BE-7620-4F44-236F7418B2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81" name="Picture 80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0ADFA9BB-F6AC-CBC6-66B9-F545DD3B56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82" name="Picture 81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E06B9190-D980-DEBF-05AE-A789B8824D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83" name="Picture 82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9CC37F14-862E-70A5-A0DC-373123CDAE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84" name="Picture 83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51567722-5A49-708B-B9EF-0EC7EF8369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85" name="Picture 84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703A4149-4F9B-BCCE-321F-72F0567556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86" name="Picture 85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0C6FE867-CB06-45E5-1DC0-483ADFEE15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87" name="Picture 86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90BA2773-5CFD-A5C2-9F3D-5EFD5DF807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88" name="Picture 87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98AE5E84-8C77-96D1-B5E5-E6DC45A131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89" name="Picture 88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8ADE740E-0595-8405-9B56-116E8DDC42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90" name="Picture 89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009624DF-0C66-876D-4FD3-133203D47B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91" name="Picture 90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F84679EE-C135-B420-1908-B262F35B0A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92" name="Picture 91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AF08B634-26BC-B71F-E427-7CF5D3EA30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93" name="Picture 92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B1249DF7-F628-232F-C35C-553793F10D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94" name="Picture 93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0101BF6B-EBFE-86A9-3183-D0CF289601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95" name="Picture 94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5B35DCFD-2A51-2911-B939-F0FF40E9A0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96" name="Picture 95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5D0AE0E0-A259-362A-23CD-2A5F3FF834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97" name="Picture 96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D9F7D061-8955-EB99-2E9A-0D5F647954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98" name="Picture 97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8278605F-8B2A-649A-A87B-425B168242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99" name="Picture 98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2866FD18-8A6C-7170-B03D-9C8B798533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00" name="Picture 99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EE6FA5FB-9A20-8296-1AA5-30DB0A180C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01" name="Picture 100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FCAA64C1-63C9-CA7A-FF8A-647D6BADC4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02" name="Picture 101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E2E26202-7221-C4E3-9399-BC7BA41B0B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03" name="Picture 102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0F7C2A43-4620-660A-7DDA-3419834784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04" name="Picture 103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082DA127-55FD-EE8F-49DD-AEFC482D88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05" name="Picture 104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D2E520A7-3731-C218-194E-8CB7E97E8A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06" name="Picture 105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717EEF2E-B32E-14D1-282A-3C626DF01F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07" name="Picture 106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CB7CFE73-EE7F-FC27-9EAE-93C7BD9450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08" name="Picture 107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CF57FEFC-A23B-9CE0-8010-0C52F435FF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09" name="Picture 108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15FA05DD-6117-E394-30B2-4DBE3C5EA0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10" name="Picture 109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60FB86C7-2366-CF05-C4AE-D360A42551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11" name="Picture 110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4539A07C-7FC3-2613-E901-CB25BB9D17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12" name="Picture 111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6D9429CA-EF06-5A1B-DAEE-AC41DE3612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13" name="Picture 112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F8DB0C4A-7A90-2B09-E991-F913C81039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14" name="Picture 113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E272C552-E76B-EC45-19DB-CC8128F23E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15" name="Picture 114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E897F27D-2E4D-9799-B3BA-ADAE918CAB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16" name="Picture 115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5CF1E7A0-CE1C-CF26-DFF0-FE58E96D1D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17" name="Picture 116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F8F04371-0022-6034-D910-A8A280AE4E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18" name="Picture 117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B1988C1B-255D-9C3D-C176-99644029C7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19" name="Picture 118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38B97CF6-C425-F0C7-E6E3-A142552B14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20" name="Picture 119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5B9C5199-6194-8C45-AF07-7356CF49EA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21" name="Picture 120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9EEA2D65-2392-75C3-E886-EF8A222F67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22" name="Picture 121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4E10252F-23B4-90A1-3639-366C20A50B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23" name="Picture 122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DD6C0483-4FE9-6DFA-2FCF-D7A666F905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24" name="Picture 123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3D134AEC-A993-F443-C101-80753F05F1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25" name="Picture 124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A6AD4390-6E94-1F8E-0F41-60274314A5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26" name="Picture 125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CED46F85-ED1C-834A-3212-B51EECCC52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27" name="Picture 126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19403449-D8F6-3FCF-A64F-694522DB71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28" name="Picture 127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68E4616A-374E-BF08-2F4B-D7E141C4B7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29" name="Picture 128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2FFFBE30-FA0C-E286-CD59-3AAB850E1D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30" name="Picture 129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83828C5A-72C4-AF31-FFCE-22D47E134A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31" name="Picture 130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B0DA5BAF-6590-C5B1-298C-2BE98DDE01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32" name="Picture 131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190B5D85-0B4F-3F80-F490-05081C8332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33" name="Picture 132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AC0DEDEF-2579-78F7-EABF-3D535B66C2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34" name="Picture 133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B63A3C72-D8E6-456F-49DE-CFDCE8E502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35" name="Picture 134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F136B17E-2DF3-ADD4-69A5-0AE3002330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36" name="Picture 135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2B0BC71E-0094-29D4-A925-3CBA875E31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37" name="Picture 136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2C303624-D1B5-1A90-6535-497E0B033B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38" name="Picture 137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C40C920D-C3FC-79CC-F766-F74EC60A77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39" name="Picture 138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13AFFF3B-A67E-0D78-1DBC-3ED2F89D2A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40" name="Picture 139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DFC098D3-C8C5-9BAD-4DEA-998A755626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41" name="Picture 140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B7CF856B-F425-13C0-92A3-07D80DDCA1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42" name="Picture 141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0BC828D2-F15B-9498-DD0F-5865DE536E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43" name="Picture 142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505C69FD-8029-9C11-7E73-4DCA80FE98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44" name="Picture 143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E4FA408C-A181-73C8-01E7-E2D5F8ECEA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45" name="Picture 144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8E9CCE18-15A5-CDD0-93E7-E8816EBB89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46" name="Picture 145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F46281D9-7381-5685-0D59-CC15612EB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47" name="Picture 146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114AF20D-C04F-A866-0356-F239F20B1D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48" name="Picture 147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5A02BB7F-5AC7-F858-CF2C-F3F137C394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49" name="Picture 148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C51612A9-7654-9825-EF64-4F18ECE460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50" name="Picture 149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30ED5AD9-CB3E-C7A4-38FB-412742C906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51" name="Picture 150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550013E7-D6F9-3633-FD7A-BB99492D7C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52" name="Picture 151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584A1491-DDE0-CA39-3F64-0596A27044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53" name="Picture 152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C52EE305-85FB-F59B-DDC1-8A0C77ADC3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54" name="Picture 153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781A6BB0-7972-3E35-BAA8-33D279A6ED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55" name="Picture 154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0C8EA516-F896-4B37-844C-8EF5BF4C1E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56" name="Picture 155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719824C5-14E0-E125-E0B2-D157640CDB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57" name="Picture 156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7EDD8614-A59D-273B-682B-0DBACE0F88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58" name="Picture 157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FB1E41F9-3FBA-E0BA-F921-AA0F5F7C81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59" name="Picture 158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D667D580-6A4D-3418-05F9-3C74268788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60" name="Picture 159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4240E415-FD3C-2E5F-7069-72C2F56CE3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61" name="Picture 160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95D50D1B-126A-8470-8EDF-1306D8E9C1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62" name="Picture 161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AE537D59-9D12-5319-E120-68956F5E5B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63" name="Picture 162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1B9E23E9-94A2-1C97-17F9-1888EC3C80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64" name="Picture 163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8799D6C6-EA68-1C48-4938-DE5EA7083D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65" name="Picture 164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045E2134-6EB3-8979-8A25-DA101B7747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66" name="Picture 165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43011354-E34F-D07D-2C81-C1995B06D3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67" name="Picture 166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E877CA3C-332D-A87C-43DE-9AFC576A8F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68" name="Picture 167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6A597B85-C356-ACC6-B0E4-40652B91C4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69" name="Picture 168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B69FFFBB-2FBC-58A3-3FC6-6159EA3379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70" name="Picture 169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89B79ED6-6919-83E6-0699-222DB43111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71" name="Picture 170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1F4DBD26-D052-4842-F9E7-A1FEF84008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72" name="Picture 171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6682B5E2-36C3-E151-1E34-8C4004DA40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73" name="Picture 172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1C1FFE36-8D65-A2C2-F51F-3DC7406C0A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74" name="Picture 173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D056E29C-CE17-E013-4F6B-15209DB331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75" name="Picture 174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1CDD60B3-CF44-0043-5BCE-DCC86E352A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76" name="Picture 175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00593F2A-B3A3-A2B5-A807-21E36E1AEC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77" name="Picture 176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1BC1F50E-C33D-EAD3-E506-B2F4F0A895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78" name="Picture 177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D51ACDBC-0B25-E165-2C9E-A44D6AE71A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79" name="Picture 178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95F629D9-837A-104C-53B9-9E7C4A384B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80" name="Picture 179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89A3B41A-8639-EB8A-7B23-90852F17F5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81" name="Picture 180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788B50F5-84D1-520F-D176-01B631DB30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82" name="Picture 181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72DDE02E-1769-347F-F831-EDCBA8D84E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83" name="Picture 182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05697E71-B3EC-68D4-AE19-C77FB357DD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84" name="Picture 183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11252854-021F-5CF8-C123-0FC88DAB9F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85" name="Picture 184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AD285A82-F54E-4985-87F2-721B16BE11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86" name="Picture 185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6C173349-8169-F3CD-7CEA-929EBDBAFC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87" name="Picture 186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9DE4FB9A-5C85-49EC-3D45-8DBA8C676F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88" name="Picture 187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4B2A9EBF-6DB4-AEBE-2B47-0E21438530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89" name="Picture 188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FB046E0F-EDFD-FCD1-4B4E-61D893825B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90" name="Picture 189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D13390E0-578D-DD7A-D3F7-8BF99887F8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91" name="Picture 190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04906020-4D2E-4E28-1CE8-F7EF4CE3F2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92" name="Picture 191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50F1B463-A93A-C345-DA98-2603863199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93" name="Picture 192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77E10B1B-9E48-40CB-B2E7-7D3413FCF9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94" name="Picture 193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E215B2F9-B6D2-6781-2581-C0C25A2338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95" name="Picture 194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3ED090E6-634F-0980-0A9E-54F365C5AD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96" name="Picture 195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A469610A-5470-0ECF-5A58-99EA81816B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97" name="Picture 196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2568E2B9-F005-8169-AB21-D030CFF658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98" name="Picture 197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EA781CF2-5DF3-0250-0CC1-3E3D3246D1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99" name="Picture 198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5543AED1-3A08-C84C-06A1-7AAF1AC62A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200" name="Picture 199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4ACF8EC7-2BD5-517A-9FB3-02142E3E78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201" name="Picture 200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8B0D73FB-8FEC-E34A-B043-D7493BE544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202" name="Picture 201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AB52C075-4EC7-09F3-BF47-D8641D3249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203" name="Picture 202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C0D7C2A3-6F40-1490-BC8A-02D54D0383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204" name="Picture 203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0BA3F1EB-0277-23DE-3D45-218566511D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205" name="Picture 204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A1A09AC2-F82F-3574-5337-02B620B7BE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206" name="Picture 205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99341DE5-0003-9194-6310-85B9DECE02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207" name="Picture 206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061FF674-5A2C-207A-EF12-68D34522FD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208" name="Picture 207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EA2BFD88-FCCB-932A-F93D-0A0BD5CEF3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209" name="Picture 208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DE722118-1DF6-26BC-012F-6E56A90D04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210" name="Picture 209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96C60677-E34A-89E8-E108-E84B90443B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211" name="Picture 210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1E15D620-232A-BDF7-B2D1-6D0AE77B14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212" name="Picture 211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E37B230E-C6C4-86E6-9767-72538E34C4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213" name="Picture 212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D6348082-A8D0-9ED5-D98A-90427F3F58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214" name="Picture 213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25434439-EA71-D3D7-6528-A7D9266E0C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215" name="Picture 214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76D54E22-A302-6C3E-CEE3-2EE5967E57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216" name="Picture 215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A42E14FD-ED7D-B12C-A639-B1BFC6D49E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217" name="Picture 216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EE2F7124-8ACB-06A4-8559-C756E6C380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218" name="Picture 217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3DA2B35F-F601-B1A4-2457-A3775FF6BD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219" name="Picture 218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9A46C031-D6CC-3125-E261-4DD3D72C7D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220" name="Picture 219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7B71FCE2-4CBD-9092-89F1-4AAFCF6036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221" name="Picture 220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D2D25AA7-BE15-9F5A-C578-9496483C0D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222" name="Picture 221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B82D03F1-AD63-E00D-2EAC-D6865143A9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223" name="Picture 222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B01C1500-718C-1081-B026-A7489534F9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224" name="Picture 223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6BC4C8B7-6CFE-B318-D510-213A993985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225" name="Picture 224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D3A17A3C-D92C-4BF8-7ACF-2B9DF0715B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226" name="Picture 225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69292448-39EC-2B0D-9688-6D729AC8A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227" name="Picture 226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E002CD29-8707-6CFB-FB57-C7B827E78F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228" name="Picture 227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B2332BF8-D316-BEEC-75EF-428615C7C5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229" name="Picture 228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5963C865-50C4-E98F-C641-4B5090C4B3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230" name="Picture 229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8227A65E-3B64-92B2-6AE0-5ED0663F90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231" name="Picture 230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62B7D8FA-39D6-CE8F-4880-6CFD5536FC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232" name="Picture 231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8EE89F5B-FE7E-B624-A405-92BA1F84D4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233" name="Picture 232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80CF89DA-12B7-54AC-8D76-A389848576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234" name="Picture 233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801E37BF-0D02-6271-5B56-5E897D5995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235" name="Picture 234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8DE2D1F6-EFC4-E647-3ABA-7F142C75C9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236" name="Picture 235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A2571E6C-2C1C-4AF5-3D3C-32000227E4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237" name="Picture 236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F2AEE14E-DA42-6301-759A-DD5AEDFDDA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238" name="Picture 237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4459DD46-02B0-4ADB-A8F8-BA0A6497FB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239" name="Picture 238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A53CE207-A4DE-C3E2-1DA5-3CB170817F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240" name="Picture 239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5F60301F-C94E-41B0-B178-D69484AD9D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241" name="Picture 240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6EF389D4-3CE8-1197-30E1-17B00EABA0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242" name="Picture 241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C037B85F-2284-364F-2FC4-A2E2FA9947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243" name="Picture 242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8020147F-4949-5638-3500-69D782013B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244" name="Picture 243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3B719744-0DB4-8E5F-A1F3-7DEB0C5C4B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245" name="Picture 244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4D26B8B2-9B00-5E47-4FC5-5B079E0F64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246" name="Picture 245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15E031E7-FAF2-A2F3-141D-9D2454083F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247" name="Picture 246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8811A566-823A-712F-C4FE-47D2A404DB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248" name="Picture 247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B62DF6CF-4B87-2152-D0E0-67A5C6CC67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249" name="Picture 248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2A68F630-7EB7-CA94-BC9D-5A0A8A95AE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250" name="Picture 249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2C937339-FD7A-EBBD-947E-69F5066D26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251" name="Picture 250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C43FDF8C-E33F-361B-53FF-3113706958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252" name="Picture 251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435C102F-E6CC-06EC-BC11-069CBA7811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253" name="Picture 252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8E9B570C-3C27-48D4-45EF-5CA74B4976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254" name="Picture 253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74EB61A6-8CD0-8152-9D24-EE5CF892A8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255" name="Picture 254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FA61223A-F0DE-D4C6-0509-B4305CCF0F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256" name="Picture 255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ED9D6795-A92B-EB92-1F8C-6E5F5500FC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257" name="Picture 256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8257410C-93B8-358F-4F0D-F4FD180EA4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258" name="Picture 257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DC0E94C0-01F3-CD0D-B582-1A49F1C546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259" name="Picture 258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1E2A5ED5-BAC8-D9EF-954A-5238EAA99D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260" name="Picture 259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51F7FF71-0313-DC78-7BEB-649A96E5D7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261" name="Picture 260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6A070FAA-2875-BF72-6774-5EF6A10394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262" name="Picture 261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133883DD-B712-5631-7E9E-4A683397C7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263" name="Picture 262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E7572C25-D154-E149-3D30-05B46909E2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264" name="Picture 263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8E0CA705-C167-0D82-F833-3A8C997858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265" name="Picture 264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5F803E52-A781-F15C-999A-7B74C69E60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266" name="Picture 265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AA1961B7-492C-E511-271A-40FE643422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267" name="Picture 266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A267FF5A-F96E-AE42-31CB-F24DD5F2F2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268" name="Picture 267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D6C6E1CC-8424-D669-F433-E809F51012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269" name="Picture 268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5AE3AA78-6AF1-C1BB-A32B-BF1E24473F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270" name="Picture 269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627E3A7E-1DF0-8D76-3DB6-ECFD5B2AC6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271" name="Picture 270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A86F9106-A18D-8A6E-7B68-C85C9B10E6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272" name="Picture 271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A019847F-871C-E48A-62CA-3B820637E1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273" name="Picture 272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751214DF-3FC1-6A03-A5BE-9057DFD5A0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274" name="Picture 273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BE164CDD-B832-9771-1316-BF5CA2E45F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275" name="Picture 274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DC9143A9-EA8F-96AF-9332-54B0E31469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276" name="Picture 275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F339B1F7-FE2C-D350-4706-978DB2CA69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277" name="Picture 276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ECDF2C42-E359-282A-32B5-CA9F71064F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278" name="Picture 277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E73D8C86-5CED-BB57-900B-528DFB8837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279" name="Picture 278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A63DCC2A-6301-EC5E-5419-EBDD3039EC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280" name="Picture 279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74758477-9A83-6C3E-84A8-03CDE89D89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281" name="Picture 280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6CAB0321-4833-F282-EBE6-E92034C0B2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282" name="Picture 281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F192104C-E97D-3534-54D8-926E017973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283" name="Picture 282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7F5267EE-2226-6B85-A90C-828626C0C1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284" name="Picture 283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2DD0B201-E712-325D-2967-B4B0A95A42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285" name="Picture 284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2F640E92-68CE-58E0-3062-E90F1D3811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286" name="Picture 285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B11DC9DA-A900-289A-2639-5474662911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287" name="Picture 286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BE18B953-DC85-6D8F-7E51-EE3ECF8830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288" name="Picture 287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28896C84-2F9B-10E3-C49B-74956CEA38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289" name="Picture 288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E6FB19BD-C279-4564-5E73-439289A344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290" name="Picture 289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B0663788-8D48-417A-1E38-4A97522E5C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291" name="Picture 290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859A207D-116B-A1FE-D717-58634117EB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292" name="Picture 291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C300A99F-CD68-D14F-2611-711AB200C5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293" name="Picture 292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6FC24DF8-8EDA-8495-69C6-C6D4F7F10A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294" name="Picture 293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90175220-F10E-C8F8-9D30-0CC1E963DD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295" name="Picture 294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D0417AB6-74DD-A979-71EB-630EC12414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296" name="Picture 295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516FC51F-3F84-14C3-6C00-2A35C09B75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297" name="Picture 296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8C464FC5-E446-7A3A-0DF3-70C8AD3E44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298" name="Picture 297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DF9041DC-A289-4534-933A-6979024585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299" name="Picture 298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5A9B1786-4D51-470A-42FB-D9FD8C5F30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300" name="Picture 299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CDE7AEF1-FE55-1AE4-4338-2D56DF2F62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301" name="Picture 300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FB2DC6EC-511A-A44D-C724-6266BD9096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302" name="Picture 301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98BBD0B3-FAE0-3E7A-7733-D5B257321E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303" name="Picture 302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271998C1-0971-94DC-3005-374A4EC234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304" name="Picture 303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ACA130A4-8431-D171-3000-7FA467A571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305" name="Picture 304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20801CA8-A5A6-97FE-21F1-60C5CFE798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306" name="Picture 305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C5E71AF2-61F0-065A-7F47-3CD4C31243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307" name="Picture 306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985D65C8-1EE4-012A-7483-5EAD979145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308" name="Picture 307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F54A1ED8-0DF0-D235-C607-DF7E3E3F29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309" name="Picture 308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F7616B24-60B4-808B-4359-BB0AD1FEBA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310" name="Picture 309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B94EDD01-62CF-8FF4-8653-8D628AA1EA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311" name="Picture 310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A3A53551-B0F3-4547-72BC-3164DE18A4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312" name="Picture 311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DE4CE662-55BF-3A77-5051-DB48211EBB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313" name="Picture 312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57E8E8D0-09BA-9397-50DC-08EA2FE071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314" name="Picture 313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64BDD815-B9B4-4835-4DDC-6E33FAAC85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315" name="Picture 314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1E53BF45-BEDF-59E2-D1B8-971CFB7551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316" name="Picture 315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4055A299-8F0E-ECC4-F7CC-781A335156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317" name="Picture 316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3B1E8096-CC04-025F-B54C-6746F9E8C8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318" name="Picture 317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36FBA546-91E8-F7B3-D0AF-5231793DD2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319" name="Picture 318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BE7DD987-CCCB-69DB-42C2-FB783265D9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320" name="Picture 319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026EC81E-6B74-325E-123B-C9A08BD710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321" name="Picture 320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AB1CB1F1-55ED-24E6-B394-ED9EA7A103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322" name="Picture 321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163365FE-3F79-6D36-ECF6-64C469609B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323" name="Picture 322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B5DAF2E4-D3D7-DC65-E7AD-8147E45C8A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324" name="Picture 323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F4CD0D21-7839-511F-D14C-DA79CA43A0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325" name="Picture 324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8ACAB209-7469-BBF7-6DC4-C2DE7CC2B4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326" name="Picture 325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835C678E-0380-1B0F-28A6-3B62625A4E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327" name="Picture 326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AEDE8416-9605-3A0F-6CE9-E3231748EF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328" name="Picture 327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BF57E43F-9C0E-63A0-535A-E986BDB416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329" name="Picture 328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29B68CE0-65A4-5616-28C6-59DA768D68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330" name="Picture 329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771711C8-33C9-A755-52DD-4F07AE8917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331" name="Picture 330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E30DF976-2ECA-D920-8752-82B4A691FA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332" name="Picture 331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F74B907B-1113-A3A1-3B67-81C4A71B2A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333" name="Picture 332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657A7D91-233B-8732-1D3E-D16BA945AE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334" name="Picture 333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E3BC7DDD-937F-9B9A-5F9A-87A78FD458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335" name="Picture 334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6EC28686-E09B-BC5D-E734-19648105E6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336" name="Picture 335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1D90D931-FDE4-B91A-4683-2A1DB530EC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337" name="Picture 336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49851DA0-FFF5-482B-344D-1F61ED2AFA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338" name="Picture 337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B8BFAF89-0E75-8DE1-2C6B-D003966F9A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339" name="Picture 338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60313888-A098-ABED-DCD4-E52716B769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340" name="Picture 339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986BA84D-FC17-0ECC-C28F-8E857501DB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341" name="Picture 340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37D4EAC2-54E5-AF46-2697-0435318AA2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342" name="Picture 341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D049FF84-D490-E557-4994-C8EA7CDD60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343" name="Picture 342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66FBAE4D-0D23-A816-6B55-95F8264235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344" name="Picture 343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D53A5EEC-469A-2D30-1C5E-A92DB327DA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345" name="Picture 344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1BD325ED-9C64-1B84-DECB-8E91D1A37C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346" name="Picture 345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42CD4F75-4453-96C6-7688-C0CEC83EA4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347" name="Picture 346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19ACED7D-0DD3-8044-50FA-3FC675CB80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348" name="Picture 347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4D189696-9B6C-F94C-2C8B-65E2B8B144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349" name="Picture 348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2989074E-D549-8D56-BDB8-15CC108B40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350" name="Picture 349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A98ABA4A-367F-6C28-EF04-BC8C3958D1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351" name="Picture 350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D31011A2-AC16-3CAB-C8A6-BA52378A7A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352" name="Picture 351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0D7B2965-DB83-740B-BB63-12B0F65F30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353" name="Picture 352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4B78D27C-EA8C-39A0-A1C9-FE02C24A76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354" name="Picture 353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F15FB7CA-662B-9F3D-7132-91276C6FF4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355" name="Picture 354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5FFCBB98-F8FA-911D-A287-BF94A5DFA3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356" name="Picture 355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E4C91E87-E0C2-02F9-4BE2-30D3773257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357" name="Picture 356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EAC305C6-FAA5-C0CD-6E2E-6CDD247579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358" name="Picture 357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1B119D95-B608-BF2B-4100-1590C48F77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359" name="Picture 358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2B96A6C2-51D9-1F5F-CC18-36271DACEC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360" name="Picture 359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2904AD9E-6213-F7B2-6990-6628B8119E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361" name="Picture 360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A7AE4975-2DF2-A29F-AE12-BF4B38C34B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362" name="Picture 361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2C9377EE-B927-A3BE-C40F-B358A52640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363" name="Picture 362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E139F743-2697-E933-A71C-DDECCE5B31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364" name="Picture 363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9BCB59E2-6414-FA80-DAFC-64BFF30AF3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365" name="Picture 364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5444749F-F505-FC0F-3FE1-E7544876F4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0</xdr:row>
      <xdr:rowOff>0</xdr:rowOff>
    </xdr:from>
    <xdr:ext cx="508000" cy="508000"/>
    <xdr:pic>
      <xdr:nvPicPr>
        <xdr:cNvPr id="366" name="Picture 365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169B86DF-67D3-FC46-9D9C-D35CE096B2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367" name="Picture 366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AD7D9211-A501-05FD-391D-A6CB757DDA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368" name="Picture 367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45176E3A-9C1D-AFCE-0A1C-8D16117C1F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369" name="Picture 368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F2DB64FC-5DB4-CF89-FE7E-5705391A40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370" name="Picture 369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781B9AF1-3E73-E9FF-71E7-18997FB5D3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371" name="Picture 370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ED441593-1780-5B8F-64A5-57C36BD549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372" name="Picture 371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0E55C935-C9D2-D3F3-2951-6278D72341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373" name="Picture 372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36473A4C-A62F-C24F-26FC-3B8B553B00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374" name="Picture 373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8AB1A4A6-CA7D-669E-ECEF-DB908988F9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375" name="Picture 374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D3BAE3C6-0D11-443E-D78B-28E27081C5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376" name="Picture 375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78999012-84DE-1F88-67CE-9E3CED324A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377" name="Picture 376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98F42E99-010B-A48A-27D3-354C272BAD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378" name="Picture 377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FC490AE9-1024-4E94-CD90-C04E312EC0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379" name="Picture 378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177DFCC3-B21F-5076-1F81-F58F3F8C06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380" name="Picture 379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A87BDD72-8BAC-FC54-094E-1D2916AA54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381" name="Picture 380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DDC62DF8-BFBA-4170-B79B-5AFBD7ECCE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382" name="Picture 381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EC94ADA5-0E63-CB0E-4ABC-3BD6A0CE88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383" name="Picture 382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E39C878D-C1B6-77D1-2965-3F7405B33F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384" name="Picture 383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97D8C933-64E5-D819-C3A3-EC0C06399C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385" name="Picture 384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CCFAC08E-9915-5868-839B-BBD8ACE828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386" name="Picture 385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14CE3C41-2121-F1CA-9D78-698F12DCB4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387" name="Picture 386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A144A218-D523-0E34-508A-001A03000C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388" name="Picture 387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60C12C3D-FF78-2622-2D0F-B4E7173F7E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389" name="Picture 388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C08090B4-AEEA-8BB1-B62C-D149FB4C55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390" name="Picture 389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6F80FE37-DE64-C191-1902-45836758C3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391" name="Picture 390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5C66C818-57AE-2F51-9D46-41B509D397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392" name="Picture 391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E1DB5369-72F0-8A40-FBAE-F5310E9E23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393" name="Picture 392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B8D0BAD2-6BAA-B7E1-E443-64CB66F4AB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394" name="Picture 393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0E2B7F8B-A221-11E5-C231-6D569FD860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395" name="Picture 394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50A8A07A-78CC-D179-E74C-7782BEB1F0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396" name="Picture 395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603576A5-A94A-6A61-8A6A-B2949FC0C9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397" name="Picture 396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3C7EABBD-9E9C-F9B2-5649-12983B3450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398" name="Picture 397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13AA1CFA-655C-87CC-B0B1-85155AE990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399" name="Picture 398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E113C6C0-AFD1-9653-D491-9A45A09933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400" name="Picture 399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6C30B0BC-FDFE-C446-658D-C19FC0DE6B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401" name="Picture 400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462C4C9E-547A-79BC-E1DD-97437315DB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402" name="Picture 401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F2D11178-440C-E071-E482-A652C2F349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403" name="Picture 402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E4F735EB-F5BD-B7AD-5F6E-644FE32AE2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404" name="Picture 403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4E76B055-2CBA-ABFD-37D7-50EFD732DA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405" name="Picture 404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96993D1F-E133-1200-D272-D8253F2D7E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406" name="Picture 405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37E82318-A6F6-2B82-0E86-708573B9A1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407" name="Picture 406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DEF120AA-2667-2D69-B6E0-50878E9FCC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408" name="Picture 407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9D24A128-6B4A-CA32-F696-D3C005CA42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409" name="Picture 408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C6818357-AB3B-67BC-8597-1312E1E20E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410" name="Picture 409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D6462002-E974-6BE8-63DD-A0D2D25CF1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411" name="Picture 410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11340EC8-D1DD-0734-D13A-243E9F2A7B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412" name="Picture 411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0F53A965-E303-E090-3038-B2FCF497BC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413" name="Picture 412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FF026F88-A515-0F82-1702-9778FF0E30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414" name="Picture 413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550C8363-0F85-E9D7-D940-E139B78879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415" name="Picture 414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25B8F0BF-ED5C-1755-C4E9-E4351DA486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416" name="Picture 415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43E1E9A9-0654-A675-A384-E322FA185F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417" name="Picture 416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12CDF567-45F2-60C5-FC10-22E8613872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418" name="Picture 417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038D6458-3F3E-30DA-F5C8-9F6A79B471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419" name="Picture 418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F68EE5AB-3AE2-B866-0413-ABA1863105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420" name="Picture 419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5B1C0EE4-7841-3D13-A92A-DA0D4E7EFD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421" name="Picture 420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5472541D-6B25-81ED-6F20-A5EAEE2AB4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422" name="Picture 421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D63661DD-BE9F-EC58-DF39-611B3DB97E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423" name="Picture 422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1CDA4C46-9880-644B-23B9-7351501F36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424" name="Picture 423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5CB641D7-4F30-0E7A-8928-45B3E2C8DD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425" name="Picture 424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F892B146-8184-EF0D-CE29-EC4BB6EB8A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426" name="Picture 425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AB58296D-43ED-D45F-4C5E-B20BDAD424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427" name="Picture 426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498EBC59-1875-0943-9DDA-A2B6C963A2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428" name="Picture 427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F1DF4428-B11F-9387-31FB-BD545A2818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429" name="Picture 428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283D93EF-7066-8E61-4C0B-3D864A7D32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430" name="Picture 429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BFF5B30A-85A5-7887-89FF-308E6BE0C1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431" name="Picture 430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E7E58803-148C-F1FB-EB0B-27DE200723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432" name="Picture 431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E06E94E1-57F8-288F-0E15-A75EC26A42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433" name="Picture 432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662F00E8-DC89-3DC6-862D-7C60F5426E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434" name="Picture 433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98CD2F42-0FE7-4222-D210-17D3B86AF4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435" name="Picture 434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B513917D-DF0F-2F26-3E01-BA04D305EE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436" name="Picture 435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12C0E09B-E566-FB31-BC11-BCEF22AAE9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437" name="Picture 436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00A39D16-4489-711B-BCF4-7482728155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438" name="Picture 437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4E2FDD37-944F-0B11-32E4-67EC5C2037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439" name="Picture 438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105BD68D-5A51-9257-3946-F2172AA0F8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440" name="Picture 439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CB8224AB-280B-7FED-1E27-4178D931F3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441" name="Picture 440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B16F5E06-9F9F-3BAC-86CD-08B8292627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442" name="Picture 441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62586847-2FC0-E212-3649-32F8D07592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443" name="Picture 442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3A70BCD9-8A4A-124A-5AC7-669BC273B3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444" name="Picture 443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69AD2E8E-00B3-94A9-C307-155D2B504E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445" name="Picture 444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D669201F-C3FB-F789-299A-FE632AB67F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446" name="Picture 445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4E4EDBBE-F656-BC05-FFBE-AC6D0FC0BA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447" name="Picture 446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15E2527D-C412-407B-CE31-029E97F3E9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448" name="Picture 447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6B73F0D6-F4B1-287B-CF4D-45CF7AE293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449" name="Picture 448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CDF7B4BF-C435-F002-A9F9-CABB6F3C35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450" name="Picture 449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8B0A6D88-C62D-8667-614D-4EF58F36AC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451" name="Picture 450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03168EA9-7593-1811-5223-987A266C39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452" name="Picture 451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AF2CA2D6-84DC-806D-69D0-9AF6655DB7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453" name="Picture 452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B877C3C6-8DD1-6C5F-2321-C57D5231E3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454" name="Picture 453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48D49892-A841-8C0E-0130-CB530C26CB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455" name="Picture 454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EF882F84-A22C-70BF-8B85-F3E3DE9990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456" name="Picture 455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0BF32B1C-B988-579B-2E2C-58D53C02A9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457" name="Picture 456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101F7DFB-4431-0D4A-1723-CF66DFF89F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458" name="Picture 457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37DB74F4-3E92-CEBF-DB6E-AFD72CF804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459" name="Picture 458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2A6598F4-FE1D-AFAF-9C25-26FECC4960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460" name="Picture 459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78D5C504-3CAF-7704-467F-D6A14ECF65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461" name="Picture 460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168C578E-77B3-11CE-BB19-CC3AE2AB6D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462" name="Picture 461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C0F2AB24-51F3-F113-462E-453F3BB489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463" name="Picture 462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F8EE85A3-F905-8CA7-608F-10B4BCC03C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464" name="Picture 463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A8DFEB3F-276D-3913-3721-B51AD36953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465" name="Picture 464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08025F4D-CF9B-4F8A-D80D-5CC819FA65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466" name="Picture 465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44B82B16-6A31-72FD-46E4-AECA588092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467" name="Picture 466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86792682-22DD-86A1-4B71-A115436E52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468" name="Picture 467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83423C44-5E4E-7CC3-3AEA-F881319972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469" name="Picture 468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573FFF62-D32C-72CB-771C-9B7BEAAA4A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470" name="Picture 469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781FD9B8-B399-ACE3-65DB-C629406BF0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471" name="Picture 470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3EC794FE-B4A5-1117-B5F8-24DE3125D9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472" name="Picture 471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908D13A7-B9DF-3353-ADD9-DB5AB26B8F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473" name="Picture 472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89778779-7E80-C09F-7B66-F6E0CE07BE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474" name="Picture 473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C22E285B-1BDD-03ED-7296-5BEE51E5A0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475" name="Picture 474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86531981-90E4-D519-A8AF-EA1CC7ACC0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476" name="Picture 475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ED36C887-94A6-B7F0-AF51-CF88BB0C78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477" name="Picture 476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F6C4A5B5-5280-A48F-A603-DAB953019F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478" name="Picture 477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92C12F77-131B-0CF5-7996-0844B8C585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479" name="Picture 478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0467457E-5514-AE98-4D5D-A33CD6442D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480" name="Picture 479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33B62713-98FB-E0CB-A416-B20CB7AC85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481" name="Picture 480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80C8CDCA-AADF-346B-3782-D7334FD6A4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482" name="Picture 481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444649E9-C3B0-B645-CD3A-68180C51D0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483" name="Picture 482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F1316EDC-76E7-039E-718B-97EBEA6F87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484" name="Picture 483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C8E5E0F1-AB4B-82E7-BD68-85FC6949F2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485" name="Picture 484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F180B418-B062-663D-EDF1-386C133124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486" name="Picture 485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5F234948-2964-85C3-767A-C433C80560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487" name="Picture 486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8ECA8B52-90BC-E09E-7741-417115744A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488" name="Picture 487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476FB2BE-607A-62F7-9B97-9219FD986F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489" name="Picture 488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84886C8E-0A60-32CF-9948-B805C19053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490" name="Picture 489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FAEBE44A-95C9-A91D-5943-8BF2B652E3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491" name="Picture 490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871D0B5D-A375-A476-6778-B375779A86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492" name="Picture 491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C23B5018-6D84-FF71-5C67-2ED4F02AF6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493" name="Picture 492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D12647EF-FB46-5F55-23EB-457D140FD9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494" name="Picture 493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4A9CEC64-25F2-43E6-3164-079BC556E4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495" name="Picture 494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457F60B5-47E5-E307-1518-8D6998030E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496" name="Picture 495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6A190B28-B31E-16A1-2B2B-2E3399E1FA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497" name="Picture 496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12D85131-CC8F-267F-FE24-69C7274783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498" name="Picture 497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67DED6E0-8480-EA28-70D9-FD1BC4D421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499" name="Picture 498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2776133B-0E6B-77A9-8EC3-FBE52D16C0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500" name="Picture 499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1E2CA1F6-25B5-BDAA-3589-CE5DE3A50A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501" name="Picture 500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C8C1ED28-9DD5-B9BD-CC7E-A8B69EB6DF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502" name="Picture 501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43B5F784-BB65-4295-E8EC-F709BBCE3D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503" name="Picture 502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C714D7B5-C577-587F-213D-8668291ECF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504" name="Picture 503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BBDC18AF-4970-8DA8-1084-51995711F6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505" name="Picture 504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AF63D4EC-B547-8305-E4AE-C40A3C08A6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506" name="Picture 505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EB78F874-D76C-527B-9C6E-6607B5188D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507" name="Picture 506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5E847887-4257-FB1A-92BA-E708E54FA1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508" name="Picture 507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E4605760-9E83-3A1F-C7AB-B28E646C4E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509" name="Picture 508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ADE18E34-A87C-D7F2-EB31-0404E8537E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510" name="Picture 509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11BC89CD-6A5A-3C6A-0A95-2E96B9AFDC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511" name="Picture 510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E043AC10-5377-4B1C-18C6-AA36C6C926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512" name="Picture 511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7A40C708-3C5D-217A-7D94-01953B2025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513" name="Picture 512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54A2F593-B003-DFF0-54C1-F251D5337B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514" name="Picture 513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AED58C74-0695-F6A8-F780-13511C281D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515" name="Picture 514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2380AFFD-6C44-5052-3B63-5E7DBB60F3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516" name="Picture 515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D7A87592-A6B1-C506-6FED-C868213428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517" name="Picture 516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645BDC53-AEF8-3AE1-44C9-BF2073BBE4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518" name="Picture 517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2DBFADD7-4987-79D1-EE98-FBA5167A5F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519" name="Picture 518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1FEF4573-B957-FBC7-2314-10780B128C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520" name="Picture 519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9313898E-5132-EA6E-A7F6-13DE06AEDE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521" name="Picture 520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3EBB19DD-8DAA-33A9-B8FF-FC4C685883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522" name="Picture 521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A12B0BB7-7ECF-648F-39F1-02A896D46E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523" name="Picture 522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496014A9-E2CF-4AF8-F7A5-2AB499EEEC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524" name="Picture 523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9A2E339B-1F12-8B52-EBF7-1105803732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525" name="Picture 524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33FBF13A-FA1F-F603-C6A7-AAFAE4765A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526" name="Picture 525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C9C048BF-812C-DD25-B613-13769D3D37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527" name="Picture 526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E26A7F17-74CA-03E4-4EAB-1E4B35F5D0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528" name="Picture 527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9D62A42C-F39A-E015-BAA7-6792B3589D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529" name="Picture 528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53A10789-6587-CD0B-615A-A4FEE2B341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530" name="Picture 529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A8653579-FEB7-60E6-1C8A-F687F6A650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531" name="Picture 530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FD5EDBDB-2159-E873-6ED2-B1B1586280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532" name="Picture 531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78D430E9-8C15-67FD-602A-7A8C4BCC9D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533" name="Picture 532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A721FDC1-80BD-E5D5-AE0D-93AA7C8D05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534" name="Picture 533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CB10BCF6-D7FA-58DF-06B6-C3A3204853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535" name="Picture 534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9542718F-22D2-367C-5CE2-F1E330546F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536" name="Picture 535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9E6D4101-1651-2EC5-46D6-387D9744B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537" name="Picture 536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8AA3C7BD-615F-1189-46FE-C260E6A972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538" name="Picture 537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24CD2510-7978-D770-8DED-4E2DCD36FE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539" name="Picture 538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1A409C0A-3508-FBAA-FBF2-56280697A7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540" name="Picture 539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B934A25A-4655-D00E-8843-FB5F83A459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541" name="Picture 540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05AD0E2E-E5AD-399A-7E03-54A7E895EC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542" name="Picture 541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3D6FD3B6-8B6B-1C8A-C8DE-298239BAB4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543" name="Picture 542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090B71D5-BEA6-5646-8F8C-F9E58B58FC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544" name="Picture 543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B36DB89C-F76D-99DA-C66F-AA48E121A1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545" name="Picture 544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05431A21-D37C-755A-3152-8B2BBC1399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546" name="Picture 545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B94E8FAA-425D-51C5-220C-04BDD03CF0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547" name="Picture 546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A1806B1B-0182-6C52-E804-854FC3E29C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548" name="Picture 547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9FD19CAA-024D-86F5-7E14-6CC81C0703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549" name="Picture 548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BC3AEEC6-B87A-B81E-2967-6C7516D492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550" name="Picture 549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EF1FB250-ABEB-B4EB-B572-D66600D406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551" name="Picture 550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48ABD9C1-BB2C-E420-B285-13B5353441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552" name="Picture 551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87417A31-E7C6-16FF-E7AC-A491CC22A8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553" name="Picture 552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C75EC443-3FCE-8CB1-B475-A6D4590D45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554" name="Picture 553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E404884B-5A28-AF18-DE77-275B9C2F52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555" name="Picture 554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E423D683-5B64-0467-4C0A-8D7AB055AD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556" name="Picture 555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456969EA-9739-6836-5CB9-87218645E0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557" name="Picture 556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5C8BFC2E-1050-D692-C93C-0800BB6B90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558" name="Picture 557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CF878B84-B1C2-137B-3624-39D7055482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559" name="Picture 558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9B27543C-39F8-CA82-CBDB-BAACEEC666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560" name="Picture 559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C36F4B2A-A670-DF43-A627-2462E2AB1E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561" name="Picture 560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B3A174FA-C169-DD37-A5C8-F152566395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562" name="Picture 561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BCCFF8B2-FBFB-D458-60A2-37D889B68E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563" name="Picture 562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DE27B979-EAB0-EC97-5DF0-35921237E4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564" name="Picture 563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AA8E804D-52F9-7B9D-94A3-4BB0A21E49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565" name="Picture 564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124967F4-111D-6F63-B617-1643350589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566" name="Picture 565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2A2095F2-02EA-9512-D297-65D7ED18CC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567" name="Picture 566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D79267AC-6D17-EF11-81DF-2C354B4705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568" name="Picture 567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D68BF7C2-BF69-C7C0-BED8-4D4775C060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569" name="Picture 568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DF4F2BA8-1120-D95E-A77E-E45694391B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570" name="Picture 569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0F786AF1-7049-5073-0C9F-08A32CD40E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571" name="Picture 570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3C4B0FF9-A79B-115B-4122-59E19A32A6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572" name="Picture 571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59E969D7-A6B7-C849-E326-EDA804C5B7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573" name="Picture 572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202DD160-AFC2-CCE5-9472-20C119FF63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574" name="Picture 573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E6F4D651-655E-1382-CF9F-E0A40F2061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575" name="Picture 574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373D612F-7116-F5EC-6615-56C0D9F430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576" name="Picture 575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DC27841D-49DA-15F7-7379-9E407DD8B0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577" name="Picture 576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88C12D58-184F-0C2B-20A3-DFFB7FDB2C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578" name="Picture 577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86B63EE6-2DA8-7FE7-8EC4-C0B0E2F994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579" name="Picture 578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79D5FC81-3FA8-568D-5E0F-7E4F756282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580" name="Picture 579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0C44EFE9-FFBF-8C3F-E678-90FB6FB7BC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581" name="Picture 580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1B219CDB-3EFE-BADA-C9B7-065562166E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582" name="Picture 581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19B3AE9D-72DE-A1A5-AD03-F0FC3F0EE0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583" name="Picture 582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F167691F-2B01-C310-54C0-2CE232B643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584" name="Picture 583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95EE9919-C791-F1F9-D296-679625345A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585" name="Picture 584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0534686C-FC8D-BB12-C37E-A5A1BAC2C0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586" name="Picture 585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2F99E69A-62F1-E84C-C58E-494292785C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587" name="Picture 586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C29C6C39-8B40-26D1-D040-5F0D92DFFE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588" name="Picture 587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BE9887C3-F7AE-1204-042D-25D7394AAD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589" name="Picture 588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005897DF-4144-2D0A-9B8C-9AD5706A43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590" name="Picture 589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074928CF-7D89-0B3D-E8E7-07A55FB6D6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591" name="Picture 590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A6EF61FC-F524-8FB9-B2BB-8F377956A5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592" name="Picture 591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73F84D96-1873-9849-50B4-0092962333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593" name="Picture 592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A0665D73-B00C-F559-B196-817A0898F4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594" name="Picture 593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7D137582-F091-E241-B225-B2000BC32C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595" name="Picture 594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9A4C598D-6DCA-4FA8-A47C-8166361972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596" name="Picture 595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1D258447-5175-C234-697E-4C68C15540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597" name="Picture 596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81EE92F0-FFC0-CEC4-C20C-1948BECBB5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598" name="Picture 597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E52BD8F9-13B0-3A85-7266-EA345761C5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599" name="Picture 598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E4BA6E73-D6EF-1578-9D9A-1E17336EB3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600" name="Picture 599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DDFCE74B-CFED-4658-31E5-50488C912D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601" name="Picture 600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18FBD3A3-71FA-1D21-B4C1-02C07076FE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602" name="Picture 601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5496AC62-522F-CE6D-1D66-AB6DBF236D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603" name="Picture 602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B7525D99-3268-37D1-7E9B-47ECB0D754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604" name="Picture 603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AB974EA9-DA7E-49A2-AB36-3D179FBE9B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605" name="Picture 604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1A00FE64-6074-522E-C892-BA0A067A44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606" name="Picture 605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7B67BF33-A443-3C88-2F58-57452BFE26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607" name="Picture 606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FBA5996F-6E05-8047-4E2D-1BB19A00BF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608" name="Picture 607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64D9DEA6-63B6-940B-D553-7EFC0B8C62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609" name="Picture 608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949950DC-3FBD-3B74-A4EB-0F16B5F462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610" name="Picture 609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14742F08-97CD-2E61-CA28-24B1D4CD48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611" name="Picture 610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3CE17A3A-8BBE-BD63-40F4-5E13A835AB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612" name="Picture 611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F29BEA0C-1440-A393-DA37-80E6C21EE8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613" name="Picture 612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D3B10EA4-F491-158C-9551-63EA7A5DB0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614" name="Picture 613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CF5986C4-A0C8-3A97-6555-CA5C1F8681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615" name="Picture 614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332B8AB5-22A9-2BA3-ED45-C6C5B13346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616" name="Picture 615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6960D805-76E8-C440-B2A3-658928EEFD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617" name="Picture 616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D8EDDA62-4A20-57D1-7590-F1BED8677C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618" name="Picture 617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160DCEB8-0F3F-4FFC-A553-B424C0B5CA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619" name="Picture 618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410801ED-2833-754C-5373-62F4D59FB5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620" name="Picture 619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051762AA-B4AA-CDAC-07CE-439799A2C4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621" name="Picture 620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A0607C5E-7F10-A6D0-4A22-CE7C6CDC5F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622" name="Picture 621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F34E9FD3-6AAB-32A2-5EEA-8CB3317AB1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623" name="Picture 622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73F10E2B-A6E5-4489-B86F-2E35F2D996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624" name="Picture 623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DBE4A2C7-2422-D767-0839-5FF31DC591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625" name="Picture 624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16CA2B3A-466E-BA31-02D3-8ED0CFB51B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626" name="Picture 625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077C5125-41AD-B365-F672-F16632546C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627" name="Picture 626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B35D63C2-2144-ABCD-A2A3-5A23A23BD0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628" name="Picture 627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EDF27FA7-6ED1-4795-4F21-FEC6D45029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629" name="Picture 628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812A2F76-7272-3522-B76C-828067749B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630" name="Picture 629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F6FF4E4C-1205-2373-07E5-57420680A0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631" name="Picture 630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D332A0A1-CFFD-58D6-39AA-2417A7772C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632" name="Picture 631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B1DBC510-5658-09EF-AFC0-50B301D74A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633" name="Picture 632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5191F944-53DD-A797-86B0-ED45620018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634" name="Picture 633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04128923-891D-40F8-D5D3-85DF3D59B5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635" name="Picture 634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064D7981-6F0D-1B36-9903-1DDF003068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636" name="Picture 635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308542D4-A147-F8E1-00E3-17D2E22762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637" name="Picture 636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BA844902-DE1C-0EED-72D4-0FB5E2A7EA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638" name="Picture 637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6123C1D7-A2EC-796F-DFBD-A84555C647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639" name="Picture 638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51A6B894-33FE-1BDE-CCF1-992F53BF51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640" name="Picture 639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BC61C896-787E-973D-F4F2-DEC8496949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641" name="Picture 640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594465B9-A222-B2F2-C262-D94776189F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642" name="Picture 641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B64C49A9-7350-5AF9-0493-3B25A38E05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643" name="Picture 642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C2424A21-A900-9420-162B-8A3BF52C64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644" name="Picture 643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CA967EE6-73CC-BB96-7D8C-626A51C425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645" name="Picture 644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9F98A966-5E94-A8DA-F813-653FCCCCF7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646" name="Picture 645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42363B39-9B2E-B4A9-65E5-1D05A84DD5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647" name="Picture 646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CAEE2FEE-1C41-09C1-B74E-C060DE1B69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648" name="Picture 647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75A236E6-B906-027F-AFA3-E368C3A798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649" name="Picture 648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8431D8D1-F300-0D99-CEC2-38C497CBA1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650" name="Picture 649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8571636F-8B66-4E0E-E355-6EA58F31FF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651" name="Picture 650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E93B2A26-141D-822F-9E43-18C3140D0C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652" name="Picture 651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538514B4-134F-AC88-2A8C-6AD6ADA3A8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653" name="Picture 652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76B10351-7B2B-DB7F-AAE6-9DB832E8C9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654" name="Picture 653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72E9420D-378C-E1EB-BDF1-0FED0F62B9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655" name="Picture 654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F50328FE-EC62-7627-9A6D-2E45A89137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656" name="Picture 655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2239A983-854E-DC42-C614-3F567F8768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657" name="Picture 656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CC20D6AF-F9EA-EED7-0B7A-6ECE667261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658" name="Picture 657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48B250EA-BFE2-8D30-A6A4-5B8C3DAF48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659" name="Picture 658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3022E2AC-E7FE-1984-D935-825A82DAA1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660" name="Picture 659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5C03FE46-B479-534A-4E35-EF7D24BDE9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661" name="Picture 660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E4E6063D-6A30-FC17-7E0E-38BF3A29BB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662" name="Picture 661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37F668B8-64AB-1251-AA58-84AF48920B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663" name="Picture 662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64D88120-4875-71FC-E303-B009D2BF4B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664" name="Picture 663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E193711C-C51E-8C84-23C8-218CAB8016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665" name="Picture 664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DE697750-7FF0-195E-1342-5E1186EFBA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666" name="Picture 665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C4DD23F6-2288-09F2-69F6-1667F45C03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667" name="Picture 666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D3AF13A1-4CDD-3EF7-C086-C36F94D5DE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668" name="Picture 667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387B2617-BDDA-E60E-31F0-FB715707FD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669" name="Picture 668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D493E61D-2DBA-2304-580D-C93FB0B4E7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670" name="Picture 669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7B8755E9-E3CB-CB20-C108-BB4485AC44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671" name="Picture 670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8928DDE6-1B5A-842A-160B-572503BE99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672" name="Picture 671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65F814AF-4289-AE16-5B09-B966A5F77D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673" name="Picture 672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1770856D-26B7-787A-9EB1-7FC6D4DE86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674" name="Picture 673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109E5211-E0DA-B960-5A7B-8A08E75A51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675" name="Picture 674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CE61E1B5-9ACE-C18C-B93D-1642212F2D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676" name="Picture 675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7B6559D4-1B9E-340F-6798-3E2088661F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677" name="Picture 676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1C25F518-9D42-5647-F299-9331E851E5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678" name="Picture 677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0CB24DEC-B340-23A1-9F2C-A25F4E0B27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679" name="Picture 678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86D0F0EE-9169-9DB1-D767-DA9BE005BB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680" name="Picture 679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C7CC6222-2529-DCF5-8674-FFDAF67BCD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681" name="Picture 680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12A6276F-0721-8CAE-0961-DC208A5618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682" name="Picture 681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7BCA0AF9-A1AD-0DE1-102C-E12550F4D0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683" name="Picture 682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9614919B-AE19-B29E-3183-D4ACE8C42F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684" name="Picture 683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E2E4209F-3D1F-0D6B-7989-C62B5A3275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685" name="Picture 684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7086167F-7CF1-F5E7-DC16-FAD28FC727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686" name="Picture 685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994D095C-72FD-EDFF-403F-14361D164F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687" name="Picture 686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0F66F020-B060-C461-83D6-CBF7A505F2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688" name="Picture 687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368E8647-49A5-A9FF-0B99-F83BD94EE8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689" name="Picture 688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A482B7A5-008C-9240-8128-7FEEA02CA3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690" name="Picture 689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DB65AD98-DC54-95C7-A344-00A889198A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691" name="Picture 690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9CE3FF1A-DA1C-B54C-A8BA-9B005C8C8F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692" name="Picture 691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0A083D8B-F36B-9AB3-7CC1-1889A5F8BD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693" name="Picture 692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2B71DCB9-1ED2-7919-9648-D94CC74836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694" name="Picture 693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D5B0A944-EBED-7A67-FE29-55E07F9FF1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695" name="Picture 694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F7C6F655-2068-9F89-97E9-AD1F29A6D9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696" name="Picture 695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D9787265-649F-38E8-3E90-123F4D8418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697" name="Picture 696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8D604081-DAAB-A2D2-9D95-18B0A00C8C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698" name="Picture 697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10FD3E4A-F439-FCA1-3054-1B96F59617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699" name="Picture 698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F378296E-58E3-ACA9-7EB8-2231351613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700" name="Picture 699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5D8CF6D5-D6E6-921F-2D5C-F1D8785CCC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701" name="Picture 700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06B94C9A-38B7-5095-B2D5-F684CAEF69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702" name="Picture 701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4DD0D09E-3D3D-D9F5-90B3-9D6912C938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703" name="Picture 702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AABACF66-9D8E-68B1-FA43-A4C9C8C24A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704" name="Picture 703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32465738-F035-B33F-D8DE-0BC66B3A5C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705" name="Picture 704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2C252E0B-7B6C-45FD-4955-3E22B975AE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706" name="Picture 705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12C7F47E-4726-C362-3C40-630A52D013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707" name="Picture 706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C34B36AC-D1A4-F8C7-41D9-C7162056CF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708" name="Picture 707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523C10C4-913F-3D26-3B7F-09AA8879B5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709" name="Picture 708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9859E2D5-FC61-20C4-2B59-288D024A8C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710" name="Picture 709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8AC6C29C-72A4-8265-F0C5-DCB6E0DB90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711" name="Picture 710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836DE70D-4CC3-4714-715F-83EDA5723A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712" name="Picture 711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BBA46D6B-6ED1-5054-3929-439FD27ED8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713" name="Picture 712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9A46F6D4-7BEF-D565-910D-0D22A07AD1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714" name="Picture 713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B440EB6F-54CE-EA88-CD40-E2926DF60A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715" name="Picture 714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71BB6627-1492-7125-1D57-B885CE0D1F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716" name="Picture 715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9D9430AA-3165-2D07-367D-C6D41F9084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717" name="Picture 716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86D7BC5A-0911-F765-59A1-5D1CAC67EC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718" name="Picture 717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CBB13FE5-B6D9-EE4F-17CF-1A8042BAF3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719" name="Picture 718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3A8C4FCA-D973-4AAB-B7C0-EB4710FD1B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720" name="Picture 719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BCA8B336-7F75-FC01-E78F-7AE715524E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721" name="Picture 720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A4F71F68-8CA1-F195-4BC4-B4DD03023A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722" name="Picture 721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F8C3EF30-FF53-D2E0-C7AA-E69B3BFCF3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723" name="Picture 722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E0752604-6F31-8750-D65C-75D82ED3EC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724" name="Picture 723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AD74D1CE-6C16-CA6D-F9C1-A5612495CB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725" name="Picture 724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031F846F-F678-A1CD-A8D3-8D9897E85A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726" name="Picture 725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C7BA0646-F4EF-DD1C-9921-BAE57CC07F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727" name="Picture 726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97DA0173-262E-3DCB-06EF-64A3A08726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728" name="Picture 727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22237FE3-6374-DAB6-B2C2-E6F339B508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729" name="Picture 728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327F64E0-5D9C-55C3-BC31-CB341B6CC7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730" name="Picture 729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4BD014F8-ABEB-383E-D278-C1134C0C44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731" name="Picture 730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DECCC25B-61CE-5F22-F5A3-18475F12A0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732" name="Picture 731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2EFE21B1-72DD-A06C-4082-560911BFA5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733" name="Picture 732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6069DB08-B417-F80D-AA10-C49C5A3920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734" name="Picture 733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063CB86D-CFE8-DEF5-60E2-1CC9F8DAE9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735" name="Picture 734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D07608B8-59C7-7E7A-FDDC-C793313CBF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736" name="Picture 735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61362CA7-26B8-5C4F-9D38-54F22E7D6D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737" name="Picture 736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A7B3CDF9-CA0E-7E65-6458-79B9E40983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738" name="Picture 737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AF574B7B-BA6A-1BDE-2AA1-084B0F24D2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739" name="Picture 738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4481D883-616F-6B06-AA63-68A4E01595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740" name="Picture 739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FE8DCA8D-FD00-575A-560C-4E964EA079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741" name="Picture 740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7EE5F3C2-D34C-DF42-9532-61054B0FB9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742" name="Picture 741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95193051-546B-C9AF-2E8A-956F73670F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743" name="Picture 742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F468527B-2B48-EC3B-7056-A9BEFE8E88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744" name="Picture 743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71FA5D5C-B8E0-A09F-66F8-945D2FB8AC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745" name="Picture 744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1DE63595-2BA5-0736-C2BC-A743AB962B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746" name="Picture 745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87968D55-C5AD-BEFC-8C25-87E0E7E8E2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747" name="Picture 746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6E0C87EE-8E9B-7C8E-F44B-2AD55AEFE3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748" name="Picture 747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D0BE87E1-CB07-D993-13A9-CB6213649E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749" name="Picture 748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9F0448BF-0EDA-C994-B2F6-7740460DCD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750" name="Picture 749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DC817B1C-0AE5-C318-A965-63DE2A97F8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751" name="Picture 750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3C0E35B1-FBB1-E165-129C-BC501C8BD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752" name="Picture 751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5DE72541-EAA9-2E03-9CB1-2780DA6384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753" name="Picture 752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DB3473D3-84A1-934C-C197-D1F34F5A84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754" name="Picture 753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602A83DF-B7F3-CF51-FC2A-88596ECD78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755" name="Picture 754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FB118627-AE93-9E86-C24E-14C892B7B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756" name="Picture 755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DF197686-5E17-A78E-A426-3F6CDFD0AD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757" name="Picture 756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41A94236-388B-6622-22B6-74730F4953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758" name="Picture 757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94CECA84-B310-BD6A-4EA9-4F63A255C4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759" name="Picture 758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6029C297-FC4F-B0B7-C257-58962E4C60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760" name="Picture 759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127B3B8A-5D9E-C33A-12F8-625BBDB011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761" name="Picture 760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55682684-F7C3-CFFD-BC35-E233216993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762" name="Picture 761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24F6F61C-D85E-0E5B-6CCC-19A3175C56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763" name="Picture 762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72C91C1B-7860-377B-56F3-13E4573B69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764" name="Picture 763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ADFF0F35-E47F-1B55-07D6-51931A27D5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765" name="Picture 764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75297E1C-B2A4-4A37-9C17-464BA148FE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766" name="Picture 765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7EB5CD0A-C382-DFD0-12CB-2A9AB8AFFB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767" name="Picture 766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B7697FA7-FFC4-CAFB-2DC0-914AF20748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768" name="Picture 767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405A3FB2-53BA-DC23-2BA1-954B90B193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769" name="Picture 768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B416FE12-ACE6-78C5-4D9D-6F24636DB2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770" name="Picture 769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DBCF0841-7063-E035-A01A-8D82B20EB0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771" name="Picture 770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EDFEE9DB-BD94-7B42-446B-A06170F2E0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772" name="Picture 771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ADF9CB15-D328-A5D8-182F-BA385E0B5E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773" name="Picture 772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BB9DF870-676F-88B1-05D8-E206533D99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774" name="Picture 773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56005C91-205E-9B25-00D0-9ABF50BBDE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775" name="Picture 774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58A83C14-872A-D28C-69A3-837CEFAA11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776" name="Picture 775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55366BD4-44C4-1655-8740-B6188FA704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777" name="Picture 776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C2AF31BE-001E-51BE-981C-6310D71304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778" name="Picture 777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0F4B12D3-C672-F8CF-1393-DA3427C043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779" name="Picture 778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7605B681-45CC-58E6-4141-82C8319DC5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780" name="Picture 779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CECD06A3-42A7-6908-30E6-367E59456A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781" name="Picture 780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67C6CC13-AF0A-E4CC-4349-D6583EDD67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782" name="Picture 781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27DD91CC-09EA-DB47-055A-84CF4BC01F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783" name="Picture 782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F012DDDD-27C1-8E3A-B0B9-DFFDBB93FD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784" name="Picture 783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CE8EBFBD-5BE7-9676-4B70-470AF8DCC6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785" name="Picture 784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FD4628C3-B0FB-5808-43F9-8045FC1794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786" name="Picture 785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8F8F978A-AB8F-9D46-602E-56BB8C8426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787" name="Picture 786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24E77D75-DBFC-ADCC-1AD8-5E5C5EA2D3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788" name="Picture 787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DAC90593-967E-96A5-6EF9-3D025FE0C0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789" name="Picture 788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C3E93C49-D32D-289E-3126-51B81B6DFA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790" name="Picture 789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8C87E376-EECE-3545-7FAA-3FDE0B49F2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791" name="Picture 790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D94860DA-8696-15F8-9D31-2B46E0C17F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792" name="Picture 791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64B1EAC9-52E7-3911-BABA-D7285402C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793" name="Picture 792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AEE03B9C-7A90-8368-9925-5BBD2BE06E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794" name="Picture 793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1C3BF88C-5BC2-2C3B-3C65-6567F96FEB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795" name="Picture 794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4C8108E8-BDAC-41D5-76BF-9756DF7858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796" name="Picture 795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93F31F4F-55F8-7800-F49A-70E6D73D9A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797" name="Picture 796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6871C8A7-DCE5-98C3-A2F1-5933CC75A8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798" name="Picture 797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13876BF2-3763-2457-B3B7-305AA4E767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799" name="Picture 798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E281C8EC-125A-A5CC-A607-1EB11DB159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800" name="Picture 799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D2D28F64-F3C9-0C71-737A-F874ADD560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801" name="Picture 800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102BF822-B99E-DAF4-D0F9-FA3A12F28F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802" name="Picture 801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A6C82D31-175C-7F25-63D1-B4EB7A757C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803" name="Picture 802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E0D77183-DF84-A08B-A452-470B1D0300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804" name="Picture 803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41F7C5F5-20DE-BCF5-750C-A02EC847FD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805" name="Picture 804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F693DC77-06B8-100E-D96E-C815BE344F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806" name="Picture 805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1E24507E-898E-5C73-1F80-1F03FCD0AD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807" name="Picture 806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EFBBCE12-2A59-9910-4750-5FA979C258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808" name="Picture 807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0A94CCEE-CAE3-698A-1016-62E40BF706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809" name="Picture 808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269D7E15-08FE-84CF-FD4C-863E0453DF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810" name="Picture 809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92A100A5-9B6A-D22E-E85B-E2F5AEAA6E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811" name="Picture 810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F938FC88-EBC3-7B04-08D1-4A733F5335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812" name="Picture 811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518DB848-D347-BD97-E2CC-B5217B1465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813" name="Picture 812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A31C00A3-3CED-512B-DB91-909DE32BC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814" name="Picture 813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EE1DBAE6-2E12-E1FC-AA91-649F5A03F6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815" name="Picture 814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73143917-B0FE-F607-C435-701C2647EB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816" name="Picture 815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D79327D4-838E-8FE3-2F40-A52CB3A14F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817" name="Picture 816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04824D5B-E8B8-0097-35A1-BCFB091363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818" name="Picture 817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D74F4386-FC9C-976B-65B5-45353DBDDC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819" name="Picture 818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4BAF2B1F-33CB-E492-5A06-34858A9C46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820" name="Picture 819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FD8597B1-7A80-7CFE-2C8F-C4696E11D5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821" name="Picture 820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235033FB-BE5A-D5F4-CDCD-88E4856FEE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822" name="Picture 821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6B1EFBAD-5701-9385-BAD0-472CFC3015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823" name="Picture 822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DC1EE426-D981-75A8-6915-B8838CE420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824" name="Picture 823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2D2E8D32-988F-2AF1-DE7F-A549156893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825" name="Picture 824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9F7CED9E-113C-43C6-8A95-2F84F7D5CC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826" name="Picture 825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EA6B02C0-EC66-2C2B-0F2B-4AFB0D66A8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827" name="Picture 826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9E82020E-87F0-24E5-7B86-1FDBDC7A6A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828" name="Picture 827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DE248237-8273-3C85-FBAD-FF032F4A13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829" name="Picture 828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DB257DDF-8E28-7FEB-4FA8-E5BBCD95AA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830" name="Picture 829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AE58D4AF-CC31-17AF-96DD-36982CBB0B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831" name="Picture 830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05020A1C-CDBB-2E93-9CC3-3F0E2054BC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832" name="Picture 831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A5618146-0CFE-AE36-8FC6-C00530A4A9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833" name="Picture 832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5A250D0B-D9A7-8330-2588-801D7517A0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834" name="Picture 833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35059EF2-81FA-916D-A329-7C74D22993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835" name="Picture 834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3B0A1521-70AA-E240-19A2-8A33897F6A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836" name="Picture 835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8A18E0A5-8864-CC3A-3156-90BC93286F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837" name="Picture 836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D4617F6F-F341-1A7A-5074-9D94EF5A13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838" name="Picture 837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F8D6BBB3-707B-2D4D-D77C-2C5A092F36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839" name="Picture 838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8AE96456-4137-E7F3-4B48-C8C7563E44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840" name="Picture 839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F1AED6CE-5CFB-F552-772F-D52C913E76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841" name="Picture 840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45C03618-829E-0664-B0F8-604CDCB26F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842" name="Picture 841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819889FE-283D-B448-9A78-129BA1ECDE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843" name="Picture 842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1827824E-0ACA-5F23-9DEA-02C763FE73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844" name="Picture 843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2491A143-01C6-0750-D626-EAC6DDC3E6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845" name="Picture 844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D9BD4BEA-DFC3-1F7D-3725-3BD8DB80CC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846" name="Picture 845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2CA2C2E7-7A55-F437-F90E-7A719C474A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847" name="Picture 846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1BBE3908-35DC-B8B8-31AD-2544B1B53D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848" name="Picture 847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93A6215D-7BAB-A58B-5A40-FB7EC5358B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849" name="Picture 848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0FD01B53-26D5-BC40-03CD-0B0D234C74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850" name="Picture 849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B1E5846F-5C3D-0151-BA10-41F206974E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851" name="Picture 850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92BC88C7-F1FF-862B-D179-DBF6547B8C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852" name="Picture 851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A5C5402A-4A27-6DBA-DBFE-D6C4A4CD63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853" name="Picture 852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00DC80B8-BCCA-9BAB-F935-21BB53305B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854" name="Picture 853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4DBEA73F-9E53-C185-244A-8ACA8B19B6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855" name="Picture 854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0EEFDA31-4E61-04D0-9524-CFA6D71018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856" name="Picture 855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FF6EDEEA-BE8D-4F84-AE81-26A7873757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857" name="Picture 856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B68C6A2D-4BB1-BC58-F69E-13F5E8C048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858" name="Picture 857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8C45302A-5235-5096-D897-793A17559D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859" name="Picture 858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95AE1887-941D-4E8D-D268-DC13B2EFEB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860" name="Picture 859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AE205A6F-C165-3014-B047-7EC6F8A9B0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861" name="Picture 860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6BDA933D-5CBE-2468-E146-9CECB23708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862" name="Picture 861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F1852C2A-4AB9-B11D-25AC-923A288F62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863" name="Picture 862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86DECE84-E431-615B-F49F-CBF17E8E7D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864" name="Picture 863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88BA9B16-4530-9C7D-6B0A-8FCFDD3748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865" name="Picture 864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D59B818F-8C75-15A5-7CC8-ECC858716E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866" name="Picture 865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FACF195E-7FAB-1C80-85E5-6A3EB4B860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867" name="Picture 866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F5228AA9-464D-946C-D083-6F3DBFA5B6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868" name="Picture 867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DC6127E6-5C94-CBBC-C673-4381C7DFA6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869" name="Picture 868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F9D2B226-43BF-E21E-3AFA-E291FEB0B1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870" name="Picture 869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FF926BA7-2D5E-8F1F-9E35-601E1E01D0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871" name="Picture 870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EB21A9A0-7CB0-4569-65DE-E97E3AE1E0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872" name="Picture 871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B94BEDFC-9EFC-BAE0-C360-56B3948801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873" name="Picture 872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DD5F044C-DE13-34A4-919C-95E7F24F51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874" name="Picture 873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3273B34A-2165-4299-7287-4402BED8DE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875" name="Picture 874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29292C0B-E1FB-880B-7EC1-DCB2EDEF23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876" name="Picture 875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860C40C6-AFA1-4386-184D-0553C659E0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877" name="Picture 876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3336759A-EF5B-FB62-CB99-84E1399384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878" name="Picture 877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6493F40C-5CE4-98D0-0773-D760C1594D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879" name="Picture 878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F5819D4E-9EC8-024F-BA2D-44E2948291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880" name="Picture 879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8D1CD92B-97F7-900D-CEA9-0A1486AB91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881" name="Picture 880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70FB28C0-4831-F4E9-3C2F-76853C190A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882" name="Picture 881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A4A206E8-8F16-9999-1ABC-3D4CBAE1ED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883" name="Picture 882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D6A824B9-1A80-4FF8-0DC8-C643E31ACE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884" name="Picture 883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73D885B9-4714-CCA3-699D-403F7D1816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885" name="Picture 884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A23984ED-AE82-DD12-D9BA-6C8479D3F0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886" name="Picture 885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097CE72E-C7EA-D528-0A2B-00C6CF1E79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887" name="Picture 886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604F0D14-5203-D395-31BA-B8A57A0162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888" name="Picture 887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38A95AE0-F12B-25DA-A202-8DD3B514EA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889" name="Picture 888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A50CAF32-7C28-4D43-0CBE-D3C8BF5C72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890" name="Picture 889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59BE2575-0248-55D7-A760-ADE081BC91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891" name="Picture 890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4BE309D7-D409-F58B-5491-669FAD85E4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892" name="Picture 891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A6D6A58B-7901-9410-E478-79F375808A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893" name="Picture 892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8D8871B2-E318-6966-A2BC-2793485A03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894" name="Picture 893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D7DC83FF-F62C-57EE-2D9D-53C5D0A115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895" name="Picture 894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A315E865-3454-3F42-0198-7986C8ED25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896" name="Picture 895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B866677D-4E23-A5C7-5CD9-073A926A55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897" name="Picture 896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857F48CC-0758-CFB3-A566-1910EBC7CB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898" name="Picture 897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62AD1160-6323-C21E-619C-0D8F775DC9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899" name="Picture 898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E2593065-38FD-4510-672A-6D23DD42C8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900" name="Picture 899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AB2A747F-1CC4-3852-7B53-56BDEB7112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901" name="Picture 900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974CF48C-8354-E6F6-514B-C7B0CE1D9B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902" name="Picture 901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05E716A0-223F-DC6D-48B4-40A606AD43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903" name="Picture 902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25CAFE45-DC0D-2781-1F62-2A875083A6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904" name="Picture 903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9D5B1AA1-538D-3496-9771-167FE22BE8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905" name="Picture 904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C0341705-A4DE-EF51-58F4-1539B39BFD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906" name="Picture 905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C5EA886D-C249-DBC0-4FB7-A659CA7A10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907" name="Picture 906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9ACC1EF9-4AF6-D2E5-784E-75C367CFC5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908" name="Picture 907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07E23A34-006D-9DF2-B07A-02CD402696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909" name="Picture 908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84AC120B-C9FE-F5EB-3514-7CA2361A76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910" name="Picture 909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7E64B6E7-59DF-F663-2D90-8F0B7D02C6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911" name="Picture 910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3BCCDF6F-2624-89B8-3288-AFF0040A6C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912" name="Picture 911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ED5AB4AC-F75B-E5F5-831F-2B9D03B243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913" name="Picture 912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958B22B7-085B-16DA-237F-CFC1119342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914" name="Picture 913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5728443E-4871-B843-4A02-00D6AE94C1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915" name="Picture 914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A61C6671-7150-90E1-F784-80F019D56F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916" name="Picture 915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A3FDC786-F73B-0B1B-FC76-EB7BD11FC6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917" name="Picture 916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C5A1965F-D120-744B-F0ED-D874AD2BC3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918" name="Picture 917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CF4D4392-0A1F-C5AD-D72A-A3C24DD297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919" name="Picture 918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3C690F9C-8A65-E516-BDA3-015D57331A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920" name="Picture 919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CA400C7F-BE90-A20D-37EA-F93EE05BA1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921" name="Picture 920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A2E3C42D-5A71-71E7-BBC2-A0CE196E16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922" name="Picture 921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4E18EABC-E9F8-2CAA-1F26-2248E11D08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923" name="Picture 922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17D7F9A8-D76C-ECBA-48FB-A8D9686ABD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924" name="Picture 923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B56496B2-F4F3-BB87-43A2-0A6CD82B19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925" name="Picture 924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0651A6C9-6649-F4AD-DF2B-57788A48CE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926" name="Picture 925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17FEBB13-1463-99B1-113B-8A95C2AEC3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927" name="Picture 926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CC6D0125-D4A3-A5F0-CCA7-C4F1B89D52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928" name="Picture 927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9206052B-D206-9336-29D6-103D28B5B6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929" name="Picture 928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8FA4F71F-09F0-C5D9-075D-19CA26CBC6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930" name="Picture 929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7A0960F7-F393-6450-3B2D-214D51E370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931" name="Picture 930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D8058DAD-14F6-1547-B079-818F730874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932" name="Picture 931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0C63EF84-97EB-F145-4036-D71D94F2AC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933" name="Picture 932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382DAB5E-7DE8-EBFE-6CD2-1B143E77A0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934" name="Picture 933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17B4E3E1-5D94-82D8-24C8-A50119F842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935" name="Picture 934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24A97814-BF21-2C7F-C790-9E97E4EB63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936" name="Picture 935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60B4E2AC-B989-CB72-1682-59C0DE1FFD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937" name="Picture 936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8D311B0E-8A4C-9897-F75F-5C282CA34E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938" name="Picture 937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5DAB5644-509D-7C4C-6430-9E2063ABFF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939" name="Picture 938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E823DD95-1BD2-0181-9C98-7347BABF82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940" name="Picture 939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73A7A7D0-D210-ADD0-D44E-BCBB7E7B60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941" name="Picture 940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0FF79EFC-DC35-A65B-0BAA-73348263B0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942" name="Picture 941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0284A2B3-1EB3-F40C-3C12-4810E33D86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943" name="Picture 942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9A3C10C2-80FB-FAE0-23C1-51A108650D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944" name="Picture 943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9743FBDC-E180-1963-F910-530B748FD8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945" name="Picture 944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88A24500-9452-F09B-FDBA-EA184423D7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946" name="Picture 945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BE694C19-06D4-2B94-EA09-E58D356E1A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947" name="Picture 946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C9D4029E-8303-988B-DD66-8F10F3C7F2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948" name="Picture 947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386788C4-41E0-72AF-157F-E2FAEEC093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949" name="Picture 948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473FB6B8-12A5-2B86-BEEA-B533655F28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950" name="Picture 949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FEA12AFD-2461-3AB8-F100-EAE793BD3B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951" name="Picture 950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4117CA74-9723-B38B-DD3D-C9EE8F4B0C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952" name="Picture 951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B4E972C8-6B20-8B2B-5D98-274F72BB61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953" name="Picture 952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33CC7CA7-4C63-5D0A-F70E-8301DC1B60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954" name="Picture 953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7D2428F0-0AEB-1590-6436-ED6DD8731D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955" name="Picture 954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B192C965-7A7F-9F09-544B-B48645DA4E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956" name="Picture 955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C1A4218B-95B3-91C4-79D1-01FA91F3EF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957" name="Picture 956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C5302A97-2085-0958-4001-BBB0AA8FAE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958" name="Picture 957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D9757BEE-BE2A-7F98-6405-474A8ED764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959" name="Picture 958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EE14E97E-29FD-7D34-FF1D-50701A078F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960" name="Picture 959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71FC2A40-F14C-1321-837C-2432501A8C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961" name="Picture 960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E797782C-9E97-CDD1-1FC1-EAE8F490DC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962" name="Picture 961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DC995104-3688-F5A1-58AF-F8247EC35A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963" name="Picture 962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88B278F2-96A8-5624-DFF8-691B1124D4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964" name="Picture 963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36B0EE93-726C-7B0E-43D9-E8BC7B4472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965" name="Picture 964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377ADC26-F6BB-998F-7B06-AAE4C224BA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966" name="Picture 965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FEDCF88E-82DC-A050-7DD8-1E87E83318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967" name="Picture 966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FEFAF334-470E-20BD-F0F4-DD9F96267A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968" name="Picture 967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BA711BFD-908A-104C-DA76-DA07F98815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969" name="Picture 968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40FD8845-2253-2C3A-A8EC-1CDE927D4A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970" name="Picture 969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AFE9B4EF-FCFA-66BA-023A-F4CC5A6373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971" name="Picture 970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FEE404AB-19F8-A840-9E9A-C1A6CBAA7F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972" name="Picture 971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19BAA5DD-3898-924A-B67B-13962C3EFC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973" name="Picture 972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1AD661C6-1BE4-0085-2203-5361802826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974" name="Picture 973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AAE24449-A2F4-B184-284B-F7031D99D9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975" name="Picture 974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4105D83A-6882-AB5A-D155-B6B3279793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976" name="Picture 975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066A1B16-A3BC-5124-3C6D-481FB1F380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977" name="Picture 976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14A0F961-6E4E-E775-682B-F6DAD1E976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978" name="Picture 977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2DCD821A-9467-2090-21AB-F7E087C15B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979" name="Picture 978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28BADDA8-E3CB-111D-2E61-4703BDC8EB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980" name="Picture 979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796FD74B-28CC-9CDA-BC7B-D9F12C74F3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981" name="Picture 980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2FA7FA43-33E0-9915-ADFD-4939D4F57B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982" name="Picture 981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70979C5C-BF19-0ACA-C843-A70A122941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983" name="Picture 982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E81C997C-03A8-A8A9-6E0A-77142F4F2C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984" name="Picture 983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B20EEB7C-B48D-7960-34A3-0554819531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985" name="Picture 984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E66B9D7D-4809-AEDF-C0E7-CD57FA4D14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986" name="Picture 985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05EDEA93-522D-8F16-A93C-8932EB9561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987" name="Picture 986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212A8031-C066-E881-A746-6D43B9686F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988" name="Picture 987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17BB483D-4FAA-8368-8F77-8D0B77354B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989" name="Picture 988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915A4989-C838-DF80-C4BC-22766FEC9C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990" name="Picture 989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85E68086-691A-7902-0D85-B99BF292FC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991" name="Picture 990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1BA386B1-F1EE-4C12-304B-A08CB4FA0B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992" name="Picture 991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42E5DAA3-33BF-CCA4-5BE7-05B2778B05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993" name="Picture 992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BF1D3A16-BF2B-03D1-F36B-D9195C6FD2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994" name="Picture 993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D549AECC-BFFF-1AF3-822E-BD45C8B427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995" name="Picture 994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F9BD73F6-1886-03D3-D6A9-C978817245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996" name="Picture 995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B68F8282-80D8-E206-7C9F-2E862C5351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997" name="Picture 996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79852E98-0B51-E5DC-E917-820378FDCB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998" name="Picture 997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1511734C-3C5C-F40C-8A85-DFD08B74A1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999" name="Picture 998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1041496C-C69C-1F87-087A-D7B646CA01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1000" name="Picture 999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858B082E-AD12-6D5F-BCC5-50B239007A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001" name="Picture 1000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AE482BC9-D51E-8417-54AD-1A29B3EFA4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002" name="Picture 1001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7F55A36B-2747-B2FF-8F4F-1D3B451807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003" name="Picture 1002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295A40B5-5FA6-26BF-86A0-C6B3337D4F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004" name="Picture 1003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A2CC9061-3581-AE97-24A7-03C8566E40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005" name="Picture 1004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044E3B58-085F-98A6-AAE3-0AAA68DE12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006" name="Picture 1005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C0AFFEB2-9D26-5601-629A-1DE57FF195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007" name="Picture 1006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1309B275-8956-F25A-46FF-33DC746600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008" name="Picture 1007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E1A7AEA8-13C4-9A50-89E7-7682372DF5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009" name="Picture 1008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1C243220-02BE-F3D4-40AF-8F557A93E5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010" name="Picture 1009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C1D1FBEC-4940-3B9D-A90C-C6C4904869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011" name="Picture 1010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BD3B4A79-F783-DC38-5FE8-1E28AE1159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012" name="Picture 1011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7D0C1735-BEE6-E61E-5CB1-2CAA39F7E8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013" name="Picture 1012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A03C5EC9-A8C4-FE42-D0F3-8CE9A65FC3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014" name="Picture 1013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BEA9F189-588F-575E-5B98-73C1EF1751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015" name="Picture 1014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FE8FF086-93FC-3070-2ADA-94189C32C6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016" name="Picture 1015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DCDB5742-95F6-06C4-78DF-DD8D3446D8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017" name="Picture 1016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06C331B8-75B8-77C2-40FA-4FDCD8DEAE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018" name="Picture 1017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C50B6ECB-AD4D-C065-31AB-5F963AC3A8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019" name="Picture 1018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2F7134E4-8409-58E7-7102-D747864153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020" name="Picture 1019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0702D945-1EC0-2070-FCA4-077DC00196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021" name="Picture 1020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BAE2D8F1-4B4B-2430-7BDF-4860C3F1B9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022" name="Picture 1021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536DF45C-36C8-531C-4F68-43579FC56A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023" name="Picture 1022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A763E088-03EF-9F08-8461-8E52943BD0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024" name="Picture 1023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81961791-0CF0-98E8-A32C-392EA2A8F6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025" name="Picture 1024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4C5C4F0B-3ED2-D934-9CD8-21FBD43284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026" name="Picture 1025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104F600A-983C-1635-7365-B95EBA347F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027" name="Picture 1026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846E5D6A-5C4C-85E1-A22A-0A59E59F24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028" name="Picture 1027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D98AD513-FB5B-0EAF-B36A-FF6A1468AC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029" name="Picture 1028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CFC750AB-2C17-D0C6-F7BE-45ABBE0B4B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030" name="Picture 1029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EF0C7691-18EB-2401-1BFE-D481F989F5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031" name="Picture 1030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A41043FD-A314-30A8-AE20-2F5CA6BD91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032" name="Picture 1031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7BA3D5CC-7157-76E8-3AFA-B409F4FA92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033" name="Picture 1032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CBBAAEC2-387D-A630-8F6F-D2C5E400A0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034" name="Picture 1033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8CF1DC4A-E060-58B6-38B9-3B4BC13AEF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035" name="Picture 1034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AE638A16-1F89-5029-845E-E241CFB5BC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036" name="Picture 1035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296E4047-86B6-FB2D-FDEE-0DC642FF9A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037" name="Picture 1036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78A59813-4033-A855-9365-03ACF82795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038" name="Picture 1037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9B12ED85-6D65-ED90-AF04-11D2711923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039" name="Picture 1038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F0130D8D-0E5C-88A8-C26B-E17A85337E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040" name="Picture 1039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E4D922E6-9E52-2EBB-BDDD-0F7DEA7CC6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041" name="Picture 1040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EDE578BD-9247-98E7-82CB-59BAC4DC92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042" name="Picture 1041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F0AE0DCD-D694-7EF4-4C50-A2BD8B95A2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043" name="Picture 1042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8041EDA3-A3B5-AA2B-E6FD-865A92FCB7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044" name="Picture 1043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2FBC0E77-B133-92D4-C60E-74D9EF79B5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045" name="Picture 1044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590CF42A-DB22-F4DD-1D64-D45A528699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046" name="Picture 1045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F470B02B-33DF-8140-E219-9E940C45C2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047" name="Picture 1046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AD772867-3E9B-11BB-1FA7-1C8A73C82A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048" name="Picture 1047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E771BD7B-AF12-AE45-8B7B-9282E76D65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049" name="Picture 1048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9F9194CE-586E-CE3F-7AFE-7D58B3BAD3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050" name="Picture 1049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D4EB9167-2359-42E7-3505-4F557B8BD2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051" name="Picture 1050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8B2788D4-792E-0D6B-D752-598EDDAFD5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052" name="Picture 1051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D289C4FE-503A-6938-D45A-048DE9BD94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053" name="Picture 1052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C8B4A118-462B-DC70-909D-0C2B5489CA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054" name="Picture 1053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EB5B36C4-B3E3-8B8C-9BFF-BD49A79E08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055" name="Picture 1054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756CEAC6-BC2D-935A-2B5E-AB1469FECF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056" name="Picture 1055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C1F0DF27-9BCF-D778-AB88-EF5AE427CC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057" name="Picture 1056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899CAA9D-F976-2F00-6C18-DE7756753A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058" name="Picture 1057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BEFDD29C-217C-0F5A-BB0B-0DA81CFB74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1059" name="Picture 1058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45ECCF40-910A-7BA1-FB47-F05419CDBD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1060" name="Picture 1059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50703E5D-A4E9-F421-1549-F1BCAFB25D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1061" name="Picture 1060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0FAB9530-2A35-79FD-2D18-F14AD9BC83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1062" name="Picture 1061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576A277E-5122-A375-7695-98DC1DC2E5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1063" name="Picture 1062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9FA6E9EE-E2D6-1E02-9020-8E5E02C154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1064" name="Picture 1063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675198BE-7004-2B2B-F184-E71E4C2EE6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1065" name="Picture 1064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6516851B-A857-D13D-4861-785F85B9D2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1066" name="Picture 1065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2B3CC02B-6B1E-5DE8-19CC-BC0824179E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1067" name="Picture 1066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475677AF-E30C-51D0-A72E-49726E0104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1068" name="Picture 1067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2CAFB539-76F3-133B-BDA0-A641B187E3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1069" name="Picture 1068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046AB81F-4A6B-18D1-C954-0F7DDC3D76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1070" name="Picture 1069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73CA7E0C-C599-8FC0-DBB0-9A0DA09532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1071" name="Picture 1070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B992EEAF-0581-6C8F-FEF2-D34CDC81BD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1072" name="Picture 1071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DFAF45B6-9588-6C81-3291-EEF3F361E4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1073" name="Picture 1072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D2156653-92B9-7FED-80CA-21AF1E314B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1074" name="Picture 1073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BE71380E-45E5-0BA6-7437-511E616896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1075" name="Picture 1074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092D18C1-E6A0-47BA-F9D2-F40C6CC4F0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1076" name="Picture 1075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0A42FEEF-B3E1-D3F7-8856-21CA8450EB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1077" name="Picture 1076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A0E7077B-4986-7E62-7330-2D6AB71845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1078" name="Picture 1077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2ED45008-26D7-886D-A35B-AFD23A9F91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1079" name="Picture 1078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D0BE5C26-3923-4D1E-4AC6-5FEFF5F3CD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1080" name="Picture 1079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183AB18D-5E74-B7CB-6ADD-91BE632DF4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1081" name="Picture 1080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AAFCD10E-6114-39EC-CA48-2E9BB7049E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1082" name="Picture 1081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28CC0ED1-D936-21D0-DCC7-C75C4EB6AF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1083" name="Picture 1082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D3BB9512-7374-58FF-0101-E8F54BAF7C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1084" name="Picture 1083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79E477B4-BB58-766C-1B45-7AEAE963D4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1085" name="Picture 1084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AA19A6E5-0616-C253-1474-F9C1561821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1086" name="Picture 1085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6EA3460C-09CE-628F-258F-AFE69C36F1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1087" name="Picture 1086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E3F52262-B150-CF94-6AB0-272716267C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1088" name="Picture 1087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3FAF059F-B869-97BB-87D7-25E8B93C3F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1089" name="Picture 1088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17F28B02-0699-89B6-32B5-B1080D20CB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1090" name="Picture 1089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A12AF57B-ADCE-3E93-29E1-24EF97F838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1091" name="Picture 1090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9F403484-2FD5-C91B-A0E9-F37FFAAC96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1092" name="Picture 1091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8E3D3B19-BCD8-D5A5-073C-629B95134B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1093" name="Picture 1092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5B9C7B06-4040-C71B-8C37-E78D46AF28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1094" name="Picture 1093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81C19F9E-CE6B-C58F-4874-11F56AD26B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1095" name="Picture 1094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4698E5E3-E068-2AD4-1076-95A90838D4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1096" name="Picture 1095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BA16BE31-DAD8-1A96-D30B-4BFBA69E6A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1097" name="Picture 1096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5D7FB2AD-1787-D0FE-B4FA-F7C37B38E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1098" name="Picture 1097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2F88C63D-CAB7-3FC2-C7AD-598BB1BB7D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1099" name="Picture 1098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FE1F0D37-6425-4E86-9578-59E965D2D1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1100" name="Picture 1099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361A266D-9A3F-75BB-A07A-6E7F52B7A3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1101" name="Picture 1100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5428DAEC-C582-363F-D8EF-60300D338B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1102" name="Picture 1101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D700E3EE-1D51-FFDC-03AE-30A5B9F0CF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1103" name="Picture 1102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4BC8A2ED-EDD5-198B-27B1-DDFA02C08D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1104" name="Picture 1103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E2FC438F-22BA-6826-2270-EF308AB740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1105" name="Picture 1104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8979B48E-0AEE-C307-2AB8-89993964B1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1106" name="Picture 1105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6922049F-B475-09A2-DBEC-77DA0E2543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1107" name="Picture 1106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FC3E02D0-1A60-9079-C2BE-D2FA0CC22B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1108" name="Picture 1107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540C2EC5-0F7C-14CF-3D89-334B73EB55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1109" name="Picture 1108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FCBA353D-57F2-3FBE-5C03-C00FC4AC61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1110" name="Picture 1109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E371F640-0ABD-9715-6F1D-BB822E8457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1111" name="Picture 1110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9B451C02-9F4D-1D40-8045-A1A720E8CF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1112" name="Picture 1111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2F2967B3-7879-DC7D-0319-2EAC9E77D5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1113" name="Picture 1112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C4FFF0CA-FF49-8D87-96FE-77E377133E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1114" name="Picture 1113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0624730B-4BD1-EDDA-F6F4-5CB0BECEFE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1115" name="Picture 1114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BD52610E-FBBB-EDBD-71A7-545417FDB5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1116" name="Picture 1115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EB06DA0B-FF64-1CCA-4534-AEC0E59969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1117" name="Picture 1116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3C3A8633-2F12-8A77-8C84-EDE9539E4E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1118" name="Picture 1117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69BACFD3-23D3-4D1D-8D83-0300ADC28E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1119" name="Picture 1118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BD2B4A4A-7D46-72F9-A06A-DF7C66FB8E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1120" name="Picture 1119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522AB8F8-E940-E7DA-0C6E-EC3A918847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1121" name="Picture 1120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5044F23C-BC1F-5D1E-3039-5E88F6F98C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1122" name="Picture 1121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588F15C6-7CB6-44F1-27F7-7C9DA5C8C1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1123" name="Picture 1122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8E06A27C-F650-EC59-8B19-0A94670105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1124" name="Picture 1123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42756C87-8E93-F64B-0E81-DA41BAA0F1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1125" name="Picture 1124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5D1AB62F-9C54-D6CA-C240-F7B85A28FF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1126" name="Picture 1125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B2D2AA06-EB5D-A9A0-AE86-0CE77811CA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1127" name="Picture 1126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CC00E48A-839E-A633-95F4-5F6DA5B76A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1128" name="Picture 1127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FD8EC7BF-65D1-23C4-B2FF-78B7B4C9E0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1129" name="Picture 1128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6F456696-A2B8-F8EF-E253-6B99C9AD2D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1130" name="Picture 1129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E0D120FE-FE5F-207E-DFB0-F180A6C870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1131" name="Picture 1130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36A092BD-D888-E2B2-A2CA-E09600A0B6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1132" name="Picture 1131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9E0415CB-E73C-FE64-F443-F852B18556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1133" name="Picture 1132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CF17D043-2B87-FCF0-1259-B75DBAD2E5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1134" name="Picture 1133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D2AB6666-5BCB-8777-2572-50F9DEF4DB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1135" name="Picture 1134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6DB9F856-2C3F-A019-39D6-F7E9FD19D7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1136" name="Picture 1135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DA1E8EAF-C928-7A24-D69F-9937896E18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1137" name="Picture 1136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42A0E21B-A7B8-8045-A115-A57581D5C2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1138" name="Picture 1137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3944CB88-8D69-D35F-0F1D-B36CFBBBAC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1139" name="Picture 1138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28ECC799-DB11-BBD9-9F78-2376CC9736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1140" name="Picture 1139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8550C58B-0AC3-8DAE-697E-D081991805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1141" name="Picture 1140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2FADABE3-2403-D5EF-DEA2-2E5C32156B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1142" name="Picture 1141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9F964440-3F63-D06B-A3FA-FA93A6DAC5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1143" name="Picture 1142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2D80AFCE-EF8F-C7BD-AFAB-283FE0F1EF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1144" name="Picture 1143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53877428-243E-6AA7-3D4F-B51B79C052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1145" name="Picture 1144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698ECB12-99BC-557E-D2BA-F82D7ABD7C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1146" name="Picture 1145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42FC2C77-7C64-24EA-DE32-EAB6353119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1147" name="Picture 1146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D96A8DA2-E1AF-0000-27D6-1AE2327B84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1148" name="Picture 1147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C051FF6F-BD5E-C3E9-A318-6661EFFC07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1149" name="Picture 1148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934D0E1E-8F58-2710-19CF-5D639B6DA0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1150" name="Picture 1149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E9DF610A-F3D3-DC30-A893-25C25EDC5D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1151" name="Picture 1150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9EF94FB9-1FB0-C813-A51E-4AFE9CCF35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1152" name="Picture 1151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EBD018B9-5EDE-03A9-C4BD-063BB9B797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1153" name="Picture 1152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770731A8-9D9D-C40C-F262-3535D31C36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1154" name="Picture 1153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4663DDE3-D391-04BC-CB85-75755D7305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1155" name="Picture 1154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0B2CF730-04D6-5F47-2605-0AB34F1979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1156" name="Picture 1155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BEF280A0-091D-6778-773D-8D91E84653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1157" name="Picture 1156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A8B52834-ACA1-2168-9446-ED3BAB6C51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1158" name="Picture 1157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BE7DE58F-B3BF-FF01-1D1C-92532A848C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1159" name="Picture 1158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0875A830-056D-C3C7-4477-147A905B67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1160" name="Picture 1159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5E46EE2F-C344-83D6-07A4-D32DDA9C25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1161" name="Picture 1160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98F241EF-D719-0078-3129-1B9D582B71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1162" name="Picture 1161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90AAB165-CC21-CD9E-E7DC-CFC9A344C2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1163" name="Picture 1162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B23DA391-B644-7E05-E761-7D61C51432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1164" name="Picture 1163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675D74BA-F1B4-F5F7-60C7-32EB5A8D74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1165" name="Picture 1164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C9F57AF6-C774-51D1-7DB6-DA73E66DEA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1166" name="Picture 1165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550E11E1-E4A4-8282-8B9D-A84A277E8C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1167" name="Picture 1166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EDC96D1F-E481-672C-91DA-44C8BFCE71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1168" name="Picture 1167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83F6CDBF-4394-CC04-28DA-CBA4DE5D58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1169" name="Picture 1168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5F4EE543-E3E7-83BD-D6A6-CAA98D1C77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1170" name="Picture 1169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8E11ACE6-0E09-F7E5-A294-58D1F2241F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1171" name="Picture 1170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22852599-1D4B-E362-EE2F-4CC89740C9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1172" name="Picture 1171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22E81D7A-D43A-4AED-2B26-E5842936E5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1173" name="Picture 1172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B59FD5C8-45BB-DD04-402D-20A5CD14B8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1174" name="Picture 1173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FA242D10-54C8-1A25-9B67-5DE58535D0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1175" name="Picture 1174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0D0CAF4A-59CD-FCD5-DB8F-2319076B62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1176" name="Picture 1175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39AD846C-95B9-02D8-F927-311FF74C99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1177" name="Picture 1176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CFD97D68-9A87-3BC0-F621-435C2B47BF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1178" name="Picture 1177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EDC19F67-C709-0C59-D934-E5CE8FD0A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1179" name="Picture 1178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FEDE413C-35FD-8280-BFCC-993FB983B3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1180" name="Picture 1179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3F8AE35C-643B-34F5-1FB9-86FE5022CF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1181" name="Picture 1180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A67270AD-F91A-13B8-70FA-A9B1528346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1182" name="Picture 1181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3A6C431C-D2FC-40D0-2E76-578693ED68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1183" name="Picture 1182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7A092488-2F92-20AD-B098-987666A7C9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1184" name="Picture 1183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977FEFC1-A707-62D3-3D06-E95027C126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1185" name="Picture 1184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EA652190-C902-255B-75EF-8F56F10EFF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1186" name="Picture 1185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04DD8255-6A96-DB2C-401F-DCC573B550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1187" name="Picture 1186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E8D8D23C-8B50-96D9-7E5B-9A8A359359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1188" name="Picture 1187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B85C94F0-5BAA-DB6D-E7FE-91DE2F96B5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1189" name="Picture 1188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542EA5D7-F603-D4E3-DD2E-8C87FB3679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1190" name="Picture 1189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E1E73E05-6D4A-B015-A442-0B2747F975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1191" name="Picture 1190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31BD0ED4-22C1-A58A-2E4E-748707A9D5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1192" name="Picture 1191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5A775F39-2FA5-62AA-5885-E7B06C79CB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193" name="Picture 1192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51CA89F3-E6F4-7194-7B91-BC7AEC223F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194" name="Picture 1193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48BCFD0E-45DF-6E53-097C-9C135221E3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195" name="Picture 1194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6A8B9ADF-D3C8-4DBD-CD5F-5ED80D969D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196" name="Picture 1195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814679FE-C49C-2FB4-211E-F0D8AED916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197" name="Picture 1196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8CB78DF3-DB7A-E541-F8BE-3D30839D65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198" name="Picture 1197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462D398E-8D7F-C74E-9A75-35934A2A28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199" name="Picture 1198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43774F2A-BFEA-F5CC-CECA-EC509F0B9D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200" name="Picture 1199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8FC78C29-6B10-D893-3B33-BDFA6A1BA5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201" name="Picture 1200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1CE9AFE3-AB87-B527-5C81-59F29D8AFA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202" name="Picture 1201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B35DBDD2-4D93-4C16-1D90-A77A587EE9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203" name="Picture 1202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928E588C-ACCC-9732-0BA1-A5A9D213F4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204" name="Picture 1203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9171D5DD-59AF-5C0D-0CE8-F1E4773A78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205" name="Picture 1204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DFBBEF1B-551C-9C7E-19F9-FF01DF42B6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206" name="Picture 1205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71C7508B-DD0B-1788-F6B9-6F651B38E3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207" name="Picture 1206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BD1C6465-56AB-3D72-8250-3DE6772013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208" name="Picture 1207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9EB2BC73-98FE-8A73-EF85-594962A42B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209" name="Picture 1208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2581E247-0546-AAD7-1564-B064AC9647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210" name="Picture 1209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9BE9F860-DAE2-B49D-F312-F72EE79FA4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211" name="Picture 1210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22256316-12E3-2955-8A32-2A29E5DF4B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212" name="Picture 1211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07B66928-FD4B-260D-D32C-E674630807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213" name="Picture 1212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5DBCB071-073A-3E2D-DB2F-2CF9AEC659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214" name="Picture 1213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14646F83-898D-36F6-573B-2F57475751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215" name="Picture 1214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E4BA0A1B-CB1D-4647-3DB4-477E883B5E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216" name="Picture 1215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492728EA-21A4-BE61-FD3B-DF07447167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217" name="Picture 1216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1D3D0F71-10A3-9C38-7317-BEC47698A3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218" name="Picture 1217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655EFFC6-FBB1-1ACB-C8DD-E441A8A8AC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219" name="Picture 1218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F153A426-8B92-5749-64EC-F3F7E41880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220" name="Picture 1219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33052936-8681-D369-A366-B4EE76B8F0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221" name="Picture 1220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CB15CBF1-2EA6-423C-482D-1834D44494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222" name="Picture 1221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6FF407FF-1634-D9F3-8696-BE1A0C2A37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223" name="Picture 1222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81B90AD1-D688-FAD9-475A-DF5135A127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224" name="Picture 1223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E95E4F13-2452-AEF8-556E-0184A13F10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225" name="Picture 1224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7272A17E-7BF8-4E53-CC33-3BA4C67908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226" name="Picture 1225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6AD679F2-641F-8556-453E-05D7AE0AC4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227" name="Picture 1226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212FC818-C720-1DA1-5C83-360B4D21E0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228" name="Picture 1227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30294F2C-A9ED-840E-6E2B-19B512AF55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229" name="Picture 1228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1B8A7044-3946-8049-0DD9-8AFA6A84F6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230" name="Picture 1229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A1FFE397-5AFF-1911-7707-CB8C347116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231" name="Picture 1230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A5333476-B2BA-736B-73E7-74B827FBC0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232" name="Picture 1231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E9BEE705-BADF-07FA-F48B-A60CAFF4BD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233" name="Picture 1232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3AC80048-1E33-52B2-4E7B-5284CFC2A9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234" name="Picture 1233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A8303868-7C27-84D2-057B-111B99584D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235" name="Picture 1234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B4217879-C7F9-01C9-3E19-1D0C30B91D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236" name="Picture 1235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E38ECA5A-AE3C-570B-C3DF-F2F2FED655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237" name="Picture 1236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44528BD4-3984-BD7A-D17F-4E577AC507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238" name="Picture 1237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E7BCD02B-06C8-79B1-9852-735406C87E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239" name="Picture 1238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5C130BC5-DA72-9F7F-E034-B3D5216747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240" name="Picture 1239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2567805B-9971-5098-1C89-312A409D9D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241" name="Picture 1240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13661A9E-D328-7182-8223-BF77D39B12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242" name="Picture 1241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829B5E78-FEBA-4536-9555-D11E80F619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243" name="Picture 1242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8886867B-A0EF-68F4-F16C-A16B22A132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244" name="Picture 1243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CA871B46-1BCE-70A9-56FB-8FBBA7D2A2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245" name="Picture 1244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9D849782-60A1-F009-C828-5A63DBFA8E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246" name="Picture 1245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40863247-3F73-0C9A-CF22-92D6A04339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247" name="Picture 1246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F99036BA-E237-8130-7FE5-19FDFA6F01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248" name="Picture 1247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0641F587-66E4-46E0-B528-2D6F0266E6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249" name="Picture 1248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6428BD11-4A2C-6E71-8363-D4C6B16379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250" name="Picture 1249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C3E8CB7B-0DF9-8519-27C7-30F366DE57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251" name="Picture 1250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690449C4-6859-2D49-0D0B-D8153249E1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252" name="Picture 1251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48417D39-30AE-B26A-A276-87C750F1BF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253" name="Picture 1252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DB523371-D443-5EFB-FEAA-C7472909AD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254" name="Picture 1253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B6974877-2307-A7EA-CB8D-98214E27D7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255" name="Picture 1254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5C7B7AC1-A0BF-6219-DAD8-3B71D88268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256" name="Picture 1255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54682157-0CAD-9275-A208-E7FD5A3A7A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257" name="Picture 1256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213E0945-D4BA-73AC-11EE-F4216C5AD0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258" name="Picture 1257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4D78EB18-5086-9A25-86C5-F909ED7751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259" name="Picture 1258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000320F4-6A83-55E6-D9A1-9795FAC96A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260" name="Picture 1259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A1C25B7D-C303-CA3D-4240-BF55C9D3E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261" name="Picture 1260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2C322F53-EF3F-6510-19D3-8FDAC504B5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262" name="Picture 1261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627D997F-F8F0-92CB-0D37-7F6B6FF0B4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263" name="Picture 1262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2FA0F7F4-B488-C85B-10F1-8D19A75223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264" name="Picture 1263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B1321FF8-E302-87C3-33C2-E79C28D8A1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265" name="Picture 1264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E36EEA63-11BD-9934-BF64-C668A96D04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266" name="Picture 1265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8AB3EEC2-C69F-D785-0766-790AE23DAB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267" name="Picture 1266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1D9D092B-33E8-55E7-CC74-360600CBA0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268" name="Picture 1267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70E2A223-9ED1-4E29-8D10-4943A75D5C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269" name="Picture 1268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96CB429E-C68D-4D64-3A1B-32013A15E9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270" name="Picture 1269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34963054-A6FD-000E-19D5-67ED268E5E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271" name="Picture 1270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8DA2B764-3D01-757B-5294-F4CA141944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272" name="Picture 1271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C1A3E48D-CD5D-6BDD-F0AE-94A77CE811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273" name="Picture 1272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FE22762E-0FBE-D8E7-6047-991DA62F9E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274" name="Picture 1273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254355CE-C12F-89E2-ABBE-F1AB62894F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275" name="Picture 1274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D7B20593-ABFF-A61D-3FAC-51BF90BC01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276" name="Picture 1275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22CAB9C1-C281-A5DB-875C-DB5BCA2F76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277" name="Picture 1276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95295C1E-3F90-3F9B-2D03-DBBA125D9E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278" name="Picture 1277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755505C3-15C4-95ED-E970-8610D00BAD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279" name="Picture 1278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38D39A70-C9FC-19B5-E6EF-BA024939D5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280" name="Picture 1279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A70803A5-500E-F90C-C173-3E89816295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281" name="Picture 1280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89676557-0AE2-7CA6-7AD5-9D4352E3B4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282" name="Picture 1281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BCABC85B-CB8B-82AB-5FA5-0F67D7C415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283" name="Picture 1282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0172FFA9-12DD-9A73-034B-842B930D36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284" name="Picture 1283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FB90ACD8-661A-8195-E42F-CB125615C5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285" name="Picture 1284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DC234529-A3B9-DE78-B94C-D9C86826A6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286" name="Picture 1285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2B316B4F-FF3C-2785-73B9-A1F71423E2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287" name="Picture 1286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1587925B-F82D-953E-2E21-3242CB2F1C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288" name="Picture 1287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A4D10E3B-8020-32BF-E027-C7E9452600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289" name="Picture 1288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4EBB2405-D365-9016-55F5-BB6DE9E786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290" name="Picture 1289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6B6C94DA-73CE-D8E7-EC21-93E9857BFB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291" name="Picture 1290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DA305C0A-2D56-11CA-FC5A-55E11BB618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292" name="Picture 1291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B10C3AE5-4AB7-71B7-4650-39820240DE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1293" name="Picture 1292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B7C8349E-D9E3-EC46-18BB-35C348AF2D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1294" name="Picture 1293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5055AF8D-4D83-0470-5D56-DDB6C93B47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1295" name="Picture 1294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6F6FFD1E-3F86-EF96-04C8-7C70316272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1296" name="Picture 1295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23C8FB39-FD0B-6E1C-0633-0FC38CAD23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1297" name="Picture 1296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43842738-E030-FB08-FEC2-81161E6CEF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1298" name="Picture 1297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940CAAAF-06B2-6113-DAFF-2057A114CF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1299" name="Picture 1298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C168067F-70A0-B2C1-6F4B-FFEF7D517C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1300" name="Picture 1299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29380F33-52ED-2646-28C4-DA6C54E8BD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1301" name="Picture 1300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7D6E5B92-59E7-7D57-6A1B-F01159CA81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1302" name="Picture 1301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7940D593-1955-84C8-5A86-C7A250FEE1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1303" name="Picture 1302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272F4B01-83B3-184A-F0A9-E9372155A1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1304" name="Picture 1303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C9DFFB76-485B-C9A4-4A89-7C1B9B81A0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1305" name="Picture 1304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F50363DC-FBD0-480D-91E9-F6BC22B23D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1306" name="Picture 1305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D1D4FB75-F939-D35E-C6EE-5897740E78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1307" name="Picture 1306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C7777C69-5FC6-1F6B-A5EF-16B275F89D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1308" name="Picture 1307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B883E14A-1BA3-FECE-A5C4-D9D5BB8F46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1309" name="Picture 1308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75CD911A-C098-F77B-477A-0F5C329DE8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1310" name="Picture 1309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2B84685F-D729-1577-05E1-7615D4326A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1311" name="Picture 1310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8DF9B267-7E5D-035B-1BC3-7A2D80287B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1312" name="Picture 1311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71155A16-FAAF-ABDE-CBE9-B3489CF86D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1313" name="Picture 1312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9E8E70A7-54BC-AB57-F935-9CD6A982EE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1314" name="Picture 1313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FFD171B8-975D-D28B-CD91-DA9CCF8F9F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1315" name="Picture 1314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4B301D85-F6AD-1226-1820-7A4FB75F72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1316" name="Picture 1315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D234C61B-E17B-CA68-843D-DA809DCD80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1317" name="Picture 1316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1BFE3E58-024A-291F-0AB6-5218238A03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1318" name="Picture 1317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509CA21F-FC7F-1634-9FD0-FE6ACF9643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1319" name="Picture 1318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6AD8BB2D-246D-1255-F659-CD19095630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1320" name="Picture 1319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B07E3E59-9850-72D4-EB3A-396B5DCFAB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1321" name="Picture 1320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E001EA20-302E-C945-1D66-08C5254F0A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1322" name="Picture 1321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B091F764-E3D7-F167-64DF-7BC3E17D3E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1323" name="Picture 1322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5AC531B2-3374-B339-89B5-7F323C8EB1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1324" name="Picture 1323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9AADFC5B-8946-1FE7-FE39-2E9FDC4A43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1325" name="Picture 1324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CF9CC6BF-6656-41DA-A599-01A6D12BAB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1326" name="Picture 1325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DD170181-8D96-C9EA-690F-9DECBFD52D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1327" name="Picture 1326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F2C0CBE9-1712-8E91-9B71-7ACC75AB73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1328" name="Picture 1327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48D632C5-B44D-CDBB-7687-B38592B08A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1329" name="Picture 1328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6BBACF91-90E1-6DEF-2407-5E5B49C716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1330" name="Picture 1329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EC8D1FA2-7434-A93F-999E-ADA08610E8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1331" name="Picture 1330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FF66C0A9-AD6E-D999-91E7-A1254DC593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1332" name="Picture 1331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C77D7956-824A-97DE-9066-FD9AE2084D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1333" name="Picture 1332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C886F4C7-48C5-C99D-2A8C-890A69A777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1334" name="Picture 1333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D480268B-1B9E-ED51-E162-A21B3BD112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1335" name="Picture 1334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31828DE0-3A44-8D5A-AD4A-42D4A76B8D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1336" name="Picture 1335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2BD78878-2A9E-8FE1-6179-E1B2032074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1337" name="Picture 1336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099784E7-32C7-FAD1-2893-5B9117604C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1338" name="Picture 1337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5DF0C7B2-7702-0D0F-F7F2-E3A652BA56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1339" name="Picture 1338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F4441230-8B72-A1F7-4350-39CFF27295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1340" name="Picture 1339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5938A336-7217-88F0-8E68-1A5F59349F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1341" name="Picture 1340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04E05E72-5573-447E-DA2F-F7A50D865D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1342" name="Picture 1341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AB467233-C8A6-5B28-2843-DAF56E43BF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1343" name="Picture 1342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5ADEFC77-81F2-8B43-AAC8-3CE3DAFC85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1344" name="Picture 1343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38CC611C-3063-A9D0-4B57-4B57899FC7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1345" name="Picture 1344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DEA90CB3-4957-F1EB-5048-B821EF0D8F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1346" name="Picture 1345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D6AB34FA-A029-6FD3-CF50-2EDF02CA55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1347" name="Picture 1346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FC054265-766C-AE06-92BA-760437BAA2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1348" name="Picture 1347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1E350125-85EE-3499-8E7B-EC96EEF666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1349" name="Picture 1348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F369B6F4-D83A-8347-0FF7-DFDE669895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1350" name="Picture 1349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A33568EC-753F-11D8-5A2A-405EA4A6E4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1351" name="Picture 1350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A0C3B47F-56FD-E19E-7176-3333A73220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1352" name="Picture 1351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2D40CEAE-0854-B559-0C05-887AB8D1D3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1353" name="Picture 1352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A2A0FE24-DBAB-A043-B033-C786EF40DA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1354" name="Picture 1353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0BB84B48-68D4-6733-0A67-4EBD01C579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1355" name="Picture 1354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3ED32B61-018F-DFAC-B760-B2A3290118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1356" name="Picture 1355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F6DEAC77-CE28-99FA-0EF0-1B8065DC0C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1357" name="Picture 1356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1EFE4E6C-6BB0-1D44-C875-044FCAF987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1358" name="Picture 1357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A156EFC7-26EC-8595-5548-E1D051F17F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1359" name="Picture 1358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83CE2006-F8E8-6BB4-B8D6-BAEFD258C8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1360" name="Picture 1359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8B703CED-E866-7260-1AEE-4768E06C22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1361" name="Picture 1360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872EC42A-1806-DC12-FD37-10E14C4A90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1362" name="Picture 1361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431F785C-2206-056A-645F-19A2252876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1363" name="Picture 1362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519992D6-5EAD-1F31-0846-8D9D9D0997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1364" name="Picture 1363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5C65DCDE-F3B2-42DB-BF70-D808B5E058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365" name="Picture 1364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3DD7EE39-5319-E899-3931-9411F1C464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366" name="Picture 1365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2653B4BC-0922-3BA5-12D8-EAD548B42F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367" name="Picture 1366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9800056D-6CE7-6ECF-6E72-5EA584DF57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368" name="Picture 1367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C462EF7A-A19B-C3C2-7B2B-4E5DE9FEE4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369" name="Picture 1368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24DADB25-7974-894F-7C62-A7C989E83E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370" name="Picture 1369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1CAB6F22-2727-FBBC-DBE4-2A314771E8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371" name="Picture 1370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F0D91D73-81F8-63B0-061B-6BAE22CA50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372" name="Picture 1371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3E811C15-7CBF-92CE-3DED-517A0E2A05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373" name="Picture 1372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7919044B-C2DD-A596-34F1-007EB25947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374" name="Picture 1373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A0C3205C-C24C-A588-001E-32F1C5E8B0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375" name="Picture 1374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B33DD5D8-EF99-29DB-0E04-49E03F256B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376" name="Picture 1375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12660B1C-0DB9-F6A1-7746-305BF0D31F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377" name="Picture 1376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86C41BA3-AFF7-87B1-E64D-7669901EC0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378" name="Picture 1377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A3114D5A-EBEF-91ED-3DC2-5573542ABA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379" name="Picture 1378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3B266126-5A61-9717-82AF-7492DDD653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380" name="Picture 1379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4BFE33AB-A732-4F84-6D68-D2BB5E92E9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381" name="Picture 1380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C3F2F91E-B223-8CDF-CF6C-3953E89940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382" name="Picture 1381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9E80ECA4-ED3D-8D7D-383C-DE3DF50E26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383" name="Picture 1382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E6FD0BFF-08A0-100B-4E6E-AF7525CD1C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384" name="Picture 1383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08325457-79AD-C372-C617-0708818659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385" name="Picture 1384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EB2A4922-5714-73B7-1F8E-7AA7FBC826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386" name="Picture 1385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3F97B9BD-4FEC-C87D-E652-86124F8E17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387" name="Picture 1386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7235CE0A-3095-8E27-7212-3B4EFB1858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388" name="Picture 1387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9257A9B8-17BD-909D-CAB0-EC91876144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389" name="Picture 1388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E6C36819-92D2-DFCB-3722-6E59A214EA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390" name="Picture 1389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3FDC7844-670B-2D70-6A84-C89602BB39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391" name="Picture 1390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78FA1510-B794-C90F-ECD2-70ADDC99C4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392" name="Picture 1391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96E25527-0BC7-7F3B-6216-8E852D40FC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393" name="Picture 1392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382FE236-4C9D-018C-D87B-BF5B13AA5D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394" name="Picture 1393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61AA2680-EFF5-5CF1-4349-F2DB92463B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395" name="Picture 1394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1E9B7F77-610F-D02F-D435-E5D305FDF4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396" name="Picture 1395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E24F5489-CCCD-0241-C8FE-45866A57B2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397" name="Picture 1396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AE21C265-97EB-8BF9-EA11-FA3D3163B0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398" name="Picture 1397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9F664D63-2FFC-A904-A25D-DAECD830CC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399" name="Picture 1398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B0F962CD-6274-D921-12F6-AF6306CDEC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400" name="Picture 1399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2EF53C08-7FCA-C619-D789-E317D15369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401" name="Picture 1400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8ADDE971-A54E-7713-D4FD-92DCD94140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402" name="Picture 1401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AA7F1823-2631-DDB6-2D8D-0F0D858D2E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403" name="Picture 1402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77E84F48-CD8A-9B6B-A9AC-8962D9AC4F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404" name="Picture 1403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3DF0DABD-1DAF-C66E-6FA6-9F08ABAFDE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405" name="Picture 1404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05F8578D-EE34-3DED-79EA-FA1BB9E08A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406" name="Picture 1405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1995A8E3-16F6-0F91-4B38-8A1BD28622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407" name="Picture 1406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7CBE371E-8DDA-15BB-D115-21EDCBEE87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408" name="Picture 1407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E02518A8-6CAE-3439-EFA6-1913BF9EFB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409" name="Picture 1408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78E4BDBA-3AB7-2E41-9D60-0D45ADDDDB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410" name="Picture 1409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A0A62382-9328-1006-3B42-8A7B3C726F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411" name="Picture 1410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BC809DC6-8EA1-9F7B-A038-6A0E372F35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412" name="Picture 1411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202C9573-2896-E5BE-8B3C-E75D43AD5B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413" name="Picture 1412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6CB664F0-066C-CEFF-C1F6-6C599B4F3A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414" name="Picture 1413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88E9C76A-AA55-0721-70CC-3654F1E237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415" name="Picture 1414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0E9A6858-5330-EA69-A8D4-276F9DB3DC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416" name="Picture 1415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CD2EDC7C-ADA4-8328-7419-6D8DE453FF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417" name="Picture 1416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505F833D-879B-B955-1463-9E6C537448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418" name="Picture 1417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8BDF9251-C477-5085-2010-22A1F4642A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419" name="Picture 1418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9A9AB549-A724-2508-6EC6-D60CE5E75B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420" name="Picture 1419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F6AE9587-FC16-D52F-8DAC-3A52F906AC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421" name="Picture 1420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18AE443B-07C9-5A85-EBCE-E593507300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422" name="Picture 1421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463493C8-9FFA-ADC0-8D60-57986B63C7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1423" name="Picture 1422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55718204-60FC-C560-85F9-AC8943F776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1424" name="Picture 1423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B6E41173-B305-DCD3-3DA8-E78208874A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1425" name="Picture 1424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46D7C9CB-BCCE-9C8C-21FC-FD1CBF633C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1426" name="Picture 1425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5C80BCC6-33D8-55EA-DC80-0515447106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1427" name="Picture 1426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118B4EB5-4079-9C5D-2723-E3F82AEA98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1428" name="Picture 1427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835A4482-7BE1-2688-A469-CC1AF9FEE1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1429" name="Picture 1428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8BAD1E2C-5AE0-590E-A597-28745576C6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1430" name="Picture 1429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578CC5E5-DD02-D7D3-922E-AE1A475653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1431" name="Picture 1430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63EF412D-232C-819F-F077-A7996208D6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1432" name="Picture 1431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5486953D-56B1-082A-1112-B6DA1B3AE4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1433" name="Picture 1432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905D3D6F-2EDF-4461-43E4-F6CBD7460C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1434" name="Picture 1433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9AB36D11-DAE1-E989-DC1D-170CBCE956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1435" name="Picture 1434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2266FA14-2B8D-A97E-FA29-F3084DCF25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1436" name="Picture 1435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25EE73C2-A3E0-E92A-9E07-4DDB733F86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1437" name="Picture 1436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4A743951-8F20-BE09-76C0-E52EDC41CA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1438" name="Picture 1437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221BDFB7-3EC6-3591-0A01-778D77B1AF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1439" name="Picture 1438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E77D5FAD-207F-090E-6D89-3E34E55F32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1440" name="Picture 1439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6520DDAF-A4B6-D86C-EEA9-BB8B317BE3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1441" name="Picture 1440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FEDCAC52-087F-67C7-3D9D-769ACE81D2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1442" name="Picture 1441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594ADF19-32FE-034B-E9D8-83B76A1EC6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1443" name="Picture 1442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3F6218ED-E1DD-8203-AFC2-257286E953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1444" name="Picture 1443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21304687-67F0-67A3-66A8-E2A79EB083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1445" name="Picture 1444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3CB38562-7ECA-0720-A2EE-4E9357BC85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1446" name="Picture 1445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27371F1F-B13F-B538-C4F3-F9BBCAFC62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1447" name="Picture 1446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3979A4F2-0EDF-ED0D-3C58-419D254A3D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1448" name="Picture 1447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F9D99F27-5582-4FD4-54CB-1C1DD4B21E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1449" name="Picture 1448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CA29C58F-DF56-C767-E0FC-4B80227D3C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1450" name="Picture 1449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4600C5B5-FDDC-256D-D8E2-3C6846D89C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1451" name="Picture 1450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D0693D94-B0E6-58B9-B3FB-13D3FD19A7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1452" name="Picture 1451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C8911361-081A-113B-EF10-93F705C80A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1453" name="Picture 1452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47585FEE-FAF0-4238-E406-AAF863C716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1454" name="Picture 1453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BE5547B5-B884-88FA-31D8-07A0936AFD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1455" name="Picture 1454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2B7B7EA2-5F5F-AC70-3E32-BF4D664A36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1456" name="Picture 1455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8D607F58-E5E2-D90B-1DCB-577F6E3DE5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1457" name="Picture 1456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F020A76D-E3D6-B70F-7C1B-264021DDFD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1458" name="Picture 1457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9F9A1025-C348-420A-832A-8625AE541D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1459" name="Picture 1458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E8712AD0-DBE4-EE3E-2161-B7FC127972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1460" name="Picture 1459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F33F0C89-C48A-BBC7-A10D-F19AA87A62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1461" name="Picture 1460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C071DA70-1F54-7BFA-20BA-3BB2C20325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1462" name="Picture 1461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54AEB8D0-3168-DC6E-DDD1-687767C489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1463" name="Picture 1462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46EB8194-FF49-4C0D-3357-CB081F1FA3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1464" name="Picture 1463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D4EDC976-6647-A648-3674-51AE5B8DCA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1465" name="Picture 1464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8D6A911C-CB1F-5887-91FF-CE283015BB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1466" name="Picture 1465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A79A4F9E-C670-00FD-86BF-E191A4F909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1467" name="Picture 1466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AD767617-8A33-BF64-FCF9-A90BF4CA43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1468" name="Picture 1467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C1B96D5B-D0BA-1B36-50D0-7AA1F27212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1469" name="Picture 1468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4B57585D-0277-11FE-BBC8-6BB8190FEC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1470" name="Picture 1469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5E24D181-AD74-CD61-2E64-0760CF87A1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1471" name="Picture 1470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311D012E-D377-FDBB-FF62-2ABAB106C0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1472" name="Picture 1471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38FFEF7F-A11C-307C-2CCC-7877190E21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1473" name="Picture 1472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7D007450-24FC-E4B3-6AB5-AB6E06323B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1474" name="Picture 1473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99344288-9E12-5447-E43F-05F75A23DF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1475" name="Picture 1474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501FDBBC-8E69-0293-C63F-459BF6F702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1476" name="Picture 1475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4332DC65-007F-EE4F-A17F-CFC76A8182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1477" name="Picture 1476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76E96DF1-0A81-A446-F070-EDD79A034B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1478" name="Picture 1477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9B049F89-D369-35C7-AA60-28EE144459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1479" name="Picture 1478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3F34611A-5CB7-55FA-4E8A-16A701A6DB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1480" name="Picture 1479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1EE99F3A-D185-E464-133E-0C0E4F8278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1481" name="Picture 1480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30B42968-8C77-3AD1-F9FC-0B6C682536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1482" name="Picture 1481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B6D19BDE-6739-90A2-78CA-259624C581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1483" name="Picture 1482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5F119099-4191-7C0D-E875-A989DC086D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1484" name="Picture 1483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B138AE49-8A56-C4C1-B3AA-01CE8B8EE9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1485" name="Picture 1484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B6838A06-A97C-911A-FD66-B07F06E31B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1486" name="Picture 1485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32F5CB1F-AD71-D40F-1F42-F19A7928A0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1487" name="Picture 1486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7B5CED35-4FD3-6E0A-E5CF-9CF56AE105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1488" name="Picture 1487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6A035909-D5DE-211D-B97B-40C0404DA5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1489" name="Picture 1488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C1673087-BE2D-0B53-7EF0-335E91B6CC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1490" name="Picture 1489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B2A0D8B6-44B1-D117-8319-1792EA8443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1491" name="Picture 1490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0F304657-4556-40DF-789E-B826F8335B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1492" name="Picture 1491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79A00B58-CB2C-9C3A-0963-D34B1B8164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1493" name="Picture 1492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56DDC959-76B2-39AD-3B10-31B4543D4C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1494" name="Picture 1493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7C2DD4E2-A94F-8DF9-B0A9-6FC2B74AF9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1495" name="Picture 1494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05C7201D-EDFA-6B3F-7C04-819A22C07F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1496" name="Picture 1495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2A8BD9DC-6B17-213F-3C13-FA06209D8F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1497" name="Picture 1496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D2A1EF50-54A9-E9E6-8C6E-FD3CD73C10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1498" name="Picture 1497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F17111FA-C256-258B-57C4-2380CBDD90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1499" name="Picture 1498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C2C9475D-07A4-A216-1C9F-ABF1E06F40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1500" name="Picture 1499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1B29943E-BB47-4A20-779B-39627D51AF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1501" name="Picture 1500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FFF72B88-598F-CA16-70B5-22115C33FF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1502" name="Picture 1501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F0E50F7C-64DF-288F-90C5-34D66EA1BA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1503" name="Picture 1502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A096A5A6-4142-D83C-A360-66690B3A3E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1504" name="Picture 1503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3E84A574-5289-B884-DA27-95ECEAA333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1505" name="Picture 1504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BED3B511-4091-5B12-B96B-F2A2457A2C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1506" name="Picture 1505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F70F2182-91F4-D5C3-FE93-1E6805AFB4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1507" name="Picture 1506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6A0AF0CA-4894-F5BC-F799-CA4F152B53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1508" name="Picture 1507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54249272-FC08-295A-0FB9-7326CE2DAD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1509" name="Picture 1508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0FAEB9C4-EB89-E96E-00FD-CBE900A3EA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1510" name="Picture 1509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E3FBE951-4E15-C421-0EFA-226BCAC7B4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1511" name="Picture 1510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98BFC1CF-3031-C36E-2EB6-333BE1E0BA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1512" name="Picture 1511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01D074C8-40F5-ABB7-B49C-7E367B0780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1513" name="Picture 1512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4FFF6604-C474-B4F4-B3E5-C71CD05117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1514" name="Picture 1513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196C185B-47F4-3459-CB24-85551DE9C0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1515" name="Picture 1514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DD8BFFA9-211D-5D45-484D-74C2CDCC3A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1516" name="Picture 1515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FC3BAEBA-E826-6E3E-7C41-4ECF20B0A7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1517" name="Picture 1516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F40FDF34-87D9-5609-C854-6F83F12687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1518" name="Picture 1517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7701F6EA-CE06-8028-7BD8-30FF9EA182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1519" name="Picture 1518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4FA749B4-A622-6E57-3DA3-56856B4933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1520" name="Picture 1519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110F9B2C-835F-03AF-98F5-D023C39C16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1521" name="Picture 1520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582C2271-6E8D-21FE-AD30-898A03D3EC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1522" name="Picture 1521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B1CEAB0C-1140-F750-701E-289A207827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1523" name="Picture 1522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BE6930E0-F82F-25E5-D65C-A18DA43738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1524" name="Picture 1523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13EA1BDD-1308-8852-EA32-AEA5ED4EE5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1525" name="Picture 1524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5F14F31E-828D-5FDF-614F-CAB5C75357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1526" name="Picture 1525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B8046ED7-1274-F9A2-DB2B-F8D864A255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1527" name="Picture 1526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ECA08E24-7B99-0BFB-6AFA-B5BF0BA949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1528" name="Picture 1527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A0977A98-D549-19AF-6884-C00FDE9A73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1529" name="Picture 1528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9BCB7A58-A13C-8E7C-4B97-DD316B0476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1530" name="Picture 1529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C9255C7E-7556-1F67-22EF-8F041D8A73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1531" name="Picture 1530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F072E954-B68C-6088-1D9C-BDD5AD4877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1532" name="Picture 1531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F35AD572-80BF-F8F2-1B37-AE38DE4769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1533" name="Picture 1532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B347978A-9EB0-E83D-29DF-5B04476DA8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1534" name="Picture 1533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0AA48D09-5390-3777-D69B-FEBCFF91D0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1535" name="Picture 1534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368F2339-24FD-5CDA-74C8-C42B41D0B3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1536" name="Picture 1535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7A04C9E9-35C9-EAF7-3230-D7744B9870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1537" name="Picture 1536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10A29B21-2BDF-6793-774B-5377032853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1538" name="Picture 1537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38CC80D9-0C8E-DA58-BB38-FA42F72321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1539" name="Picture 1538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D1341543-1E8C-ADD9-42A1-84F7D27468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1540" name="Picture 1539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B70C4DF9-453A-3CF6-AFF1-5657F63451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1541" name="Picture 1540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619C9FD5-E73F-36AE-F068-789BA0C39C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1542" name="Picture 1541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D4CF9179-5470-321E-3E1B-AFC5D0860E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1543" name="Picture 1542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706B4A80-ADF6-DACD-230E-996C102BEB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1544" name="Picture 1543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8546517D-A6A5-9E5A-4D24-3AA9DB167E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1545" name="Picture 1544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86A17275-5188-F7AD-1871-17B42EB267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1546" name="Picture 1545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347B9560-EE88-0FED-8894-17FE9ED660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1547" name="Picture 1546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007A7231-A1A3-B65B-4D26-87D36E7128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1548" name="Picture 1547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DA8D21D2-6F7E-5D37-A0BF-2A3CE87855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1549" name="Picture 1548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9DF23551-E379-CB9B-14E6-77008E6BAD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1550" name="Picture 1549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9A3223BA-0684-4739-F3A5-D80CA7340E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1551" name="Picture 1550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AA2D8C49-EB6E-9A8D-862D-FDF0158E24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1552" name="Picture 1551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0E290C5E-F19F-C7DC-542E-990EC601CA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1553" name="Picture 1552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66C95FDB-57FE-D084-BC8B-7616367EA4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1554" name="Picture 1553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10AB492B-0869-B491-1573-E621B4638B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1555" name="Picture 1554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3C7957AC-8196-71A8-54C0-3FB83DB423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1556" name="Picture 1555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272459DF-E900-53DB-1F4F-9EACC00A23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557" name="Picture 1556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75FE4343-A5C2-9674-C3B9-D87662872D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558" name="Picture 1557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D3B86E68-C37C-1BBC-6CE2-71D37A373B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559" name="Picture 1558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D7F50BF5-FE5B-9291-D06E-57EAB8BF02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560" name="Picture 1559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6D89A3C3-8AA6-44F3-A6A1-6F4C92A721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561" name="Picture 1560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4FC5C732-CBA9-0352-83A5-8BDE28A19A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562" name="Picture 1561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7FE45FD8-A7E0-F996-1EFE-336898BE6A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563" name="Picture 1562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AF7A3B82-FDED-82AA-A70D-2E94A3630B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564" name="Picture 1563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7B43B927-DA84-0FC3-A9D7-F94D59C991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565" name="Picture 1564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3D560BEE-F68F-FF57-FBC3-59074D3C38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566" name="Picture 1565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F369989D-C666-40CE-626D-C12172E84F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567" name="Picture 1566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22FB9E93-20E0-2490-C84C-0843C5F524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568" name="Picture 1567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54562B5B-DBCC-17F3-1FBF-BB3EA08953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569" name="Picture 1568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41812B4F-2B23-DF11-4213-04D181D6F0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570" name="Picture 1569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6F639C79-8D71-C21F-90EB-59D97A7425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571" name="Picture 1570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B2340958-E053-B8E0-297D-22FA4D4006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572" name="Picture 1571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187880EA-06C1-83B8-3A21-3E67B407C0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573" name="Picture 1572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09A342DB-FF83-1664-BD26-00DD82C6E5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574" name="Picture 1573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DFBB5BBD-B316-E302-02E8-07A9A442A9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575" name="Picture 1574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F02F1706-0ECF-6927-F5F9-0A36E9AD7E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576" name="Picture 1575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2EF54D20-9BDA-6A08-D259-7C73FD43EB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577" name="Picture 1576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D62E4DB7-67FB-0CF9-1B17-F9BB43FEA6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578" name="Picture 1577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6F5D1DE2-B3F2-2A3A-886A-4D979A7ABA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579" name="Picture 1578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49A915B7-0DED-86E1-ACA0-043125D547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580" name="Picture 1579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45B39A47-520C-C0C3-2A3B-72C19139EF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581" name="Picture 1580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8DF6FFC0-08F5-DBBB-CE3B-5BE096A76A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582" name="Picture 1581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0F131BD9-F423-CB3E-A5C4-EB876AB7C4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583" name="Picture 1582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07CA4735-D1CE-BBC2-E86B-B072B03956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584" name="Picture 1583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7CD806FD-FAFB-817C-06E9-8E6A0869F0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585" name="Picture 1584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DAAB6653-8995-C13C-AA7E-905C58DC12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586" name="Picture 1585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FF470516-D3EB-F3DA-96E3-39C1B22EE6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587" name="Picture 1586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B68C22BF-C40F-01D6-22C0-21D67CF7F6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588" name="Picture 1587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37F26B87-5FF4-B733-E644-B78F6FACB1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589" name="Picture 1588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4767E76F-60ED-F753-D9BE-9B35AA49A1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590" name="Picture 1589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9D9461F8-F8B9-9FB4-C600-C21F201E51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591" name="Picture 1590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2BD2005A-B7BB-8839-4544-59F208273C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592" name="Picture 1591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80AA63E9-32CD-BF1F-B465-56BD1A1CCD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593" name="Picture 1592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12157360-E191-AB4A-B4D9-74E3BB9EC2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594" name="Picture 1593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EE2108F0-AF73-43C3-769D-322D4CC815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595" name="Picture 1594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216FD9BD-F215-0C04-AE7A-947F03E749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596" name="Picture 1595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670A11A4-73CB-F870-3CCF-40533CB22A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597" name="Picture 1596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066254AD-DB90-3F86-C459-A821886CD7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598" name="Picture 1597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D118D4B7-1889-1335-4167-20EDA9C554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599" name="Picture 1598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8A070619-9E0B-C84B-F261-394D2CC448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600" name="Picture 1599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5DE2F76C-86D1-CD60-739E-63850F7CBB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601" name="Picture 1600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DCEA54C2-5DAF-6722-9D3D-F7D3DDC84E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602" name="Picture 1601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16870058-5F0C-314B-4261-D855C0C0C8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603" name="Picture 1602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6A5D3BCF-74DC-5D53-C963-70778EAE20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604" name="Picture 1603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8DCD78EA-0D5A-8A07-99DB-853ED69F80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605" name="Picture 1604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445CEA9B-4877-2E45-5FE4-3123E4E39C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606" name="Picture 1605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A5314BA7-3DA3-001F-FD4F-9856A8E11B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607" name="Picture 1606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11DF2DB0-B102-4F02-0893-437460CF39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608" name="Picture 1607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F2FA6936-3831-A609-57DB-EBF0B96CF3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609" name="Picture 1608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3216439B-6209-0A6F-80C9-7D9B94B139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610" name="Picture 1609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B164B26D-2C65-392A-7249-7CD2C842AD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611" name="Picture 1610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D6DA1BE1-A540-007E-0F43-8EDC010852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612" name="Picture 1611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98D74F2D-CB88-5653-DFA8-D9F868014C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613" name="Picture 1612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C8FCCEA6-1D3F-1E69-B2CE-D0A376FFAB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614" name="Picture 1613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D24E4D61-CD78-69EF-65CA-F0BD7D3A33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615" name="Picture 1614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DE838622-8354-1521-2BAB-38F0AC7A5A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616" name="Picture 1615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6C7BD1CE-D1AA-0E92-2E4B-FC4FF843B1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617" name="Picture 1616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82DE7FEA-029E-5C51-1EBA-C2B9C7CF7B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618" name="Picture 1617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53FA2E3C-82C6-DC56-56F1-8B355C9C20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619" name="Picture 1618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45D9583C-1CAA-107A-8F4C-F6D4166EEA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620" name="Picture 1619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6D00F2A0-6645-C370-0647-C50ED214FA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621" name="Picture 1620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DF0C2B68-050F-4B8D-A4A4-85FF2D5781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622" name="Picture 1621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BB529855-B42C-D072-47EF-FBFAC9D097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623" name="Picture 1622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3233DC82-51C6-2ECA-8529-3525515691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624" name="Picture 1623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5335B74D-7B97-F185-6353-3D71E36F40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625" name="Picture 1624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F1623676-5188-4922-7801-3CE0B35E73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626" name="Picture 1625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4CA604EC-E22E-89C8-3B3E-8E0021D127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627" name="Picture 1626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F4106C4D-790D-30E5-697C-DF3F1574FD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628" name="Picture 1627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3BEEE0D8-C5D6-E067-56D3-EAFCC5158B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629" name="Picture 1628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8EB5EFB3-6FAA-A7CD-C054-7F32EEEDA1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630" name="Picture 1629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3BDCDEFC-FDEB-D669-4734-92B78211F9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631" name="Picture 1630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ED64AD82-4BC9-11AB-9962-383CDED371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632" name="Picture 1631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2A482F74-9A28-30BE-F22E-29936C2FC2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633" name="Picture 1632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15F3572A-0F2C-1719-4E58-680D799734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634" name="Picture 1633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632694A2-A75F-DA70-FBA8-27E7850E5A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635" name="Picture 1634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B63E682E-A917-B041-F81E-8BE7017B12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636" name="Picture 1635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5F1469C9-D441-DBBF-47A7-FBE3642F06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637" name="Picture 1636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154F62BD-5F6D-073B-FC5D-C0576B5CB6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638" name="Picture 1637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2B0D6CDA-41B5-835A-0F05-B16B5B0656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639" name="Picture 1638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CF7314F6-83F7-BD9C-08BC-33776A8F08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640" name="Picture 1639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14093468-B81C-75A2-7549-E3E6DB7DAA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641" name="Picture 1640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C8E714A5-7033-0FB4-5489-9BCB8EF691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642" name="Picture 1641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D7214F52-F73C-0D7D-187B-9B90F8E6B5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643" name="Picture 1642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74FE1E94-4EC4-7579-B1AC-C0EC284BE3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644" name="Picture 1643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D3E7FF79-AB68-2444-1E9C-A7811812CF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645" name="Picture 1644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A3D6CC27-C2FB-7828-053F-97223AC673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646" name="Picture 1645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274D6F2D-4961-0FB3-E8A8-65E833E915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647" name="Picture 1646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7DC72545-34F3-5200-3504-0918FA63DD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648" name="Picture 1647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9F0B7E7B-05C0-E38D-212E-74D871159D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649" name="Picture 1648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22E03623-622A-8205-EF2F-5824FABF31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650" name="Picture 1649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F132A004-65B1-DBA6-3DAB-AA57EC7A3C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651" name="Picture 1650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09E0636B-BB0C-78EE-0A65-EC7D2EDECF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652" name="Picture 1651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C174DA42-BCB4-4D8F-C0E3-1CCAB29257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653" name="Picture 1652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834CE570-E0EC-C6AB-F56A-D660BD667C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654" name="Picture 1653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AD1BC2C1-22B8-C1A6-6A43-28A49D55D1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655" name="Picture 1654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56F37D7B-8ADE-AD3D-3E1F-D67BB18CC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656" name="Picture 1655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6934F22D-94F4-9DF9-A683-07019D2982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1657" name="Picture 1656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FEC7AEFF-352C-BF0B-5672-2CFB4C8B6C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1658" name="Picture 1657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58E03D61-EE35-E7EB-87A7-88EBC5183F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1659" name="Picture 1658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4D6DCE37-A7FD-B7DD-E431-5F109325A8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1660" name="Picture 1659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D72E94A3-6097-6DCC-855B-DA28868204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1661" name="Picture 1660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020D8649-2FA8-9ACF-7329-55C834165B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1662" name="Picture 1661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6A16B322-4577-C2C2-3D39-921FDECF26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1663" name="Picture 1662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F98BC92F-A52D-989F-70B9-21FE1BF7C3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1664" name="Picture 1663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CCC02530-4AB3-983D-9B0D-8280096878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1665" name="Picture 1664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68D15331-97E5-B155-A5E9-826BD16B76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1666" name="Picture 1665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1F14F45E-6402-26E7-6088-B6C4283B4F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1667" name="Picture 1666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72F2A873-7DED-4B02-6377-3A113CD3E3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1668" name="Picture 1667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0B23FC62-0987-BBEB-DD93-D28A8891D6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1669" name="Picture 1668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0EEDC1AC-048B-9568-BC0C-FC34C18863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1670" name="Picture 1669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B0B6FF9D-EB73-47E3-EB08-61716E3861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1671" name="Picture 1670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877C0913-80CF-2858-1E83-4A3D0B1536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1672" name="Picture 1671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CDEE3596-209F-0EC4-7C6A-BF0AC4B1C7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1673" name="Picture 1672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21D8FDED-B257-7E53-EBDF-108A6AD34F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1674" name="Picture 1673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261A3442-6904-9888-EB82-4A89CA2D50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1675" name="Picture 1674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B6CE28D9-6FDD-74FF-ADAD-F2B51D4B27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1676" name="Picture 1675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5B104EC9-61C2-1361-F29E-4A92D7D563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1677" name="Picture 1676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C031BF32-D355-D9E6-989B-3FFCF1DC40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1678" name="Picture 1677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09857C51-AE1C-4045-5A82-4FD63FE6B5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1679" name="Picture 1678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DB1F70CF-28C8-2EC7-74FD-15D41B80A6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1680" name="Picture 1679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87E25C7E-459F-7B6A-D438-14194E9DEB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1681" name="Picture 1680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4CEEC227-B2D0-AFEB-33B2-9BBB0BF00D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1682" name="Picture 1681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59119D73-0F74-8BF8-5602-CA38CF1F00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1683" name="Picture 1682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04A5A05E-89E2-A5EF-AD60-2CA169B88B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1684" name="Picture 1683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A743B92E-C574-5537-FE22-6B53BAB7B3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1685" name="Picture 1684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7E17300E-A1F8-5DDE-CF6E-205B1E4092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1686" name="Picture 1685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0D8EFAF5-ECC2-A219-5669-82482E373D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1687" name="Picture 1686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AAE9E8BB-B986-CB18-79CD-216FE34C0F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1688" name="Picture 1687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E100EC3B-8809-AE42-BBB7-77559B26B7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1689" name="Picture 1688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11F59E78-2B31-1CC6-3CBC-B93DB5E977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1690" name="Picture 1689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626643B0-E6F3-CA50-372D-80380DAB0D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1691" name="Picture 1690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13334F2C-E726-99CD-2A96-91FF80E8EA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1692" name="Picture 1691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6D125E99-F57B-F7D6-8F75-101965AFC2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1693" name="Picture 1692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09922CAB-6AF7-B596-326F-EE3DF069AB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1694" name="Picture 1693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6CA8ED47-4BE2-C1CA-FA8A-B9F7ECBCA1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1695" name="Picture 1694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B81B7413-D1BD-2B70-BD88-5B9805AAA2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1696" name="Picture 1695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B8FC5CBC-7CCB-D084-1710-A3C2560D2A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1697" name="Picture 1696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90E2CC53-C28A-17D8-D7E5-3A38D160E2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1698" name="Picture 1697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43137DF6-781E-82EC-9059-910FD8C206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1699" name="Picture 1698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B2436EE1-3E9C-E488-0AD0-6DF8875CDE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1700" name="Picture 1699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0982F02D-FE5E-01FE-C3FE-EBC4F21BFE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1701" name="Picture 1700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DD1279E3-0093-1AD9-785D-A84373657D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1702" name="Picture 1701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861DF28B-AC8D-828B-5AD4-FBF0A69A40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1703" name="Picture 1702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905D31A7-9C81-D4EF-1856-BB5889E54F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1704" name="Picture 1703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03C139D6-51E4-CF64-733D-236C198BE1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1705" name="Picture 1704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D638242F-1A90-E839-A5EF-41EF0214A7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1706" name="Picture 1705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FF18572E-18B2-CE95-54DD-F32FF9E5DE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1707" name="Picture 1706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06BFB350-8086-9AD9-353E-275A2185EB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1708" name="Picture 1707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974954A3-CB05-F788-4AE0-791D4C43FA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1709" name="Picture 1708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32B6596D-0A7C-979E-928A-80BDB79C5C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1710" name="Picture 1709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01193FF7-F036-9263-BFD4-A30B0306DC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1711" name="Picture 1710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E843747B-E31B-B885-1A27-A047295B63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1712" name="Picture 1711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3BDABF71-0790-3D77-0548-3B204B94F0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1713" name="Picture 1712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0B814B03-CFEF-1418-8DDB-D77A6AD70A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1714" name="Picture 1713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52309182-1321-1CFD-F202-8C6C6B6534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1715" name="Picture 1714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BBEB1A65-F53E-A1B5-D339-C47443CA66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1716" name="Picture 1715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77755370-12F0-D152-5800-399B2D676D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1717" name="Picture 1716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54475FBF-7722-1EB1-5967-302CF52E30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1718" name="Picture 1717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6F5EE7A9-8523-F089-96F4-772E25E958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1719" name="Picture 1718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5D745299-DBC9-9539-7E37-B705F44F27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1720" name="Picture 1719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04F448F4-0689-9137-D504-114BF7EB40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1721" name="Picture 1720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ECB79E3F-D9BE-4958-A6C9-36125BAFBE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1722" name="Picture 1721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0CA44B6B-1170-BD31-0AEC-F63CA52C15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1723" name="Picture 1722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866F19D9-01FF-10D5-D16F-BCC23F3B0E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1724" name="Picture 1723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070D8F4E-4580-55B0-6572-8D16F07802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1725" name="Picture 1724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76737D70-5A34-DC56-4682-3B39D09BE4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1726" name="Picture 1725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00C243E3-7CFF-0EF3-74F1-20B170BDA3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1727" name="Picture 1726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4DFFACDA-735C-77BB-17F6-0FAFC24844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1728" name="Picture 1727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AD9D2346-AC5C-B92D-7C44-B931B94598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729" name="Picture 1728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64096A6C-E4F2-FD53-EA3C-0CE23F665D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730" name="Picture 1729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F91EF656-F079-1F40-1139-BDBEF9C386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731" name="Picture 1730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5A71B350-D213-C0E9-650B-38526E86F1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732" name="Picture 1731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0DB9E9B7-D312-EBC5-E3EA-A59504BAC9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733" name="Picture 1732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99C0F85A-E0A6-46CC-CD6B-48B6B18A08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734" name="Picture 1733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C8D3F5B7-76BD-A636-C6DB-435E803B13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735" name="Picture 1734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9CB9F1FF-BE1A-02FA-BCB5-23DB46B850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736" name="Picture 1735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0956AD1C-BA71-0D4D-15EE-9A0BB075FE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737" name="Picture 1736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80B2A445-8DD5-B759-1009-35B1107FD9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738" name="Picture 1737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67ECDBF5-34B9-328E-488D-03B991EA4D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739" name="Picture 1738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24040388-C261-8B88-5D72-38E4FA7F37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740" name="Picture 1739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57E1315E-0ED1-67B9-03CB-68E79A2EA5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741" name="Picture 1740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CD42794A-6423-B0EF-E13C-DF204FC666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742" name="Picture 1741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8E5E0395-823B-B3E6-93CC-585A4FAB2F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743" name="Picture 1742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087B15DA-3156-CF04-5D88-421D1A0313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744" name="Picture 1743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3E35BA88-A513-3CFB-210A-1DBBAD67E0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745" name="Picture 1744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472A62A8-EB65-0940-19D4-61E3C729A3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746" name="Picture 1745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7037720B-F79A-7DC9-37C1-C7CED7A9EB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747" name="Picture 1746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B831D458-5AFA-4A49-2092-DB747B6319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748" name="Picture 1747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B235FE04-2596-A28F-3BA8-901E1D745A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749" name="Picture 1748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B4EA0E13-5F55-3CE5-F61C-CD19854E5F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750" name="Picture 1749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5EE96B35-4049-222F-FDD6-B93140E00E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751" name="Picture 1750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52FF5BCE-6613-7190-0044-AAD3D05962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752" name="Picture 1751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F2FF897C-5FD2-9726-B463-7FEC5992E9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753" name="Picture 1752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B721B72E-190C-B58F-F16C-6879C744BB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754" name="Picture 1753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1E7A94D3-C16F-361F-40C0-7A59B11107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755" name="Picture 1754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1C54769F-1B69-DD2E-5CBE-408C3BEDED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756" name="Picture 1755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E5F83BC2-EF4F-66AC-6B87-A6D37446DF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757" name="Picture 1756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7CB4F7DA-17DB-AB23-9535-CE1E851276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758" name="Picture 1757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66097341-386E-EC71-12B5-A29A12DA19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759" name="Picture 1758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4E613644-D223-69FD-6AD3-C6FDDFBE28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760" name="Picture 1759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50290915-4583-CD95-C555-18EEBEBD3F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761" name="Picture 1760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3A05A3EE-6180-57D6-3E18-F5CAC0EFB0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762" name="Picture 1761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9ECDDD18-0B22-E123-8BB9-DADD7A6F51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763" name="Picture 1762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733AD3EE-F356-D074-B4F7-023C045503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764" name="Picture 1763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11A114BB-2063-1682-802E-6FEFD4D4E6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765" name="Picture 1764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AE7F66A6-EBE6-1B3A-3999-874751D4D2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766" name="Picture 1765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6C9DE797-641B-3C47-042E-0474E34D62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767" name="Picture 1766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0CBA4BAE-D8F2-D448-7852-E74DF84214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768" name="Picture 1767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C902213F-4D8C-7D59-46A7-AC21B212B5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769" name="Picture 1768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29271CB6-C11E-A82C-990A-158E214B7B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770" name="Picture 1769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E4772965-F134-D2CF-AF63-5DFCED6C0B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771" name="Picture 1770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21511902-0316-46EF-E70E-17FD76856D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772" name="Picture 1771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16E545BC-69D6-5031-3225-543BFB30EC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773" name="Picture 1772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0CD0D418-46EF-9D2B-C9E6-F096B3DF53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774" name="Picture 1773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37FEEF5B-3EBC-3724-FF03-E6472EFD5E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775" name="Picture 1774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1D477307-9AC0-0D34-56DD-029F74C391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776" name="Picture 1775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341912AF-D515-4EE3-8FC8-12900712CF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777" name="Picture 1776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AA2F6551-584A-C998-2C62-6BE97E573E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778" name="Picture 1777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710283ED-666A-C2DE-3875-0B79F929A4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779" name="Picture 1778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0BE01AE3-1380-F20B-C75D-ECC5F8F30D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780" name="Picture 1779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E2643F58-79E5-20F0-59D1-5A40E833DB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781" name="Picture 1780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A4161B92-AF9D-827E-A31E-3951090988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782" name="Picture 1781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C1CB5128-3BA0-2875-84CA-CAF52B6CB0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783" name="Picture 1782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6AFE845A-94C8-6D67-CB53-2D80467AE9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784" name="Picture 1783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EC68A671-8C61-D0CE-7F44-78CC79C508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785" name="Picture 1784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BD83101F-4BDC-AF05-D881-2F532168C7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786" name="Picture 1785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BD98D892-4E41-7D76-D2EE-0C2F9F2120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1787" name="Picture 1786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15AE7682-D42E-6F60-B90E-51CA1CED49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1788" name="Picture 1787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A857BAA9-44AD-6353-299A-5EDBDE061C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1789" name="Picture 1788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1CE3E32D-AD81-2595-88C0-82A42B0B4A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1790" name="Picture 1789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AAA7A67C-9233-84D2-334F-D0BE14C762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1791" name="Picture 1790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66505317-8ED4-9F96-D6B7-304A52DF9B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1792" name="Picture 1791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98CC8630-AEFA-7C4F-8137-5E717CD693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1793" name="Picture 1792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D8226A3A-BE4C-987D-FFB7-F69F8D54FA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1794" name="Picture 1793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BF8D1ACF-9B02-886C-0AE2-B77153736F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1795" name="Picture 1794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5B76D05C-26D8-F544-80BB-F5651998BE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1796" name="Picture 1795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68EBD65C-563E-A455-C4FF-74F44F9A3B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1797" name="Picture 1796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06B8584D-B2AE-179A-9A46-56D7D1B70E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1798" name="Picture 1797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BB49CF3A-1D49-8508-847F-E45817A135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1799" name="Picture 1798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428C48CB-64C3-C4B5-CFEC-C78F1C62C4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1800" name="Picture 1799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A1F59900-F557-6EEF-6A6E-D4D5DEE1AA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1801" name="Picture 1800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03EA1B68-3408-F789-D2AD-E106B44BA3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1802" name="Picture 1801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A41190D8-67CF-F8A9-F480-0B06CA0D91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1803" name="Picture 1802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740BE4B0-5FD5-33E0-0FD6-23636B37FB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1804" name="Picture 1803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2E4013FC-6C8A-CABA-30D1-B8FCA43917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1805" name="Picture 1804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525E07E8-DF9C-4C28-16E0-260A6DF45A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1806" name="Picture 1805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32529DAE-6851-4279-71A3-492138E373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1807" name="Picture 1806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CBB0412F-75CE-A471-7012-CD6478F3D4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1808" name="Picture 1807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9F5E0811-D6A4-4084-E538-40B530367E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1809" name="Picture 1808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F0C0CF51-53A4-DE50-117B-952BA3EE73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1810" name="Picture 1809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4693EA62-1716-16D1-9096-3FA008617A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1811" name="Picture 1810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C4BD0E4C-F5F1-2D41-930F-38998D69C8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1812" name="Picture 1811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7CCE14A3-2E30-C488-30B6-51B70D1ED7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1813" name="Picture 1812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AB43A74C-9695-8C03-53B1-EFEEBBA14B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1814" name="Picture 1813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92B763B7-3DA9-4ADA-D0EF-2A59C95D20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1815" name="Picture 1814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47BF1BE1-37EF-5AED-DF4E-475AD4FF14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1816" name="Picture 1815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248E3474-F8F0-19B1-262A-3B149103F4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1817" name="Picture 1816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42927979-7001-83BF-2BF4-B86C6C78D5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1818" name="Picture 1817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B0600C33-9B2F-E8CC-5315-83E1B6021F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1819" name="Picture 1818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F3EB58DD-85F1-A63B-06C4-B20A921A75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1820" name="Picture 1819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7F76F9A3-5337-71F7-EF3B-04A0B3EA94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1821" name="Picture 1820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7ED0BEA5-BA88-3BDD-CB6D-0260572637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1822" name="Picture 1821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CA5A780F-BDEA-F6CB-7D3C-10DF048311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2" name="Picture 1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304E48F7-0E21-23F1-9933-0903FEF8B1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3" name="Picture 2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5189CCEE-7C2C-FA58-5C3A-D123859CD4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4" name="Picture 3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1A547713-7F0B-0198-126F-CC4465EE72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5" name="Picture 4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E5FB59FD-1244-2072-CC53-63EE20E129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6" name="Picture 5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E88EF0A8-0551-E586-DFA3-05ADD3BD48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7" name="Picture 6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4B16B59A-522F-2973-A75E-3CC5EAF9E0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8" name="Picture 7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31FDEBF6-3B1A-6D4A-58BA-EEA40B1A58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9" name="Picture 8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7ABB8410-FC48-389E-D77B-B216E0F15C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10" name="Picture 9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2FCAE33E-A7BA-3A9C-EE88-A11EF030FA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11" name="Picture 10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3FF90424-881B-97CD-E52C-4D17EB9E3E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12" name="Picture 11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BE95BB2B-477F-7D6D-88F4-A855735D99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13" name="Picture 12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752D4902-0F5A-5D32-1944-5219D283D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14" name="Picture 13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388F156C-8491-FE2C-2132-1721D9726F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15" name="Picture 14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0DDD6230-F567-0306-6D44-93D6058110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16" name="Picture 15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0E046DA8-6A6E-564E-4638-46438C250E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17" name="Picture 16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CC3EDF0E-429E-ECD4-BAB2-8222B0D97C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18" name="Picture 17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7CDC7B40-762E-3085-E51C-1AB03716A6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19" name="Picture 18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4B7FA997-7B72-4578-4D49-C4F52D53B4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20" name="Picture 19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018385AE-8A79-8223-E50D-CB38240DFD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21" name="Picture 20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3804AD0E-C9CC-871D-44BB-9F722CE9A5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22" name="Picture 21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B0159E65-C697-932F-2685-0AB57EB3A6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23" name="Picture 22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5D4BD575-A4FC-9A1D-8934-17C04F5BA3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24" name="Picture 23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EBFE8FB5-8E33-4EE7-5649-4371B21D33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25" name="Picture 24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7A62E84A-F8FD-F348-30DF-C3B63DBA84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26" name="Picture 25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9E9FD1E1-D123-7250-C43F-96BA369166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27" name="Picture 26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5D6B278D-9A81-C3D9-6C9D-C68F4C244F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28" name="Picture 27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7010DD66-2061-CE34-D468-C3393E303C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29" name="Picture 28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138D511D-0DA2-838F-B9ED-69FCA6C2DE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30" name="Picture 29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255E6AF1-6696-EB1F-87F3-CCB9FFB60E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31" name="Picture 30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27AA4579-96FB-2D13-24AA-B9453D3997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32" name="Picture 31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CB8E547B-530A-69E6-1764-3BEAF5D5EC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33" name="Picture 32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EC5955C6-F485-518A-3110-6813CBCF5C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34" name="Picture 33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0A06BB49-FF13-111B-7619-492B19D961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35" name="Picture 34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831C032A-A394-D298-AED7-EA75C79E0D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36" name="Picture 35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7FE2D66B-DEE0-3AA7-8FAF-AEA2E36271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37" name="Picture 36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2CC35757-4CB1-3218-B993-0F194F591A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38" name="Picture 37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D25C79D5-F235-02E2-F58D-58C7D83668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39" name="Picture 38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9FA01AB1-E4F1-662E-51F3-EE38E74F36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40" name="Picture 39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A9EBC170-EE82-1AAE-D12E-E81D2FDCFE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41" name="Picture 40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0AA7B15D-FC76-C519-D31E-F1782E5FC1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42" name="Picture 41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4F3EA81F-801B-AB93-37EB-80E1BE1377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43" name="Picture 42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C967C688-C234-EDED-FBB1-549FFEDF77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44" name="Picture 43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EAC17DF4-7B1C-B9C9-2BF6-463A01B43F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45" name="Picture 44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FA5F38DD-4ED9-FB96-FC55-D63B48C1B9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46" name="Picture 45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9386F8BD-B01C-5B94-8B91-0E6BF63BCF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47" name="Picture 46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C9CF31B5-6F46-8562-318B-F02E4C4032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48" name="Picture 47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E57AF588-471C-D28E-D60F-0EA9F2BCE6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49" name="Picture 48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7E48392C-5953-F749-BF4B-07DA25D26D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50" name="Picture 49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7BBFF482-6E11-2C11-3A0F-664A742395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51" name="Picture 50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B7D7093A-1899-7A9E-4E46-2A5E703F4B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52" name="Picture 51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6E78F6CB-E678-0665-C932-EEB59BC9D5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53" name="Picture 52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765FFA65-C0A0-F8EA-1DF8-FE83F07216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54" name="Picture 53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EBF867E4-D033-D086-09CA-EE268B0335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55" name="Picture 54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ACDE527C-6CA9-7598-FC2E-D18BF753E8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56" name="Picture 55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EB0E2688-631F-B8E8-8301-35F999B963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57" name="Picture 56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EEFFB56C-EE48-C1A9-883A-366DD8DEFE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58" name="Picture 57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E93479AE-877E-5888-BBB3-F5281E32A8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59" name="Picture 58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4FB8D4E9-4885-614B-BDA2-AE7FE8A1BC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60" name="Picture 59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48FD12E0-7FD5-F3EF-8D8A-78C5A544BE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61" name="Picture 60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E579EB91-923E-C03D-6703-CEAD6BF6E7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62" name="Picture 61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3AA20C84-30E8-E1A4-820A-A7A57A2F5F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63" name="Picture 62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A0F3CA1D-E1B6-C6D0-CC31-C1F64DBBDE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64" name="Picture 63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0C175445-20C0-3BA8-2A01-2BC7A94C75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65" name="Picture 64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C33F3F7E-EFFA-5C39-7B5A-3F27F2CD25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66" name="Picture 65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3AACB540-D518-EE5C-1D93-7BD2CD5F5A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67" name="Picture 66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B548865D-2968-3996-34B9-083E45ACA7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68" name="Picture 67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F4AF6419-B13C-51A7-901A-44E26F2373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69" name="Picture 68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4DD59EDF-AC6E-4AC2-8C75-7FB956CE5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70" name="Picture 69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233F7836-45DF-FBBC-2959-0762A105EB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71" name="Picture 70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4241EC57-D327-80BB-36D2-85EBEFF801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72" name="Picture 71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B9EC1E74-5F20-D7EF-76FA-E8D411B4A8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73" name="Picture 72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4182666C-A5D9-765B-C155-DEE6048F5E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74" name="Picture 73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632B3A42-C71E-F162-A781-AEB80958B9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75" name="Picture 74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32804681-1EF0-D107-1B70-46281D2913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76" name="Picture 75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4FE6E905-7372-3C2F-B5EF-EE3B4A94E3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77" name="Picture 76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0C439CFA-FB33-B372-76CE-173DA302C2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78" name="Picture 77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54B07D1F-58A7-C42A-D0C1-EE6DA0FF27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79" name="Picture 78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4ADB0CF6-137F-CA58-1890-46B929F2BC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80" name="Picture 79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DB743856-3504-6FDC-7AE5-CFD4D193F2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81" name="Picture 80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0B47531E-FD66-0481-7E0E-1F66A7731E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82" name="Picture 81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682D6A5C-4A32-A4D2-FA90-C2418338AE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83" name="Picture 82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3B55545B-24CB-1326-D2A7-4A9249B6F5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84" name="Picture 83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344F0D0D-A5E0-131D-58D1-4A971E5F5B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85" name="Picture 84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186F5DC2-EF7C-38C2-3A7E-2519479968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86" name="Picture 85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8A02F1E1-D2F8-AB1C-E305-42E2FFB549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87" name="Picture 86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E5B1EE6C-5CDA-6852-D009-98411FBAD3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88" name="Picture 87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92F651F8-0098-44FE-41CF-A514BE8A46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89" name="Picture 88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7A09EA2D-C08B-3F4C-5DC6-1BE44B3233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90" name="Picture 89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C421B1D0-DC19-C59E-CAD3-F8DD298A5F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91" name="Picture 90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D656F38F-D24C-9C80-28F7-C854F56787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92" name="Picture 91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61C5B7B1-C372-2538-75B4-0A49113780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93" name="Picture 92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52A066DB-4F8B-D837-ADD0-C38440266F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94" name="Picture 93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67D44DCE-D1FD-947A-0B42-9B57C50B37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95" name="Picture 94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02921834-B50F-2558-4019-026BD0AB76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96" name="Picture 95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AAF04719-4DC6-CB41-7B69-B8107D75C2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97" name="Picture 96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1331F2BD-2D5E-CBFF-143F-43034BCB44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98" name="Picture 97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64734668-203E-1415-115C-5436FA958A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99" name="Picture 98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27306204-BC25-19C0-9C4E-0FC0047916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00" name="Picture 99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353E09B5-9B86-65DF-4EA6-5C742EBCB4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01" name="Picture 100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1807058A-F3C7-6CB3-11BA-4E1A0A7FAB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02" name="Picture 101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435B2B1E-F88E-082B-77D5-EBC8296DBB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03" name="Picture 102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DF5A782E-480E-5EC8-C61A-EB2806E2CA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04" name="Picture 103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381D2FF8-B9CD-AF05-0D8E-7022DB602B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05" name="Picture 104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2253F5F7-83E3-B622-863A-68D998766A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06" name="Picture 105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667C3ECE-3FF5-6F7E-E604-6B98E120F3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07" name="Picture 106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9F205674-B89B-22F1-746B-775647703B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08" name="Picture 107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4814114A-4E7F-B869-CF91-61407CFF35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09" name="Picture 108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B63A71CC-E440-08E6-FF55-0B1ABA5599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10" name="Picture 109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08CEF493-6C46-5418-5F0B-40A72EFB8E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11" name="Picture 110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1424F94C-5B36-EB3B-BAA2-F3B7BAC321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12" name="Picture 111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188FBC8A-57C4-D098-477E-EF24072A9E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13" name="Picture 112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9E6BED59-C144-B5F6-5771-77E1BD976A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14" name="Picture 113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C9EDDA06-8136-5A3B-9B4C-05A5095ED3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15" name="Picture 114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94E42268-0EE7-F950-4F15-D1389D33FF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16" name="Picture 115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0EB85474-C04A-DBE5-02F4-C00FB5E862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17" name="Picture 116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38AFEB17-B088-029E-C991-EEA4ACFAED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18" name="Picture 117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532CC23E-BD51-3548-FA3A-4B41BD1C35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19" name="Picture 118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1A529530-1B3C-6309-7284-9C1E011B9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20" name="Picture 119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676F2B8A-39E0-DE13-32A3-34169E9AFD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21" name="Picture 120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4FB72F49-6AC3-434A-F820-6B95E6484F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22" name="Picture 121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6F0FD851-2231-E41D-361C-E1B43717A2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23" name="Picture 122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19533245-900D-7764-503F-918C7132B1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24" name="Picture 123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9FA9211E-BF52-C5AE-960B-A10693E758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25" name="Picture 124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41EF601E-95DD-42C6-A852-5397D88B64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26" name="Picture 125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61EAA2F1-4175-DE54-D2B7-D55EBADC8D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27" name="Picture 126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B9D713B6-C6DC-E0B9-2AE3-3319C9B52C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28" name="Picture 127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68C8A370-FF03-ECBB-0203-BEFA515D42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29" name="Picture 128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F268BB20-23B9-D85E-6B67-B0BFD74281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30" name="Picture 129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F8F18CB4-5725-D10B-6BF9-387E2A5428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31" name="Picture 130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99367651-825E-C2EC-8231-1E672A8DB4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32" name="Picture 131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932A4F1A-C146-345F-9B1A-5887DD85C8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33" name="Picture 132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ED99CAF8-91B4-4D51-C5A5-937AAF6AEC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34" name="Picture 133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7138E14D-C04B-99C1-2638-91F8F03819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35" name="Picture 134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8B1E1C01-2550-EAF9-A8AB-B4E1409A56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36" name="Picture 135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74E5E6EC-5912-AA6C-3E2A-86CB794297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37" name="Picture 136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5A2CB308-6348-AF32-1666-A6611BF41D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38" name="Picture 137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CEBBFF0A-286A-9758-1C2B-DECFCDCCC7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39" name="Picture 138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EB10E693-850B-BE4C-D080-8E8075A597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40" name="Picture 139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F127057A-B4D9-D09A-0831-2C0438BB51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41" name="Picture 140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740ECEF6-DA8F-8FCC-154F-9FD5CBA481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42" name="Picture 141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9C6D1050-C427-5892-1443-A1CDD12821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43" name="Picture 142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D6849F75-EA1D-1D8B-F496-35155428CD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44" name="Picture 143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1E81561E-E244-E24E-C62F-CDF02BB091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45" name="Picture 144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6832A0F6-35A8-03E3-57C4-998B1C4192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46" name="Picture 145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86710B94-877E-303A-AFF3-A4EA50D082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47" name="Picture 146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B3E2DC76-E7CD-2476-FC2C-173D569247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48" name="Picture 147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2DF4CE97-58F9-14D8-3CBD-98038BF2F0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49" name="Picture 148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514E3E64-61E2-3E86-2887-E12552B1D4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50" name="Picture 149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97D1FF80-6045-EEC0-A732-07338A44D6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51" name="Picture 150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86107DFD-5E73-D818-70F8-6A7EB1F582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52" name="Picture 151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218B7947-F076-EB4E-DC25-913DE4B227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53" name="Picture 152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8D2C00C1-CFE0-4928-28FC-3AEEE796B7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54" name="Picture 153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19076474-7818-466E-6DFE-649293D781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55" name="Picture 154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D58C3C48-1346-018F-3EB0-D9842052B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56" name="Picture 155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EBF73771-8D85-23C0-3C0A-30437E24F8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57" name="Picture 156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4C0D9FF5-08AF-CE0B-B06B-2F0A8C2624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58" name="Picture 157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3AE99C56-E5DD-097D-2A68-40DBCC72F2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59" name="Picture 158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D16BE444-2F1C-55BF-625D-AF5A505B65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60" name="Picture 159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203FE66C-A49F-3383-38CB-4A393A1999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61" name="Picture 160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AD46F7DF-E803-42D1-0B02-E57C7F899A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62" name="Picture 161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52F24178-5CD4-74B4-6F60-50F24BA298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63" name="Picture 162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69CD58A4-6EA3-86A1-53E2-CD812D1192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64" name="Picture 163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2CA642EB-A8B8-D9B4-569F-8CE64BB730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65" name="Picture 164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03776C47-27C1-B113-A17A-E6BB7396D2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66" name="Picture 165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810F9F3E-AC02-A52B-0582-50929819D8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67" name="Picture 166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F564DB1F-B10F-2081-F493-079DC75B2B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68" name="Picture 167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7B2E048D-340F-0682-27A0-E2A6823D18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69" name="Picture 168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14CD9A05-4277-9BFE-6F45-EC3197E1D4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70" name="Picture 169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A1B8CC34-E1D5-612E-42E3-944A03EC56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71" name="Picture 170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15D29CA3-DD25-5BAF-8326-97DE6CE1FF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72" name="Picture 171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5B1715ED-EA01-F509-1D8B-DB2416F982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73" name="Picture 172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A54F5FD5-E395-0DA8-E187-E286F5AB29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74" name="Picture 173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05580B45-6418-5386-D16A-33975C58ED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75" name="Picture 174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6853229D-C6E7-CED7-8733-4F08569652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76" name="Picture 175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611A213A-9260-0FB5-A89E-3C6A2AEA44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77" name="Picture 176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E724F223-B35B-69FE-1017-DF88448D0E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78" name="Picture 177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52262D41-69BC-2592-12A1-2C94B96184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79" name="Picture 178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29E8EA06-6FF8-3E9D-8CF7-F3D9D9E1B9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80" name="Picture 179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327D6BE6-D472-BE58-9A3C-5C75051DA5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81" name="Picture 180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3BF4EBA3-8B14-58C7-351D-EFA37F310B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82" name="Picture 181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E3BA33AF-7B30-E0B8-DB53-2A6C7739F6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83" name="Picture 182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F9EF8CE5-5218-2370-40CC-B07388214A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84" name="Picture 183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9E09995A-BD47-B244-7D1E-12AEEA4075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85" name="Picture 184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FE15EB06-25DF-45CE-0A1F-90E04A206C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86" name="Picture 185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CC5F9903-25DB-1C19-F133-F6EAE4191C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87" name="Picture 186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E0503FB5-B354-A104-1991-93190ED103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88" name="Picture 187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3FFA469D-DA33-0B36-3D32-BF1A741D2C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89" name="Picture 188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4D75BD19-6645-30AA-4F6B-1C7B03494F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90" name="Picture 189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2499150A-9BE8-85CF-3193-22580C573E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91" name="Picture 190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B84AF4FD-3557-7D69-FFC0-809025F737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92" name="Picture 191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1B8948BB-8BC5-2BD6-2217-9598C7892A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93" name="Picture 192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95C3B542-36A3-E765-668A-B2AE0840AC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94" name="Picture 193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BE20FED5-58E1-2EC6-4333-EB1088AC1A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95" name="Picture 194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8CDF2081-B674-E4D0-25F2-04940D82C6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96" name="Picture 195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8632B1C0-3EC9-0181-A02A-912B91FCBA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97" name="Picture 196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3B0EBF5F-ACC8-38CF-53E1-1884C55D39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98" name="Picture 197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AAEAD11D-FDBA-D13C-EA33-9446303E8F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99" name="Picture 198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6B23C754-EFDD-5ABD-35D2-B23BFB9179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200" name="Picture 199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1A568185-AB59-61B0-A2BE-871CAFD6FE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201" name="Picture 200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C0A77FEF-4297-E100-DE88-B25AA88D9B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202" name="Picture 201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5C111C81-EA39-BD8A-3045-A696FC6AD0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203" name="Picture 202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C0EB0A06-88CB-E621-A5DF-9332E128D7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204" name="Picture 203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C80DEA8B-D232-BFF1-A076-1AF155790E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205" name="Picture 204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0BB49556-5750-ED8D-F7AB-B1BB5BC4E8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206" name="Picture 205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E92C7DFC-2710-94E0-6A33-749C919736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207" name="Picture 206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22C75CF3-7810-4C73-3ED2-BBF34804EC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208" name="Picture 207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A0D0DE1D-A9FD-980E-9B30-9A234C3FAD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209" name="Picture 208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18EA5DF4-413A-2ACE-1291-FC95D4A11F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210" name="Picture 209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B93FF0F1-C5C8-4CAF-3079-806A25326B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211" name="Picture 210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75925490-5145-53C3-FF7F-9A9FDBE818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212" name="Picture 211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4E307E7A-5EA1-A7E7-7CE2-A38978FB3C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213" name="Picture 212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22C78328-C5C7-CF43-F63C-6BF4C06EF1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214" name="Picture 213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20AE1235-0E19-4F89-6CCC-12C6FCFAA8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215" name="Picture 214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C1D7FBAC-0CAB-0F20-5840-9601C418A4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216" name="Picture 215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2DAB7792-92F5-18E7-2073-31C22D5699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217" name="Picture 216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C21B060D-6E47-636A-5C2F-E6F145D2F3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218" name="Picture 217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9B682038-E529-0EBD-B99B-17B9F8F1C7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219" name="Picture 218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4F0FF6B6-9294-0E41-2D9A-55EE307AC5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220" name="Picture 219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23360457-A98B-347A-6E21-61C0D4A621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221" name="Picture 220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4F3B2797-5BB3-7D72-30AD-E7A8A6EA18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222" name="Picture 221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7B1F2962-2BF4-BD8F-38A0-277E370548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223" name="Picture 222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9E4B5F0D-1959-568C-8DEF-90F133A1B0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224" name="Picture 223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10C16D48-71D4-1EA7-135F-C266D6B795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225" name="Picture 224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65785FC0-36C0-6EEA-3051-C68AA147FA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226" name="Picture 225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A8C90C48-C240-2044-3BBD-BEB147F17B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227" name="Picture 226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9CBE6AC3-3086-0A26-0538-4F16ACFA45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228" name="Picture 227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49811C97-0373-5C1B-6398-ED1A3352E6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229" name="Picture 228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9B1F1727-F1C8-18EA-350E-9D1CF2271B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230" name="Picture 229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086ED5D3-7AD6-2FB1-3789-8DC7313E60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231" name="Picture 230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73461763-0F31-EC9E-598D-9D310240FB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232" name="Picture 231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CA009BF4-886F-B0C3-56AA-D24945D821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233" name="Picture 232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4AF5D6A7-E7AD-6AEC-70BB-DCE9F93E08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234" name="Picture 233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E74862BC-398E-1BD7-B7FA-15B233ED57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235" name="Picture 234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8E585838-EB9F-09F1-1476-A8EBF88FE2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236" name="Picture 235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F6C2BD22-6BA4-3BA9-7F6B-695260ED2E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237" name="Picture 236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A17168CB-1CE4-50D0-F30F-E044FD4F0B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238" name="Picture 237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2C1CF082-C5D9-3E0E-52D3-AC645A2BD0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239" name="Picture 238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BA38E1B0-8B8A-A7FE-565E-09B117011E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240" name="Picture 239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4FBD2220-512F-1BB9-1047-9271A3A0CB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241" name="Picture 240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FC8FC259-AF18-A249-9C8B-34A74BFAC9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242" name="Picture 241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5018490A-1BA1-1B66-4719-48417127CA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243" name="Picture 242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75300B46-B274-7D85-02E1-F7A0ABFA89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244" name="Picture 243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1A4EC7B7-D2B6-A6AD-A816-CAF139F417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245" name="Picture 244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E04F55E9-697E-8DEC-5F74-58EA50C512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246" name="Picture 245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BDB2B013-F8BF-C80C-1D83-F7A53FFADB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247" name="Picture 246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BB787EB1-FEE2-4FD5-9840-9C9C2E888F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248" name="Picture 247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CDC98E44-1C12-2846-54D1-ADEDA0FBF0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249" name="Picture 248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E36DB09F-CEBC-1C10-6B25-C49B621D0A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250" name="Picture 249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09FB0625-1899-E5D3-188F-AB4A23E7AF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251" name="Picture 250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C18CB277-9CF2-5511-6F9D-8A08B34379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252" name="Picture 251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374901DD-D97D-5984-E009-CD6B0D2490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253" name="Picture 252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F3D22425-2E9D-A977-7259-C742AAD892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254" name="Picture 253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04E35407-ABAF-C9CF-6292-4F5C08D023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255" name="Picture 254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ED6AB79D-C86D-5932-25B7-997A9A8589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256" name="Picture 255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5B3B5555-ED7E-BF3E-5A20-B722A6BC3F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257" name="Picture 256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28472EA2-F22E-7130-F62F-21D60870D3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258" name="Picture 257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FF247FDB-E365-8580-258A-34F794A2AC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259" name="Picture 258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9BD2A592-DB56-AE79-6FED-EF07F6402A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260" name="Picture 259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25C2A585-D91D-61B6-10D4-22C286358F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261" name="Picture 260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77C40004-3C56-EDCF-5320-E6D01693CC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262" name="Picture 261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FB6BAB7E-6420-6D63-599A-0C1FD538D7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263" name="Picture 262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130B528D-D2F9-89E9-0B27-BFC4CCD05A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264" name="Picture 263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D5448DE8-70F2-8940-51DE-7E06E01766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265" name="Picture 264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7EE719B5-7CB9-6FE7-8D48-5F585C893E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266" name="Picture 265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87785E31-B2A7-B758-42A3-CBA0D978B0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267" name="Picture 266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17171340-F83D-2499-1410-A8E211AD72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268" name="Picture 267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0626303E-E9A4-EEFD-C531-CD85914916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269" name="Picture 268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45A9D6BE-E8C1-4877-9CF0-B09D96BC2A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270" name="Picture 269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F16C4DCE-D4C8-93DD-06D8-C7D152517F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271" name="Picture 270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54AB51A4-EC6F-459D-40A0-E073C21695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272" name="Picture 271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9F1910D7-295C-0E9E-E6CF-CD9719E2CF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273" name="Picture 272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B8B8AFC4-9548-60BF-ABCB-C40F6A95C2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274" name="Picture 273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DCEDA320-4C13-D63A-4CD1-ADD544125E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275" name="Picture 274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E56A7C80-4DD2-5A65-F820-67248507BD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276" name="Picture 275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F0A736E5-A85F-8BC0-7D65-F840130162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277" name="Picture 276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ECCF979D-DE90-02E8-6624-7375758CCA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278" name="Picture 277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F4253EEC-3631-EA32-796D-1520F2119E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279" name="Picture 278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7987F2AE-0DF7-2423-30A2-0637706102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280" name="Picture 279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9300251E-6E71-40D5-83C4-C7CD0F18D8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281" name="Picture 280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4F008029-6B7A-3380-3606-6BB2D4B6EF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282" name="Picture 281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A6E3376D-BB81-76DB-DB0D-B819BEB550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283" name="Picture 282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86913DC1-34C5-4F07-788E-C410FE5398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284" name="Picture 283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21A847DA-764E-3D03-A298-71583BBD53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285" name="Picture 284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FAE9B9A8-5C4C-FED9-06FF-7EA6B5C050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286" name="Picture 285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946FCA77-3CC9-7694-7FB9-B5F8CD2EE7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287" name="Picture 286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21C10F78-890A-A6E6-7A41-048B6A8DF1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288" name="Picture 287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82635EE8-3FB0-58AD-2640-8CA4CD3221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289" name="Picture 288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19CAA951-9448-EC56-ACA6-8BAC38126B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290" name="Picture 289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05FDF2DD-90CD-A711-66F1-64FD7E0B8B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291" name="Picture 290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8F8B201B-EA4C-1D45-A14E-83A4B501C0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292" name="Picture 291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A2D58F3F-25A6-4105-CE31-8336B22999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293" name="Picture 292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3B121BC9-5151-9866-7C55-E95C87910C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294" name="Picture 293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3A003531-322C-A64D-9F4F-92EEA71F09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295" name="Picture 294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854AFF84-BFF1-F6E0-4A7F-77BF2FEE7F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296" name="Picture 295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1C52041B-8F48-0FDA-96A0-B6F9B6E1FC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297" name="Picture 296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ED3E7DC8-C6EB-CAFF-3F0B-41E4FD4ABB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298" name="Picture 297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869A0F75-D4D0-6941-0D2C-04B852FF3F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299" name="Picture 298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A672A81D-3C01-E1E1-59FD-94280A057C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300" name="Picture 299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AEACB2A7-58CB-9E73-3F4C-4A81619719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301" name="Picture 300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D8634553-6D4B-3781-64FF-CB1825CF1A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302" name="Picture 301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0CC6E075-3EE7-CEC7-C9D8-B38765999C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303" name="Picture 302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A74CEA1E-4B61-B349-F5A6-5CD7B3DD73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304" name="Picture 303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D58485D2-8F8C-FC51-4482-7DC0EC6B20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305" name="Picture 304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FE8CFEA0-D0BD-1925-DF83-F2860C77FD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306" name="Picture 305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D1E663CE-87A8-46CD-0428-F4C4064FB0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307" name="Picture 306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6DBB53AB-64FF-187F-C8AE-59761ADB9C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308" name="Picture 307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3ECB8C49-D47B-9338-13F4-3D77937EDC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309" name="Picture 308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3B8383CB-A095-BA21-A538-5DD124EDAA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310" name="Picture 309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96207E1E-BC4B-3896-5D2C-3D9E1A63A3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311" name="Picture 310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B0CB802F-828B-7F20-175A-6FFDCD80CF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312" name="Picture 311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F049C209-7E01-EC6F-3E55-6C4B12C058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313" name="Picture 312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3BCBE947-6150-2AE3-8CD2-6DB59FD853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314" name="Picture 313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E8C2DAC0-32A8-70B6-F8FD-84F7F416DE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315" name="Picture 314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586DFEFC-C997-B266-F797-65FD4CE634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316" name="Picture 315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42084220-A808-1DB9-E452-618E0322B1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317" name="Picture 316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EADA7379-F932-DC0C-7CFA-BA7800BAA2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318" name="Picture 317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671D8DF7-052A-2E2C-B11C-A0873E74E3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319" name="Picture 318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F3651C5F-B035-2A91-821E-AE59221F4F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320" name="Picture 319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B7536D79-2533-AD73-3988-AABC9AB5F1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321" name="Picture 320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83B7DA39-9AA1-F21A-68CF-90D0126C76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322" name="Picture 321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D9D5A0CB-5A5E-CCE4-C074-CE25D41960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323" name="Picture 322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00179F22-43E9-8373-85AB-D089A25752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324" name="Picture 323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6527DDD7-FF44-8E2F-4434-55CE5042C2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325" name="Picture 324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96F6FCD6-019D-EA0C-283D-DE7D4FEBBA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326" name="Picture 325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12AFD162-4B36-2131-A299-3DBA480E7B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327" name="Picture 326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DBB9A4A3-0352-A8F2-E4BB-677E802792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328" name="Picture 327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6303F970-ED9C-299B-A2EA-D96E5CCFFE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329" name="Picture 328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CEB2D945-ECAD-C7BA-DBCB-CB197CA569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330" name="Picture 329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C41FC212-3748-FE56-25CF-BD0EF2E0C7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331" name="Picture 330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5E8570CD-8640-608F-626F-18BE15C9AD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332" name="Picture 331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BDEA89D8-36BA-5A38-5DCE-875BC59464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333" name="Picture 332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D1A9258D-4C2A-3B66-0C17-A65946AF71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334" name="Picture 333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93AB8134-2739-E42F-6E81-208D4F71E2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335" name="Picture 334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55AC6352-7CDE-11B1-984B-159232603F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336" name="Picture 335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0129C860-B946-604D-9B5E-BF8B3EC0E0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337" name="Picture 336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53646BDD-82FF-05F1-06A6-27CCDA99C0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338" name="Picture 337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1C17B8E6-26DE-977A-5C37-1FE753CFE2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339" name="Picture 338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1D743F61-F079-9293-3B58-441021A456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340" name="Picture 339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7BD0E393-3630-C51F-EA57-BC2474EA8A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341" name="Picture 340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CBB35E91-F60A-8BE9-10C6-2622EB9EA2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342" name="Picture 341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C6D3A02B-B56D-3464-CFEC-0E05AF814F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343" name="Picture 342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B901C853-5666-2678-4C8A-4F66D1932C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344" name="Picture 343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377966B1-9464-EFCC-A306-70E64A89FE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345" name="Picture 344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24EFD1D3-64D0-36FE-354B-7C8A525E22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346" name="Picture 345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FEE63E5C-F3B9-89BF-C76F-F2328F1068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347" name="Picture 346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325035F0-407B-9EBC-CE61-D151446574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348" name="Picture 347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6E825CBC-3974-15C3-0592-620ECDC601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349" name="Picture 348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E5C7C14B-DDFC-E653-E296-222FBFB1FA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350" name="Picture 349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7B9FF836-F2D9-59B4-4C22-F285AB3CAD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351" name="Picture 350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5B31A3DB-FAB6-7B59-4FBA-5BB5F7C2A0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352" name="Picture 351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C574EF7B-0714-48CA-2448-DA44A41F95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353" name="Picture 352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6CBBA614-56B4-FC68-8DC1-593435805D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354" name="Picture 353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607118D4-2B52-837D-DE03-7DC25C277E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355" name="Picture 354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615425D9-0E9C-7A64-F221-36162CE01E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356" name="Picture 355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4DB56230-3318-EBB4-D43A-7BC66EF0E3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357" name="Picture 356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D5F015E7-45B8-A88A-4DA9-F66EB4755A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358" name="Picture 357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2E9D3BD3-8631-EB57-79C5-212DBE13D2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359" name="Picture 358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A2CC7B75-7A64-CE5F-4E6B-E5EA0F5CB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360" name="Picture 359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69A444B1-35FC-EA2F-6C73-945F9463F2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361" name="Picture 360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667D82C1-1C31-3F81-B9E9-79F0FE2CC5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362" name="Picture 361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502C30DE-80E3-9F2F-A4CC-E68C0BB307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363" name="Picture 362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6D9804C2-BD5C-8D93-4C56-E30453AAD1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364" name="Picture 363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149A297C-31D4-552C-7F02-4B792A52BC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365" name="Picture 364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7BB915C2-F6BD-2A51-C9C9-20FCA82DAD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0</xdr:row>
      <xdr:rowOff>0</xdr:rowOff>
    </xdr:from>
    <xdr:ext cx="508000" cy="508000"/>
    <xdr:pic>
      <xdr:nvPicPr>
        <xdr:cNvPr id="366" name="Picture 365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818FD610-A02A-2F48-B7D6-2974A22755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367" name="Picture 366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A7FFE9E4-D994-688E-D639-098653AE2B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368" name="Picture 367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5BCBCD09-7C3B-CA40-CB8F-D11D3EC16C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369" name="Picture 368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CD7EB5BD-3118-DD28-49E3-00A6B14739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370" name="Picture 369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A061C716-099A-80E9-7FAB-1CB8F66A0D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371" name="Picture 370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10FC2BA7-7371-90C4-0F73-56D22C4249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372" name="Picture 371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90385E18-74CE-55B4-32F1-973D529817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373" name="Picture 372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52E3CBAB-58D9-7C81-4B62-00F6AFD0B2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374" name="Picture 373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FA850F4D-7077-5133-DCC1-765B65CED5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375" name="Picture 374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C13A398C-125F-1C71-A474-6A595AF2F6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376" name="Picture 375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E58B36A8-3A9F-CE90-BFB6-A671A66410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377" name="Picture 376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D1A0FD4A-F849-D894-11B3-4AB17E41C4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378" name="Picture 377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D4316028-22E2-D627-0B32-16E6B8669B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379" name="Picture 378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DA4D4F4F-8618-EE19-9231-0C0A4E326F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380" name="Picture 379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10DC5485-3B73-1E9E-C033-7DEF8051A9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381" name="Picture 380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31EB885F-2DA5-4FAD-75B7-4BF9F503FC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382" name="Picture 381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A7F6D3E8-285D-3E63-63FC-45F8F6E574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383" name="Picture 382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E15D9425-EBEE-F272-E24B-91C70E40EE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384" name="Picture 383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A99ADACA-E069-B8CD-DCD8-A51A1C273A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385" name="Picture 384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B90D2E59-21F3-265F-5389-7AF77CEFF3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386" name="Picture 385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E5FD44FD-0AF8-DAE7-F97F-98C5FF5152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387" name="Picture 386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3ABD5709-24F5-1EB5-1D34-D93E82D1A8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388" name="Picture 387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93BB4341-E985-272E-9B7B-792787B0F5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389" name="Picture 388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B3813029-2F55-6A71-389B-2CCE4411E0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390" name="Picture 389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26B9FC14-8C32-B2B6-F976-9DC4C4B823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391" name="Picture 390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E1425FE9-401B-E19A-D9B2-4C8C148EB0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392" name="Picture 391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C78D08F5-7B54-7180-09E3-D52FE2184A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393" name="Picture 392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6227E7CF-8D4C-C581-F2EC-7603B8C946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394" name="Picture 393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4D7A45D8-D573-2B3B-9271-4A9A3ADC59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395" name="Picture 394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709A4871-ABC4-B3F4-3F9F-0AE3042EAA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396" name="Picture 395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DE06ED23-AAB0-F523-43D9-1A2327E422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397" name="Picture 396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A35C93E3-3D4B-35F7-4909-53E53D50D5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398" name="Picture 397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8464863B-1BD5-67BC-2C03-7670E90852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399" name="Picture 398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26CD9441-A179-5FFF-11AA-3F5982CDB7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400" name="Picture 399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D4AD38F8-94F3-E4D8-91F9-B797D3AD27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401" name="Picture 400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424B5665-49AE-2545-7E2E-89F80BF0BE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402" name="Picture 401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435576CC-7812-D8C8-F0ED-8F8D4C3D70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403" name="Picture 402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E367C590-460F-6160-3503-57F0B4A9F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404" name="Picture 403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AB667BF1-4FAA-5D3A-39A1-204531DE07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405" name="Picture 404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B6A7F8CE-43D9-4C5F-CFB7-FBB6E5D8C3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406" name="Picture 405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033725F0-16B6-5E09-D27C-5F8E91FC1A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407" name="Picture 406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96118DF6-656A-0C66-5551-0D86EBD705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408" name="Picture 407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37EC5504-C570-0D49-9B8B-B34057801F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409" name="Picture 408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E68A829B-BA65-C306-4C4F-59BE7C0A59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410" name="Picture 409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ECBD1F99-C572-7DC1-89D7-D9159A4331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411" name="Picture 410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A9926D29-1D76-C6F5-A40A-8AFE18F903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412" name="Picture 411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6CB71F0F-6C7C-0A67-CEFD-E030AE935A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413" name="Picture 412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D3D93FC9-C907-5194-0801-3B974D7362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414" name="Picture 413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AFC9B512-68CB-0E5E-9413-1E85C69569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415" name="Picture 414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F8082A4A-D2AF-DD30-DED5-17F710801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416" name="Picture 415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36A0E1AA-FE66-BD47-CE93-92C7E5CB83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417" name="Picture 416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E5A26F19-6ADB-565A-990A-4AE6EA7EC2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418" name="Picture 417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D5DBEE98-74C2-773E-07BF-0948DC55E3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419" name="Picture 418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E4FDFE27-27DA-BB53-AB8B-9D26190C98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420" name="Picture 419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7113C3E6-F639-48C7-C724-1DB594C467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421" name="Picture 420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89D7655D-05D4-DBE1-3B3C-F4C94ED572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422" name="Picture 421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CFABD1D6-79EF-C7D5-7841-000351C33B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423" name="Picture 422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F7801538-C42F-C122-DFFA-A086EE878A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424" name="Picture 423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E7241AE3-E9D6-CB94-2FE1-7D2A95EB68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425" name="Picture 424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96F1F7B5-C85F-DFCF-63ED-EFB5DE2037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426" name="Picture 425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72DB7A60-0511-6E36-5A7D-34063E98AD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427" name="Picture 426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2E61E19C-FF24-A05B-1907-000FF77526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428" name="Picture 427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8255E3C2-2C58-3A26-082A-D36E8CB8AD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429" name="Picture 428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8C56F450-62CA-385E-B505-4AE82186B5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430" name="Picture 429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59B7E634-490C-E761-50FD-27AE08CF98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431" name="Picture 430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5F7AFE56-C1A6-D5C1-7F8B-3EA92A6F3C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432" name="Picture 431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BDA2913C-BB0E-6DDD-D26D-FBE1267CC6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433" name="Picture 432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5ED7CD77-1F09-33ED-96A9-D3721DBAF7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434" name="Picture 433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273DBA8C-4219-901D-C9CF-2D0DF0C158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435" name="Picture 434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8AD53A50-4779-8739-C6A0-7F581E4F78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436" name="Picture 435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99770DD5-91BA-9943-2051-7E6D8DA091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437" name="Picture 436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5AB524DF-C4B0-391F-70DA-0018FD331F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438" name="Picture 437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48FA7B2A-D804-B0E9-3A0B-5ECFB92E0E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439" name="Picture 438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F044DBB1-F39F-FC21-4628-4C4F5DFF2F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440" name="Picture 439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24A6F541-FE1B-E008-54A0-7E8D64A0AD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441" name="Picture 440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807AD10D-6C0B-5CE0-1309-0C7E5B9A51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442" name="Picture 441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E6568545-2463-526E-B0E9-9FB227BBA8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443" name="Picture 442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A1386ED3-4935-6FC0-EA08-8F21FB6BE1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444" name="Picture 443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31BB1492-76A6-7203-9F3E-2ADA9F11D0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445" name="Picture 444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42AB4B49-8F49-E3FD-34EE-C97AEBD3C0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446" name="Picture 445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C0129036-CF37-86EC-07C9-E4CBFFF038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447" name="Picture 446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1C124CCA-22C0-343C-7416-F4E6383F53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448" name="Picture 447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8551342F-A126-7600-939F-E0ED5ED659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449" name="Picture 448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B8B01497-FA31-0FCE-BE20-333EEB25C4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450" name="Picture 449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0C58D8AA-5E32-9152-FE62-874C7A21D4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451" name="Picture 450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1D00046E-96BB-C14F-BD8A-E3F3D946F0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452" name="Picture 451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C233E468-71A1-2832-C13C-7715325751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453" name="Picture 452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754B2339-4456-B65B-7614-B0B14C4403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454" name="Picture 453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E781DE8E-B577-106C-9031-1159B4E11E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455" name="Picture 454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0A1F8586-5C99-3709-77AD-09A1EA2BC1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456" name="Picture 455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B4CEC5AC-E57E-3640-3BF6-CA19DB843F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457" name="Picture 456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AB8ABE24-0D8E-116B-AF40-CF952833DD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458" name="Picture 457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6748D2F0-2A3F-4899-A47B-5BC9166C69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459" name="Picture 458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3B71DCF5-8C42-9CBE-4C6C-9FE3D3C07A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460" name="Picture 459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8B06FFE2-C2EE-ABD0-D1BF-6999503B6B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461" name="Picture 460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DE53294D-94E6-2D89-3360-0D9A182106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462" name="Picture 461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D2CA9018-8C88-9C42-9DD2-1DCA9F7BA2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463" name="Picture 462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7ED31848-BB88-08B5-CDFB-BA5E5261BA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464" name="Picture 463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298DE24B-F0B1-5804-1939-CA05AF552E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465" name="Picture 464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80B0904E-5DF2-00E7-80CE-A1D2DC9F92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466" name="Picture 465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E3A9FA39-5D8C-FBC8-2DEB-7A85DA8B09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467" name="Picture 466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9D1A5882-EFAF-08ED-1B05-B4D73B7218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468" name="Picture 467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7260FB3E-B7CE-430E-DD95-A7FE9332CE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469" name="Picture 468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AF8841BA-962E-529F-4E3C-4B6E5237B5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470" name="Picture 469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545E7D23-F229-E513-C102-288C924F02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471" name="Picture 470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BBD1EA53-F729-5DEE-B08F-55DE3CC401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472" name="Picture 471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FC18BC0F-FFF5-095C-26DE-8270940977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473" name="Picture 472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CF0961BE-9EA2-E41D-8728-ED80D4E363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474" name="Picture 473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9C828791-6D14-C873-5BF8-9D15F2EE86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475" name="Picture 474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1185471D-6474-59E6-15A9-39255990EB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476" name="Picture 475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427BBB58-2A02-292F-1EAD-D48463050E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477" name="Picture 476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1057462B-22A3-EBB9-8C14-3DD0C2FD60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478" name="Picture 477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D9022EE3-DF00-5EF4-3704-8A134728C9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479" name="Picture 478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8AC10EFD-2056-97CD-24B3-7ED3A85597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480" name="Picture 479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F9896D3C-F8B2-8F21-CA7C-BC49389919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481" name="Picture 480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D691B1B7-5419-FD67-6634-4670299BA1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482" name="Picture 481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71A5A37E-14CF-7955-F270-9B658F3019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483" name="Picture 482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DFB47488-0608-BB74-DE56-6A789A5D8C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484" name="Picture 483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AF12D7B4-410F-E52D-7F20-73B285AF69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485" name="Picture 484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150D2A44-5823-E317-A164-A2B3554C42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486" name="Picture 485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2373BFE0-7329-9F8E-8851-8E603CA681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487" name="Picture 486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284319F6-2E68-79A9-7725-AFA2D0235B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488" name="Picture 487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4EDDC489-6871-644D-1BC4-FD0E35478C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489" name="Picture 488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623CACF6-66CB-DBDB-77E3-1F6FDEB886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490" name="Picture 489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B7FA7C14-2FDB-1475-3EF0-06A1E216F6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491" name="Picture 490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078C88A9-8492-2B5B-7613-A9E80816C7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492" name="Picture 491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E328A21E-149F-DE5B-49DD-E59D4D6AD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493" name="Picture 492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B3068561-751E-284B-6E36-D7255617F1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494" name="Picture 493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AAEF5B42-C07A-C033-B0A0-46F583E20C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495" name="Picture 494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CBAD7BA5-E01B-CA6C-8FC3-D52A97C623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496" name="Picture 495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67A8E6E2-5DD1-FABA-8D77-D060A85A8A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497" name="Picture 496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7BD3AA8A-32F1-5099-B7A6-93B6F5BEE0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498" name="Picture 497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C24C6E37-BEFC-1EEC-6DFF-05DFFC203D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499" name="Picture 498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F532BA7F-D536-A0A1-E078-5B76BB04FB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500" name="Picture 499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177851DA-9DB8-8136-4CEF-FA7A90E259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501" name="Picture 500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E674C9B7-D784-8A8F-8597-DB3513A9A4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502" name="Picture 501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9E216420-D0AE-C0CB-4B64-A3A1278565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503" name="Picture 502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CDA3A74B-E40C-975B-1AE1-CAA1041C14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504" name="Picture 503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418725E5-3675-4EEE-0DB6-8E493A98FB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505" name="Picture 504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B67D49FD-9955-68EC-B310-4F2A4AD3CD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506" name="Picture 505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54698BB4-4AB1-F693-82D1-5E176C44D7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507" name="Picture 506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C2B72C4C-C66F-0AD6-B47F-115926A447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508" name="Picture 507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A3B86863-5695-D28D-9995-13803BAE59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509" name="Picture 508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60D1195E-86BF-119B-3FEF-42F4748A13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510" name="Picture 509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68C3D7EE-508F-5935-0B94-C9EF52300D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511" name="Picture 510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7523EE3C-7DB8-03B4-08F9-0AACF71764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512" name="Picture 511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1D50134C-68D3-5D58-25D4-80CE4C15A7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513" name="Picture 512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8040FBF8-67EB-1C10-D769-72AD72F958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514" name="Picture 513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18A8FCEB-2FA0-2E4D-6978-4F68A67ED3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515" name="Picture 514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7DF35E3A-1FFD-4E4D-356B-CC6E238DE5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516" name="Picture 515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312CF1CE-703E-EFBA-77F5-9F22F8672E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517" name="Picture 516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58E22CD9-C5C1-EE25-1BEB-8B57155400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518" name="Picture 517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D3914F22-596F-6D20-2D47-E46666C52D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519" name="Picture 518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3F03FA30-659A-5E9E-F744-AFC30A63B2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520" name="Picture 519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C3E1948D-8CFB-37D5-B1CA-CE4D6B747F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521" name="Picture 520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18F099A4-8C2F-9A2C-3B88-0602B52248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522" name="Picture 521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A5A5DEED-778C-7B8C-17BE-0D3DC71059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523" name="Picture 522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BB214872-9478-3DFE-AB15-3B4037953A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524" name="Picture 523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C83DB81E-500F-1068-2353-7210AF762D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525" name="Picture 524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8D9B7DA4-097B-E15C-862A-2603D9CB84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526" name="Picture 525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3485B7C9-507D-C11C-9E10-A0731C0ACB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527" name="Picture 526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B9A3F2A5-647E-365B-AB79-16BF569C62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528" name="Picture 527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0A318069-B5F4-479F-7914-5E70FCD90D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529" name="Picture 528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2B460E07-E7FB-4962-9674-88B9E94B23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530" name="Picture 529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8C49A441-A4A3-B753-00C8-90882D9746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531" name="Picture 530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375DCB21-D91C-9516-8CE0-C67E9F1CBB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532" name="Picture 531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98A1B070-8BC6-4DB6-F420-4F254D049D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533" name="Picture 532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D43AFF67-EA28-9E7D-C792-BE1159EB0D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534" name="Picture 533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FAAFF6CD-558E-9D2A-8A74-04F63BA5DD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535" name="Picture 534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2EC929D7-CBC0-E094-4867-EFF3E15F1D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536" name="Picture 535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A047C4D3-A798-B512-7BF8-3B3256FE6B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537" name="Picture 536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90F91DF0-0248-576C-A069-437745008F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538" name="Picture 537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18EAEC70-61E5-1892-40ED-32D9E217AD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539" name="Picture 538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F3E774E9-CD46-B934-7421-94DF87A021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540" name="Picture 539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605E3950-859C-52A9-C664-D31FCE42CD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541" name="Picture 540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02C9D495-2BB3-4A4A-4D49-19AAE1E450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542" name="Picture 541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C01A9DB3-A07E-0AF5-B5D4-857279D3D3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543" name="Picture 542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7570D168-F942-51EE-B786-EC991F4429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544" name="Picture 543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23C200B9-7BA6-48F2-1F10-759B24AE98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545" name="Picture 544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A49B74ED-AAC1-80DF-A565-1D9E43B863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546" name="Picture 545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6B30E3D6-D217-5ED4-BAB6-18B84AE89B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547" name="Picture 546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B5CD1187-6C22-A737-49CE-5F89F06E1F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548" name="Picture 547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96A79E43-E11F-BE90-B376-FFF35AA659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549" name="Picture 548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99B6DC4C-0080-894C-4585-2B036FBC3E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550" name="Picture 549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A20BA3FB-3C65-01B4-27F2-B19A5F13EE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551" name="Picture 550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AEB6D22B-090A-9F54-48CA-9D58EC17B2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552" name="Picture 551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3D15C526-2FE8-6393-2141-9136A86B1F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553" name="Picture 552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ED463ECB-1300-2678-916A-38F0F7DBF4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554" name="Picture 553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180D1289-D0C9-46AB-924C-E17A0987D1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555" name="Picture 554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C9341C2E-B26E-4F51-DB9D-53064229F5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556" name="Picture 555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8D8709EE-164D-5551-8821-193BD94D3F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557" name="Picture 556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1C89C061-C229-A34C-E3A9-CFEC0BF5EF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558" name="Picture 557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9E072435-AE60-522A-3CF2-898F3D0098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559" name="Picture 558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06FA69A3-7F7E-6973-891F-AEFF474ADC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560" name="Picture 559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2FE186B1-3E56-DBEA-4CB3-A88A01EDD4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561" name="Picture 560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9BF6364E-94F7-427B-9619-D01336884A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562" name="Picture 561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2EBED7B0-346F-DECC-E42C-0D609D4D58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563" name="Picture 562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AF9323D4-CBFE-C6FF-5A91-2F85BDAF26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564" name="Picture 563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394CD063-04EC-79D1-85E1-92728A9F02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565" name="Picture 564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8E5F7ECF-BF0F-CB64-292B-17A8EDC9F6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566" name="Picture 565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B9A3A10E-1D0B-2663-FFB6-3579E6A0FD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567" name="Picture 566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D9C192C2-DAA5-8EDA-9B76-113A42C085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568" name="Picture 567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91F526DD-452A-613F-C736-99E0A30459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569" name="Picture 568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C66FC499-323B-88E4-2C42-D62D3C84BF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570" name="Picture 569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7540A356-13A9-A2CE-779E-9E0E6875D3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571" name="Picture 570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F95302AD-780B-2A1A-CE72-1E834F51CC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572" name="Picture 571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9587C83D-7E71-C5BF-5F78-725DCC5408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573" name="Picture 572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45AD9084-6F06-771B-D7A9-32AE5BF369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574" name="Picture 573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4C9A3D6C-930D-D713-ADA0-B822DDB1B9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575" name="Picture 574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77EE57C4-B2B2-9429-96FC-DCFA060CA8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576" name="Picture 575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BC933007-2059-3FED-9D40-69C4DDB0C2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577" name="Picture 576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C54CE900-2DD9-B4D6-0D4D-EE0D2D533C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578" name="Picture 577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55669066-FBFF-2581-25BB-9E3E646E3B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579" name="Picture 578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2C2DD40A-2BF1-3F46-F4F7-81C0D4843C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580" name="Picture 579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AB6F2E97-FD6F-C443-2F0A-019739127C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581" name="Picture 580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CCFAA579-CA0E-404A-8A87-60DC1D94D5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582" name="Picture 581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D35F30BF-7F16-7839-3CFC-0BBA76C98E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583" name="Picture 582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0E7512EC-88BB-E35C-0A69-FA41EC7D57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584" name="Picture 583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2D44058A-D4EC-BF68-2A66-084C97C133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585" name="Picture 584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CD8B1918-B07B-392E-6873-B462A76312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586" name="Picture 585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33CC3A62-F1F7-95AF-3A5D-D813D359D9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587" name="Picture 586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FB0B6A7B-01B7-9862-0242-E972D89A2A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588" name="Picture 587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572B93C5-2886-FFE6-7E16-B2ABD8212B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589" name="Picture 588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D920BB93-92BB-CB3C-6D61-5FDB822012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590" name="Picture 589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F24ACFF2-B4BF-58F2-3DB7-D76B1F287F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591" name="Picture 590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0BAD86B7-D705-30EB-5ED3-7F372DC1A8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592" name="Picture 591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D0EF6D23-83A6-3109-96AB-47DA88ADAE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593" name="Picture 592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C104BAC4-5E7E-B243-A49B-6BB9AC01F4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594" name="Picture 593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CBC86807-1EE2-81BA-2505-84D848F50B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595" name="Picture 594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A686ADF8-3CFB-D47C-A4E9-0637EDAC4D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596" name="Picture 595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5EDD8B58-0A15-72F4-65D6-28389F13D2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597" name="Picture 596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F8BEC9DB-2B90-4FFC-B549-0031D716E5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598" name="Picture 597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A15BADC6-EAF0-0130-50F6-CB79106751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599" name="Picture 598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6F219680-28D4-6307-DA31-A08F0E1232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600" name="Picture 599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F3F320D0-C3F6-07BE-8F30-70AC0E5729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601" name="Picture 600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D621733E-42B0-0ABC-3A44-87890D1B62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602" name="Picture 601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A8A1D116-8FF3-9F9F-1B06-73F9B71F6B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603" name="Picture 602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304B14A3-5ECF-1B81-10B1-67DF6D1F6C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604" name="Picture 603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307B5990-29F1-BF9C-B077-8D112F0B39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605" name="Picture 604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7DFF8008-06B1-DD94-E66D-BF53862B14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606" name="Picture 605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45E7F897-2BAA-8DAB-18E8-A661AFC91A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607" name="Picture 606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B03EADA8-6422-A0EB-CF81-17A9ACB37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608" name="Picture 607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3E3B8997-884C-CDB1-8132-1A3777759D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609" name="Picture 608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EE5B5873-50B0-2004-8442-7ED66DD72C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610" name="Picture 609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31401E62-53B0-E2A0-016F-D91D87EA00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611" name="Picture 610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A1304CA5-560C-6568-496C-4FA3537F2B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612" name="Picture 611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4ECA9F3C-C1E1-7461-6E22-9965152800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613" name="Picture 612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09D3DCE2-E951-8787-EF12-D4E3DF5891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614" name="Picture 613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E15B5D45-8999-0BDD-FBF5-DFE096D0B1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615" name="Picture 614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D56D8F15-CEDC-798A-8449-0030384C07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616" name="Picture 615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054C81DC-11CF-3F29-58D9-72543CC579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617" name="Picture 616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035FB877-4BA1-2001-2230-D4E4294BF4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618" name="Picture 617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4AD60E43-87C7-41C8-51B6-2229EB1147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619" name="Picture 618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21A03786-B202-DB49-AED0-6801E5C9B4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620" name="Picture 619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5452CE5A-4441-4834-6A7B-FD4B086314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621" name="Picture 620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D9F4D4BD-2418-2F68-79C2-F32DE788EE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622" name="Picture 621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315DAEFF-0E58-A885-14DF-A2E3B76A45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623" name="Picture 622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3908FF2F-0E3F-CD92-B9A4-7660C55D9A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624" name="Picture 623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4ACDC2C5-9D3D-6DDB-3580-BFB4937E74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625" name="Picture 624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F7EF4132-1A4B-6227-1840-970FE28240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626" name="Picture 625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10FC1F71-C942-9B24-9AB2-7A641B04FC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627" name="Picture 626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9EEA32D1-92A1-D582-ED87-3B3E1C9417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628" name="Picture 627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D1C9D771-2626-146D-35D1-67D0ECF85C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629" name="Picture 628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9E3E9692-F641-07A7-47E8-DDBF2C769E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630" name="Picture 629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66AB26AC-DB33-16DE-BD6C-20A7A8A03C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631" name="Picture 630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A5614182-FCFA-D838-2FE9-49E2215E7E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632" name="Picture 631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311E7B03-2E1A-8E03-F111-22BB15009B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633" name="Picture 632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E928F58A-4F3D-91AD-5377-5E11F2D6E2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634" name="Picture 633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DD6D6BE7-0288-9382-367C-EECDD85DD2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635" name="Picture 634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64747A55-1F91-75CB-8A30-FB1E27AD1A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636" name="Picture 635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92589E96-C0B8-CCFB-D94F-484C9A8AA5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637" name="Picture 636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27AE9957-8A14-8F33-59AC-21C21D5D4E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638" name="Picture 637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CAA4760A-5248-6C10-0A9C-D053CD8388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639" name="Picture 638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3E7A3C1E-9061-2A8B-8771-EDD8579673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640" name="Picture 639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033A5B15-0F44-782F-DC33-A30973C424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641" name="Picture 640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F1468294-0279-5D73-C8A3-BCEA5244CB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642" name="Picture 641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CA96BB88-89B4-717B-8FAE-FAC21EDDA2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643" name="Picture 642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F220A8DB-0386-B984-6460-754AC7DD2E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644" name="Picture 643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C2F39263-FEF7-76AC-01B4-85CD575450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645" name="Picture 644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35EAA652-01C4-6D88-59AB-7E022FD981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646" name="Picture 645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25D53F72-F5EE-3BC5-815C-415B66A70C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647" name="Picture 646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24C354F7-0D35-7474-9C36-8436E61F80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648" name="Picture 647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43573105-4A98-E8CD-59BC-4354663172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649" name="Picture 648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91719473-E4D5-2E32-5A8B-473C332585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650" name="Picture 649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FE3EDECC-1787-7256-FFD5-ABFC2CC7F4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651" name="Picture 650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5741E112-793F-85D3-05E0-7931CC3083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652" name="Picture 651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07AD6D03-2E56-AEE1-3052-7AD2F862A2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653" name="Picture 652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DACBB18E-D187-9822-E9EB-192497FD2C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654" name="Picture 653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5A7120DF-47AE-5C6A-597E-A5C0445417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655" name="Picture 654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62314572-5C0C-8245-D676-F20D1F8D89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656" name="Picture 655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DB849A5C-F362-E055-A67C-48F487857D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657" name="Picture 656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D1FE2FD2-EE1F-ED7C-C2A8-E9483EBC86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658" name="Picture 657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6366383F-240B-66FF-BB0F-7AFD884AB9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659" name="Picture 658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C3EDFC64-CA7F-1064-4C4E-B7E316173A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660" name="Picture 659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75F10871-234D-9B51-5096-6DA89926FC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661" name="Picture 660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A4B43334-DDA1-B5CB-801C-2CE333FE0C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662" name="Picture 661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BE128811-FA2B-89BE-700F-DC68DBBABB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663" name="Picture 662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4BA19E14-635C-B4F0-9CC7-58DAAB0EBA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664" name="Picture 663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5E0C7953-16EB-03FF-39C9-FE9237AFAA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665" name="Picture 664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F64888CD-F381-BA56-9EBD-64489DBCB8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666" name="Picture 665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BACCD6A5-D232-01C6-852F-6B1E3E6C9D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667" name="Picture 666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C7BA5ADC-62D6-5ADA-4557-138655416A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668" name="Picture 667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3276140F-A50A-0D9D-8A3D-0843CD4E64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669" name="Picture 668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0F04995E-6559-9FDB-79ED-271B6B74A6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670" name="Picture 669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383EB38C-9F3A-61D3-7686-7ED556C17F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671" name="Picture 670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E3F1E9AD-D196-D238-9320-DB057FCE78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672" name="Picture 671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54240601-257E-F6B6-4415-AE61BCDC19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673" name="Picture 672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28D85B26-7350-D020-C44C-195765D95B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674" name="Picture 673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6727382D-A086-F88A-62DB-F8E84E7528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675" name="Picture 674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18F4FD19-DA50-C027-D718-019CB67430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676" name="Picture 675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AF4DBDBA-3FC8-5DC9-3690-C25594285A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677" name="Picture 676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4653FE33-94D9-DF70-9225-4452265B0B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678" name="Picture 677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9D7610D7-DA35-F872-7961-F702EEA90F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679" name="Picture 678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F294B2AE-C9A7-6FB7-21DF-1ECC03B27B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680" name="Picture 679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BF982CF8-90C0-7513-D4BA-23F7AA9344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681" name="Picture 680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9B4B54C6-3BA3-B7B5-D19C-22DA051B6B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682" name="Picture 681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41D2C14A-7889-411E-76FD-B754312AEC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683" name="Picture 682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865222A8-738F-676C-26FF-981243C89B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684" name="Picture 683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73EC29EB-748B-7127-8E54-102D93ACED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685" name="Picture 684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F24E8425-BF96-62DB-AE4D-53BEF842CF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686" name="Picture 685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971E7AFF-20D1-E345-01E4-7C578A5D21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687" name="Picture 686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3EB4F9F9-0456-C127-09EE-B98DCCEA0C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688" name="Picture 687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C04177E1-A641-AF68-C247-2AC807DC59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689" name="Picture 688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560A2EA9-CDF7-13D8-0F15-7BC360E518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690" name="Picture 689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8B6E4C08-7AB8-A789-0B92-B58B904240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691" name="Picture 690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8A198D65-457A-A5ED-FC42-1C16D60394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692" name="Picture 691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C470A3FB-9B3C-AE23-AE13-6866475C76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693" name="Picture 692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AF51D6AC-1CF9-AB89-861E-55A4502AA3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694" name="Picture 693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38B5E51B-974C-D42F-D0D0-A512C4276E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695" name="Picture 694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28242C84-95DB-525D-1B35-21BB12C323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696" name="Picture 695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06FB2B50-99E9-F9F0-8DB4-83C81A4587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697" name="Picture 696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62B58A86-EE0F-CB85-059E-47204F68E9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698" name="Picture 697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C6433FF4-C2CF-DD6B-54C9-A52FB8D6E3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699" name="Picture 698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96D1D023-CD04-6FE6-AADE-A986DC6531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700" name="Picture 699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6F1A23CC-454F-3198-9B00-FAA87EBBE1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701" name="Picture 700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FDEB8BB4-2D96-BABB-0C16-346024129B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702" name="Picture 701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7BB2DBD4-C90F-B1B4-99B3-81FD2FD20B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703" name="Picture 702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ACFEC01B-2939-B043-DDED-E3D55F5A25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704" name="Picture 703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B38FC21B-FE6F-1E90-C65B-05AED02BF7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705" name="Picture 704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2EA2499C-8A41-B423-ED86-E5972117F0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706" name="Picture 705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9A602B81-6101-C44B-831E-EFE858805E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707" name="Picture 706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79FFE7DD-1864-FE5E-A25C-0F837710F4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708" name="Picture 707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5A9995A0-A50F-E26D-2862-8AF2C7780C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709" name="Picture 708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119CBB8E-4154-C9AB-44F9-2691A36027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710" name="Picture 709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1497C5E8-D27F-271F-79D7-AB07575261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711" name="Picture 710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2E775990-E550-ACAA-0098-EF2C0B3C87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712" name="Picture 711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F9EB5FC4-13B8-D762-EABE-A9ED4514B4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713" name="Picture 712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BCBF1FEF-1966-CB05-0D24-5028809397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714" name="Picture 713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E1837EB5-3EA9-750E-CA16-262830FE09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715" name="Picture 714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21BEAAC7-3055-E39D-4BD3-05B515057D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716" name="Picture 715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C0524840-57D3-8444-555F-45631069BC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717" name="Picture 716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D16F1104-E0C6-E57A-78B2-648625335F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718" name="Picture 717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67AB1D7D-2685-AD88-C288-724E17BA23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719" name="Picture 718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00CA35F4-BB27-BB7F-3E5A-590222C075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720" name="Picture 719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BF59DA52-6E8E-1835-3D95-D226AAE0BF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721" name="Picture 720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CB12640C-DD61-0A3A-022E-498EFFE970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722" name="Picture 721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989A6F87-D226-7AFC-16ED-36E67200B4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723" name="Picture 722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726B9C75-1E48-7982-A115-E7C6140251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724" name="Picture 723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C2166BFF-7160-7D69-63AF-03035C861E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725" name="Picture 724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D65C856B-BCA9-3156-BDDA-F3F3B41078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726" name="Picture 725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592FB1EF-17A2-A42E-EE7B-19D2F19E7F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727" name="Picture 726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E5450A03-ADA5-280A-B6C9-A7FB922853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728" name="Picture 727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007A7901-170F-6B46-0017-6FBFA8E8CB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729" name="Picture 728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75DCFFF6-31A4-DE3B-276D-8797EB8F40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730" name="Picture 729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9321BB63-05F6-1041-FBC0-21B2FE086D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731" name="Picture 730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5299B6FD-3C5B-FEC8-1A56-8D4ED9ADA1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732" name="Picture 731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672AE3EB-8882-6104-1988-030C5FFF3C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733" name="Picture 732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F9ACF1D3-E9BC-F872-7CCF-8E5D599C6B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734" name="Picture 733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BDCA40AF-6BF2-785F-77BE-BDC6823C84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735" name="Picture 734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A95B0734-7247-DC4D-2BCB-6141B97826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736" name="Picture 735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9FEEFEFE-EB09-7A92-ECCD-23A8876463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737" name="Picture 736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443D5D19-CA08-A307-F4C6-F93B3E43BF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738" name="Picture 737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349A2244-5CD8-D5E1-AF15-69AE9C305D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739" name="Picture 738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6273CB61-858F-A93C-EE84-AB466E1CF1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740" name="Picture 739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E8921277-FE0F-8513-E47A-6951401D99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741" name="Picture 740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40729E9A-2EBA-EC95-6F54-2E217F1D4F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742" name="Picture 741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55C8160E-D683-40DD-F97A-0689BF4149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743" name="Picture 742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0F5B0E5C-9DBD-4A76-DB7C-B714FA7AB2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744" name="Picture 743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3C9A829C-96BF-B6AD-1C9C-E89592FE97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745" name="Picture 744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F653009B-352F-AB58-90C0-461AB00C0E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746" name="Picture 745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8C5DCD8F-7D25-3BA0-D07E-9989A9AFE2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747" name="Picture 746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532878A3-F450-3470-05C4-578D698230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748" name="Picture 747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40EC63AF-CA5C-893B-6ED5-3259C3E9E8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749" name="Picture 748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D846ABFD-FEFC-E442-96E4-0FFFE42D95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750" name="Picture 749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1C90ED4B-B21E-7ADB-DB27-90B6D22CFC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751" name="Picture 750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3FFF7CFA-F24B-CD90-278E-03B23EA1A5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752" name="Picture 751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8A4315A0-014B-358C-18E5-66B2DA5792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753" name="Picture 752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D92AE1E1-647D-0612-2C8C-75C445D728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754" name="Picture 753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170F67EA-ADB5-C040-2F03-AE6E4143DC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755" name="Picture 754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25E86F6D-D868-0AEB-D31A-E292A35281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756" name="Picture 755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FD5D6DAA-96F7-2BE1-1910-F7117BBA7E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757" name="Picture 756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7A6D9C26-763B-8EF1-91DE-2CBE6FE129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758" name="Picture 757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38CF3A3A-319C-750F-5607-841A05D37C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759" name="Picture 758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4EA6D33E-52D9-9BD5-EC07-76B0379178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760" name="Picture 759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7A692220-9092-4AC4-846C-C9CBDA187C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761" name="Picture 760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B99E6DAD-BA76-3EDC-5E87-3736E13F66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762" name="Picture 761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D093FFB1-5471-7FFC-82F5-F72681698E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763" name="Picture 762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70FFEAE2-19A8-D983-D581-4673629EEE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764" name="Picture 763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CB3414CE-1133-0153-650B-50B70FED4F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765" name="Picture 764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8251BD4B-0E9A-599C-A19D-7D3F17B152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766" name="Picture 765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B04589A7-BA3A-3B30-F79C-70E0EAAD5A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767" name="Picture 766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74D2D594-5C5F-4D42-8BF8-468FD43BAF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768" name="Picture 767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746B9879-8F32-C816-7B77-09C96BD995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769" name="Picture 768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C5AB2E8C-92E2-D30D-CFA1-D002FE142F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770" name="Picture 769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6399A0A1-5E31-40B9-EAB4-58C1C1DF1A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771" name="Picture 770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31B1F4B2-A807-0353-72ED-7C54334759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772" name="Picture 771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2C003B48-9AEB-2CD8-9749-8D6833E737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773" name="Picture 772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2B1A2CC9-4425-7E3D-043B-8483C758E9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774" name="Picture 773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CB2239A8-3F8A-F9EC-5043-F0343F3E30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775" name="Picture 774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0A1E8471-9D57-A7B5-188A-732577A240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776" name="Picture 775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2296F901-81DB-718F-3EA6-D91BEB6424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777" name="Picture 776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B267E83C-4DE1-BFBA-57C3-3EF744C6E2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778" name="Picture 777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2BEDB0C1-063D-E13D-DAA7-1282A4CF02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779" name="Picture 778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3F21D330-ADD8-C4FE-73AD-DB771382E6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780" name="Picture 779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96D70603-6370-BEB4-1DF6-EE7002B082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781" name="Picture 780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C249CA73-7AD5-48BE-18AD-2678E1D3EF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782" name="Picture 781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01E7F388-5515-E42C-BD83-94F7CDD997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783" name="Picture 782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448CFE1F-4B65-6849-946A-B6D9DE38D4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784" name="Picture 783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DACB8BC8-CECA-B937-7E53-5A5E51FF15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785" name="Picture 784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6D0A6510-D4D2-C514-35CC-8C93972428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786" name="Picture 785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081DDDC7-282E-1704-AE96-BDFC0CA346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787" name="Picture 786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4770D051-A79F-1923-1A8B-C3EAB13A1E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788" name="Picture 787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D7914F37-B6A1-D0DD-547C-A709E7A069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789" name="Picture 788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C61E5A73-43A5-6FCF-0D5E-D9762003C5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790" name="Picture 789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D4D063AE-8731-965A-AD79-6AE7CDDE64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791" name="Picture 790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A3C9CF7F-6F87-27F7-00C2-E5FAD1A8A1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792" name="Picture 791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F9C6B9F7-111F-8D3D-24B9-3999D7F069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793" name="Picture 792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2CAB2726-121D-09AC-49EF-EF0096057B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794" name="Picture 793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D8050E51-2405-986B-431B-ABAE364FF1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795" name="Picture 794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B6F55126-3897-F5B0-E5DD-CED2018142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796" name="Picture 795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D70B7389-76E0-2FC3-73D6-B40AE7A269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797" name="Picture 796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658BD700-4CAC-DE95-F3FF-7AD40374B1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798" name="Picture 797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445DA78F-6CCC-C4AD-A865-47D0729F21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799" name="Picture 798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3FD3A683-1566-9E3C-EBCD-07DF39E7B0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800" name="Picture 799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CB6E8932-61C5-0D6C-EC19-6DE9D8E9AE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801" name="Picture 800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BF138E43-A0FA-313E-6881-63E568ECA0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802" name="Picture 801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73481231-109D-0669-90F3-592140405A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803" name="Picture 802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FE3CF828-02DB-D880-6E7F-554B77B2A2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804" name="Picture 803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123E8F51-12F3-5BBF-6F9C-3D1B3502DA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805" name="Picture 804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156E5FE4-096D-E227-7F99-338CE572A2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806" name="Picture 805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DFE26E4E-8CB6-9637-4017-654CC554DE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807" name="Picture 806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40A2B7B9-336C-2C1F-AE45-91739C788B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808" name="Picture 807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CE3A0715-7DC8-BFD8-DE2F-B5A80E58AB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809" name="Picture 808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84EE825A-58FB-735C-AF46-5AC33F2063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810" name="Picture 809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960E15B1-03C6-3D4B-4C18-5BB665AE16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811" name="Picture 810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9A11DB53-DCF0-5234-D85E-2BF8215ACB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812" name="Picture 811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6C1B1CBE-D301-CA1E-4554-C1B1B6692D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813" name="Picture 812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CAF58C3B-EB5E-F89E-B7D2-871F88177C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814" name="Picture 813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9BDAB553-A7E2-2D63-B07B-F53966E50A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815" name="Picture 814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35906C0D-E78E-ED5C-D35A-D39F782E87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816" name="Picture 815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E259E576-04AB-1D0F-4802-EA8535168F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817" name="Picture 816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A03C0616-2587-F735-E405-D7D87C1EC6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818" name="Picture 817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F59CDD32-54DF-7925-E6A9-CB9A219C24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819" name="Picture 818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7C167102-47FE-436E-83BB-F34B294907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820" name="Picture 819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34A745FA-111B-C05E-98F5-F99F7DD361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821" name="Picture 820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E08B13C5-8EEF-43E7-B416-96E37185F2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822" name="Picture 821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10CFB0BE-20D8-F4EE-A758-F65F4F3E0F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823" name="Picture 822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951DEB5E-65D8-A1CC-11E5-9099975906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824" name="Picture 823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81AE4DC2-6858-B6FE-2F61-F3A6DBAF38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825" name="Picture 824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D433F470-8F93-9795-D7ED-C7D0EA66CF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826" name="Picture 825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FFA31CE2-A932-9B30-3225-20C14145D0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827" name="Picture 826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D3FCCD62-80D4-77D5-F921-A69C3446F8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828" name="Picture 827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A3B09259-6D3C-1C9D-07CF-B2F8579DBB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829" name="Picture 828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83374FA6-250E-9EC3-BBCC-D3EC9E2915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830" name="Picture 829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9CC0A032-6CDB-CE1B-D120-F48C95CE93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831" name="Picture 830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39B6DD1B-B290-D893-B3DD-BAF5228331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832" name="Picture 831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E57258FD-4C5D-ACD6-C7A5-E5901A073F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833" name="Picture 832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28DDAD2B-1553-4206-C6EC-30BBFC87FA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834" name="Picture 833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D5C60EAE-20CD-D56B-FF7F-F140123643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835" name="Picture 834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0F8FE2C7-FBC1-742D-419D-87AF993B54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836" name="Picture 835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FD2882E1-DA32-1114-536F-C4848BB202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837" name="Picture 836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6296D50D-F74C-8D49-C0B2-A15D9A384C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838" name="Picture 837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5F91BF65-A7EA-C120-563B-3E5397B40E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839" name="Picture 838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D9A98330-1C6B-0F17-1B47-AEF58EB1B8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840" name="Picture 839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20D54893-A382-CB37-0AA4-9B7DFA952C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841" name="Picture 840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BA8323DD-D0A4-1366-4D1A-BECFD30EBF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842" name="Picture 841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340E2897-3D75-972C-C431-0DEC956E96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843" name="Picture 842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E428DD00-9205-0852-8389-5766835282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844" name="Picture 843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A9A97A0D-4A4A-C137-BAF4-F0DD8A773E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845" name="Picture 844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EE27E10A-64A0-7CD0-2F0B-DFA73FEBEE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846" name="Picture 845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A038986E-1317-3244-FE5A-FB542E1772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847" name="Picture 846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A05BBEDD-F6C3-D399-6E21-2CE3809CFB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848" name="Picture 847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CAA4B21B-AB35-2B04-F6A7-715CD05B40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849" name="Picture 848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254EFC17-C37B-FE92-A665-0F70F26BED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850" name="Picture 849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EFA95A6A-43EF-5CB7-0E20-2C7E0D7429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851" name="Picture 850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8CD29089-1A22-677B-9C3A-062B0BCCEB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852" name="Picture 851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F5AC9187-48C5-9085-F87F-3FB46FBB43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853" name="Picture 852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BC23B559-E4C9-DF18-773D-24189D0202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854" name="Picture 853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EC7D5C25-7DE7-6BF9-03D0-FE1B54833F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855" name="Picture 854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15DE425E-8AD0-971A-8D1B-CE0866EF10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856" name="Picture 855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8140AD74-4CAC-13AF-E789-9249E3B057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857" name="Picture 856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4352707E-F3A7-EFCF-49DC-DAB4A1D54A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858" name="Picture 857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AB8CFA5A-43FC-9F6A-03F1-A4F4FFDF5B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859" name="Picture 858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401D5F29-AC4A-E90C-4BC6-AA08E3C8E8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860" name="Picture 859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940460D0-731C-F0A9-A570-2940105AE8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861" name="Picture 860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7F1BA7C0-26F7-50BA-CB4B-220AF05D4E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862" name="Picture 861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1DAB01F6-C72A-2743-6F4D-3FE68FA1CB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863" name="Picture 862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71BFDB7C-1F7E-A0E8-2D79-47EE24B13F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864" name="Picture 863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428064BD-00BB-367F-4F5C-9C1421B24D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865" name="Picture 864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E0B9E12D-E7ED-1E3D-37BB-5DE53B2300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866" name="Picture 865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A41E8113-88B4-E6B6-4BDA-776F3353C0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867" name="Picture 866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EA5DFC58-BAA0-A1A0-AF14-C84D933E50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868" name="Picture 867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E46A6D34-270A-2AF0-05B6-027687B65A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869" name="Picture 868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2A7465CF-3632-60B2-18B3-417F22B20E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870" name="Picture 869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A804F75C-5065-281C-BC33-3404AD4710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871" name="Picture 870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A25F1A87-349D-896E-C681-F2E1773341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872" name="Picture 871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59D362B3-3FF2-7737-8AC4-86054F3ABF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873" name="Picture 872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25150D62-DA86-08D9-D52B-D96877182C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874" name="Picture 873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7C048C49-59DC-57C6-AE03-12F15E08D9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875" name="Picture 874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AD5C1162-CECA-109A-4760-DE0B2E9037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876" name="Picture 875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A91F3E3A-C581-736D-D717-8005218056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877" name="Picture 876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4DA11416-E28C-B9C0-299A-1304B54B06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878" name="Picture 877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66F6C776-23CE-5CDE-B64C-3E895E15F6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879" name="Picture 878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10695FA5-085F-A7EC-9A7A-6B473D989F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880" name="Picture 879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91A1AFFB-AACF-21C8-4F6E-8E5287FA96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881" name="Picture 880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0E5B846F-D165-B870-26E8-7AB96DB11F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882" name="Picture 881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A9AF1D78-0B6A-C54B-303E-B8F07B8FE7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883" name="Picture 882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3191D43A-DC62-BD3E-29FF-031FE33683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884" name="Picture 883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29662867-9FD2-4D6C-004E-331B7F90F9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885" name="Picture 884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1CF78392-12E4-8BC5-47D6-CA2C989624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886" name="Picture 885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395B1090-12C2-0CAF-5649-9527FF9F60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887" name="Picture 886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4FB8198B-36A6-DBF0-1FC0-0628518BFE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888" name="Picture 887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C27E6CA3-C918-CA5E-BB65-561020ACC5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889" name="Picture 888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8EE918C8-289B-CA3B-159A-A3ECB8ED27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890" name="Picture 889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4177BACA-69DB-D0DA-8D50-E02204FD95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891" name="Picture 890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D8C746EC-7553-2BFD-0209-2555634068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892" name="Picture 891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1A35A30E-4BBC-D483-DBB3-9909D4BC5D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893" name="Picture 892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E23259B4-32E8-2D6A-FB50-29B71FA69A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894" name="Picture 893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BA881EBA-7143-FEE7-6653-1EF0F47964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895" name="Picture 894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AE136878-93DC-B10F-F7B3-F415B7A746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896" name="Picture 895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72CCDC16-3F87-A8B9-94EC-C20D478CD0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897" name="Picture 896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C17701B5-38A6-3F19-B690-7EFDE50F25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898" name="Picture 897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5D187982-363B-2A26-6DC5-4D45D4F380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899" name="Picture 898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00B9A21E-056C-21BB-B720-CE52CC6D3B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900" name="Picture 899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D2550133-1A75-6BED-52DD-653D9F0F12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901" name="Picture 900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9E733D13-7275-343A-2E71-B132B7952A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902" name="Picture 901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8802449E-6A82-0FA1-B1BA-7078E40A1F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903" name="Picture 902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43F46ED7-936B-4041-124A-7ECECAA7A0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904" name="Picture 903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C975F7D4-42EF-AC49-B072-882DF6C0AB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905" name="Picture 904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757398A9-1571-5EE8-587C-16F3370AC3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906" name="Picture 905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E862DCC9-F9EE-29B4-9C4E-FE10EE4E8D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907" name="Picture 906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72884C19-3AD1-EEA9-15F8-ADF1239179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908" name="Picture 907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182F6A5D-07FB-D0AF-0126-C289E4B52D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909" name="Picture 908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FB65F367-07C7-27BF-2730-DF121E7F6F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910" name="Picture 909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F17ED61F-E02F-19F9-1A42-5D5863C29C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911" name="Picture 910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CFF7F9B3-ADE4-2B50-56AF-A7AE176A7E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912" name="Picture 911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F97518D5-F806-8314-DC77-518CAA1DBD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913" name="Picture 912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EC5DDFB4-33DA-59C8-3E45-86E310FF26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914" name="Picture 913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44AD1ECF-6A4D-17F8-1339-930717559F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915" name="Picture 914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2034FD12-4E7A-68E3-FFE2-85D2755F22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916" name="Picture 915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D9B053AF-62B6-3F2F-9CB0-CFA7C29E06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917" name="Picture 916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5D956B39-D383-5F36-BE92-4FC04FBC23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918" name="Picture 917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08428EDA-5A73-9359-A61C-ACF70C273E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919" name="Picture 918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F9B3E07C-D037-3D1D-D384-0540810E93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920" name="Picture 919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FFAE175B-0397-C14B-6688-6DDA6D3AF0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921" name="Picture 920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EA45B252-701B-0E3A-DAF6-D8701EF305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922" name="Picture 921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DF7362DA-A176-8D48-FF24-FB55BAC165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923" name="Picture 922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87CAF22A-31A7-2707-2B7D-0D2E95965A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924" name="Picture 923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6F34D2AE-87A4-54D1-AA00-28BFA487BB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925" name="Picture 924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81E0487D-0C12-DD62-8A88-6443EB5BF1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926" name="Picture 925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7840984A-6969-C9AC-3D19-80EB7DE061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927" name="Picture 926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0201222C-97A6-CCFA-3F74-DD71D4E372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928" name="Picture 927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C6F22A72-2440-042D-0ED5-4B6E2D2590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929" name="Picture 928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A043BD06-C989-8E4F-731A-D3393145F7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930" name="Picture 929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A64178F3-076D-CD66-EC69-2FFD88CBE7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931" name="Picture 930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3617E858-5CB5-2C06-7D33-0EE8332627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932" name="Picture 931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1788F5F8-18FB-0041-EF62-A4193362F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933" name="Picture 932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1D55D5D4-4DFD-DBEC-3AF8-5A79554217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934" name="Picture 933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75BF7D87-E21E-F551-7BDD-6B1A8B5EAD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935" name="Picture 934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44A47991-494D-60B5-19D7-41B32D9C1E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936" name="Picture 935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24CA6F4B-0365-A38E-B55C-ACC66C66A7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937" name="Picture 936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5F2FF3F0-8242-0AE9-643A-9E77237E1C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938" name="Picture 937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C206F897-1B78-6C01-AEF4-CC45B8392E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939" name="Picture 938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8514368B-DEAE-57C5-4A8D-16354A0E13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940" name="Picture 939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44FAEE99-DCC5-8D17-77D7-A53F1225AE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941" name="Picture 940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60780E4D-F35E-DE52-DB27-8441E1A081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942" name="Picture 941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2642C1C0-C4D8-0DEF-DC01-FEE182AEE9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943" name="Picture 942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2C345736-4097-CB7D-121E-54E4D2AF17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944" name="Picture 943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D8791B53-21AA-1FF0-4171-4BE787880A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945" name="Picture 944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4C455BDE-0B6C-538D-041F-1BE6DB1A59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946" name="Picture 945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DF1A6794-3575-71B5-E28E-6C6A2CAA1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947" name="Picture 946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638E712F-88A3-DF2F-9D37-AB0F624F82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948" name="Picture 947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B7EE7D7C-FF80-4E77-CD03-67667A5323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949" name="Picture 948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66F59FD0-268F-66CB-27F8-E875BD192E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950" name="Picture 949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A60352F0-9D40-13A7-04E4-EC1EB6DE34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951" name="Picture 950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E88D36BF-C3AA-C4C7-6A34-64AEC1A251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952" name="Picture 951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466EC7E7-C03C-6A8E-073C-600ECC46D4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953" name="Picture 952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B0BA90DD-95B2-AEA2-D677-A0AB3282FA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954" name="Picture 953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ECD15EB6-3566-2FE1-0B4B-5207C7FBB6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955" name="Picture 954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83CA02B0-567E-1635-D847-5A3BC6E7E0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956" name="Picture 955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0E89E31B-39CE-C38B-FC79-95FBAA11F1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957" name="Picture 956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FEECDD09-1063-AD4B-5D0D-79EABC7EA2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958" name="Picture 957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292A1C4E-760B-1B51-1D81-101411ACB5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959" name="Picture 958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2566A7B8-AF16-2DF3-D498-8D32D00241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960" name="Picture 959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EC3F613F-4E8F-9A38-0CBA-959B914DB8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961" name="Picture 960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5E668CB6-2C60-67AA-5DD3-8168671512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962" name="Picture 961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EDBC08E0-69A8-05E0-0826-08BFB9123C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963" name="Picture 962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1C671907-30B5-9AF5-0ACC-6DF3C9EE9C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964" name="Picture 963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434CBEAE-C841-A9F3-D69E-B189A18430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965" name="Picture 964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D8179C06-94A1-ADB3-ADA9-71AAADEDDF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966" name="Picture 965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BA1DECD7-A9D4-05FA-A884-C5FF1794A3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967" name="Picture 966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61CF559F-1C6F-268D-F15B-17CB202076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968" name="Picture 967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707BD238-C6F3-699F-4A86-E4AEC6217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969" name="Picture 968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35D831E9-2249-7B8D-0FB7-91F7412EDF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970" name="Picture 969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2F342476-B6FF-1160-97A3-900960C475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971" name="Picture 970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759E926B-2C29-65E2-756E-3B106B48E1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972" name="Picture 971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0C6D27CA-59A5-14AC-BA83-8E1D06968C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973" name="Picture 972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F94451C3-5553-5943-4726-DDD2DB341A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974" name="Picture 973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25571246-7178-8B5F-F195-2E616D27AB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975" name="Picture 974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E9CC3606-7DA9-96A2-94CE-7C239BC5E9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976" name="Picture 975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45962A14-F749-0FF9-045F-04EFCFD471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977" name="Picture 976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44A93166-184E-B434-027D-204F1E084F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978" name="Picture 977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1167AAC3-F5BE-4D79-7E24-0605563E9A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979" name="Picture 978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448432AB-E0DB-CAB5-486E-4D7C03C1A0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980" name="Picture 979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CAA4A6E1-208B-66B9-DA29-CA406DBF21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981" name="Picture 980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99D6125C-DC13-97E8-4F50-E8F04C5F96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982" name="Picture 981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F7B48AB9-4CDC-10F0-4B21-A0B15CF7B4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983" name="Picture 982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8DEE50C7-0CAD-56D4-CE15-6AC4E6B1BC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984" name="Picture 983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7BAF0989-33EF-8031-0968-1F7E0E4603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985" name="Picture 984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64A3635A-3010-86E6-F479-FE63F9BB6E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986" name="Picture 985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5D7B9E97-C00B-3059-BF86-B8BE1E6DC0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987" name="Picture 986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F7739F6D-1C02-B3C7-77F7-05130E98B2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988" name="Picture 987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9344CF08-31B9-A61F-2408-EAB20B8523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989" name="Picture 988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12241E80-D071-6014-AC8C-541BB05102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990" name="Picture 989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002DDB02-221A-ABDF-885C-F65E78D685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991" name="Picture 990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7FA5E9D7-BB82-E87D-701D-754C240C64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992" name="Picture 991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5377C4D6-19F1-22FE-1183-C85D7A4480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993" name="Picture 992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AED9B85E-9DB0-BB4C-4C15-DB64FC0638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994" name="Picture 993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C70E43E5-7923-DAFF-7A2A-A875A0AAE5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995" name="Picture 994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47DB7C2E-37F6-A30D-E906-C30999B7A4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996" name="Picture 995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99C27826-7FB8-1867-9E6A-A7DC23C6BD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997" name="Picture 996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B02F2725-0E49-3F70-BDFD-DD7A937C20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998" name="Picture 997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429484A3-4BAF-2796-721E-A45BA3D62E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999" name="Picture 998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10AC65E2-24C9-C85B-790B-DC2985D5AD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1000" name="Picture 999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A0354889-55C5-3E36-A839-A114F808C4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001" name="Picture 1000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2E7203A2-C918-2251-F6EB-F97C10EB66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002" name="Picture 1001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FD150C64-1964-8E50-7154-840513DF85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003" name="Picture 1002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DBF08ED2-A061-5EF4-A1C0-DA643D0B94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004" name="Picture 1003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93A91C83-FEBD-A513-6290-236D655D56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005" name="Picture 1004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C0D1E145-0FB2-02BA-0FAF-234DF40748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006" name="Picture 1005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16423EA0-D74D-AAB6-AD79-D58E879413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007" name="Picture 1006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29CD576C-F974-9A63-B706-C3748E36D3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008" name="Picture 1007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A3DE4964-53E5-03B8-B9BC-1F271ED457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009" name="Picture 1008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C691B09E-B01D-DB6A-78F8-6EA6D51271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010" name="Picture 1009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BEDC4142-5210-9862-1102-E66D7B94B3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011" name="Picture 1010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FFEE77E2-6779-8443-F75A-FBD066D78E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012" name="Picture 1011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038A9952-98E6-576E-5492-1D7079032A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013" name="Picture 1012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E55CA393-4C73-8E55-91A4-B814720671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014" name="Picture 1013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2BC0D704-FAAA-4791-F325-647DA5BCA1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015" name="Picture 1014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7CD78A33-98B8-AC96-ECD7-6C7D9A37E1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016" name="Picture 1015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981BD17C-89AE-AF87-7E67-8C34C12704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017" name="Picture 1016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79050B23-4F89-0309-6150-EB1990152B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018" name="Picture 1017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7075DDC5-71AB-98D9-E589-8FE77415F4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019" name="Picture 1018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9973B4C2-0DC1-CE4C-C52A-A71BAA5147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020" name="Picture 1019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5752482F-7A42-DDD4-3787-F88A8B376E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021" name="Picture 1020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6894DC44-3175-DF79-5CDA-3372C856C1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022" name="Picture 1021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20B0B647-F5C7-EC2D-3904-57712B5F9C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023" name="Picture 1022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A9502BD1-5090-58E3-4968-BD600A73F0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024" name="Picture 1023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1F13C577-83F1-58D1-872B-32A2AF5364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025" name="Picture 1024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77D7A186-E302-C78A-815F-3C6302A600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026" name="Picture 1025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6E676C36-7297-A43E-2B34-53459C116A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027" name="Picture 1026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7D79E02E-3E65-11DB-A864-60853C6426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028" name="Picture 1027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9E6EF838-D050-7A18-7AAA-D4C6DBDAC0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029" name="Picture 1028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5A6D0B9D-E1E2-C0DE-515A-6EB5E20039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030" name="Picture 1029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E7712CEB-5878-E5E7-380B-D2648FC20C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031" name="Picture 1030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BA19220D-41CF-18AF-E975-C38819AEC9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032" name="Picture 1031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607F0512-8D1E-5C6B-DDE2-56757CCD3E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033" name="Picture 1032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807EDC3A-60FC-7314-3A93-D5C73A1E57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034" name="Picture 1033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DCA9EEC6-75F5-D05B-C197-4A243241FF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035" name="Picture 1034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ECA58A4F-802B-B0AE-54DC-CD9FE009A1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036" name="Picture 1035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74729F49-6B0E-A6A8-1C64-D97E167FEC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037" name="Picture 1036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EEA7A6DF-045B-2510-C342-44E6E3056F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038" name="Picture 1037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1413AD48-D1E6-FBC4-7AA1-0ED6190FA1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039" name="Picture 1038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8802B9C5-167F-AAB5-7597-4485F76074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040" name="Picture 1039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C0568A0F-B445-F9F3-A974-2F08B9E937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041" name="Picture 1040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0FA86CF7-CA6E-E0B5-A12B-E557B36796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042" name="Picture 1041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C95AEA40-16C6-C18B-C79B-33A2DFE173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043" name="Picture 1042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C21854D7-EE30-7771-AE03-5523A1C86C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044" name="Picture 1043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1709F64E-414C-49D9-74B4-6084FF49E6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045" name="Picture 1044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54E4A13E-B3FA-CF0D-2798-F14ACE4F3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046" name="Picture 1045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BFFFB064-6145-30E1-6DF1-AB488BEB51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047" name="Picture 1046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45A62DC5-F52C-7BA5-5B18-BA32EF8367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048" name="Picture 1047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A2925732-5F03-20BA-550B-0659FC2D6F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049" name="Picture 1048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755B43BC-4018-202D-B8E0-8BFA8D487B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050" name="Picture 1049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EE1170FF-2951-28FF-8B6E-7B93413951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051" name="Picture 1050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E14EBB55-3A71-548E-6399-33443FA9C0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052" name="Picture 1051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E93D633F-3FCB-1F3B-2E4E-66A4C83EA0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053" name="Picture 1052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DD657D44-D671-C094-1284-0846336780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054" name="Picture 1053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BB55D600-E01B-625F-06BD-555A2E34C0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055" name="Picture 1054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2CE61819-708A-2501-81B4-B0A2B233DA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056" name="Picture 1055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708FB346-94BB-1C7B-CD02-32FF7F4BF8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057" name="Picture 1056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BF6E93F1-6847-3BE2-C25D-39E649FA97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058" name="Picture 1057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58191B7B-9138-AD79-4CAD-BAAD2F5873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1059" name="Picture 1058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991EEE0B-C379-8278-E54B-BCDAC47059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1060" name="Picture 1059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CB82CED2-B938-5864-BF29-DE1E87EB7C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1061" name="Picture 1060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8950533F-D6A6-E4C9-61BB-19824EAB33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1062" name="Picture 1061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0B750CC1-2F76-03C6-2A9A-FA8ADAD839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1063" name="Picture 1062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8B09AAFF-0424-20AE-7F62-038D442FF4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1064" name="Picture 1063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50C54810-54F4-174C-ED20-AE1B5381A0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1065" name="Picture 1064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482D46CF-7C54-F258-2505-4293932394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1066" name="Picture 1065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5CB529C2-C0E4-69A3-C522-43E56505A3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1067" name="Picture 1066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806C140A-1B7A-5A59-DBEB-799C1C061A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1068" name="Picture 1067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3E7E6811-6244-751E-DBBE-67453EE2E8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1069" name="Picture 1068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7D934C71-D80D-B67D-18D3-E6E1245B0E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1070" name="Picture 1069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230FCC0D-2EE4-C55A-88C4-C049511A5A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1071" name="Picture 1070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5AFCA8DC-A884-00A9-FFF3-21FD2B1745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1072" name="Picture 1071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BA37C24D-A366-548B-9BC8-6E2814FAD7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1073" name="Picture 1072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ABD32610-B5D0-D363-97AB-2A9592999C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1074" name="Picture 1073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6945CA41-6840-99F3-9104-55BB5F5B57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1075" name="Picture 1074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0511545B-6FFC-DD1C-0A42-86484F5D13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1076" name="Picture 1075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033764F5-F4B7-9AEA-A932-43D4C3CC57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1077" name="Picture 1076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FFD018E0-5C1C-3F68-C61E-06AA1D83F4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1078" name="Picture 1077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4CF2A8F7-9A47-FBC7-D83E-663BB1019B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1079" name="Picture 1078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8EED7921-E205-66CD-110F-FFEA08E88D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1080" name="Picture 1079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7AFAB290-9B26-5674-26A4-C9AF76E718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1081" name="Picture 1080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C7D2557E-EFAF-5CE6-0196-3BF386FDF9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1082" name="Picture 1081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36B2DC06-DC01-7768-AE78-2A6B16B121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1083" name="Picture 1082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969CD969-2E8A-EC9E-DEBD-76326120C5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1084" name="Picture 1083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9EDD70D9-432B-F55C-5E30-B09402DAD9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1085" name="Picture 1084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0001F3E5-6BC9-9389-485E-9451F56F06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1086" name="Picture 1085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592A74B6-916B-E411-F661-65227113CB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1087" name="Picture 1086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9F65C7C8-D4E1-F9DB-ABBD-35B531B0DD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1088" name="Picture 1087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503426F0-611B-D734-7980-BFB7D35F80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1089" name="Picture 1088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D6F49153-5219-DCD9-E088-4FC6ED4A43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1090" name="Picture 1089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8CD191F9-1786-1CB6-6E02-74798F0185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1091" name="Picture 1090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B80B73A5-C206-77A7-AE7A-CBF455F64F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1092" name="Picture 1091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67FDC223-382A-6CA6-8B1B-28DB63AB3F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1093" name="Picture 1092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BCB703EF-C4C0-0FA8-AE79-952897A6EE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1094" name="Picture 1093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9685F0C4-E62F-EDBE-EA30-1205854B9A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508000</xdr:colOff>
      <xdr:row>3</xdr:row>
      <xdr:rowOff>101600</xdr:rowOff>
    </xdr:to>
    <xdr:pic>
      <xdr:nvPicPr>
        <xdr:cNvPr id="1095" name="Picture 1094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9067D0D0-1CAC-DC1F-0CED-4C93A1D50E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508000</xdr:colOff>
      <xdr:row>4</xdr:row>
      <xdr:rowOff>101600</xdr:rowOff>
    </xdr:to>
    <xdr:pic>
      <xdr:nvPicPr>
        <xdr:cNvPr id="1096" name="Picture 1095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1A562665-C705-5D2E-AB2B-A4A9983DD6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508000</xdr:colOff>
      <xdr:row>5</xdr:row>
      <xdr:rowOff>101600</xdr:rowOff>
    </xdr:to>
    <xdr:pic>
      <xdr:nvPicPr>
        <xdr:cNvPr id="1097" name="Picture 1096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E6961589-E671-D245-1E0C-ADCA1169FC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508000</xdr:colOff>
      <xdr:row>6</xdr:row>
      <xdr:rowOff>101600</xdr:rowOff>
    </xdr:to>
    <xdr:pic>
      <xdr:nvPicPr>
        <xdr:cNvPr id="1098" name="Picture 1097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F1FEA375-4486-5CA1-9601-2859D1E052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508000</xdr:colOff>
      <xdr:row>7</xdr:row>
      <xdr:rowOff>101600</xdr:rowOff>
    </xdr:to>
    <xdr:pic>
      <xdr:nvPicPr>
        <xdr:cNvPr id="1099" name="Picture 1098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48FCC1FD-3EF5-61F5-D8DF-0DC7E62D3B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508000</xdr:colOff>
      <xdr:row>8</xdr:row>
      <xdr:rowOff>101600</xdr:rowOff>
    </xdr:to>
    <xdr:pic>
      <xdr:nvPicPr>
        <xdr:cNvPr id="1100" name="Picture 1099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FD7D64D6-809C-75DB-FBB0-26C540C418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508000</xdr:colOff>
      <xdr:row>9</xdr:row>
      <xdr:rowOff>101600</xdr:rowOff>
    </xdr:to>
    <xdr:pic>
      <xdr:nvPicPr>
        <xdr:cNvPr id="1101" name="Picture 1100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21492203-526D-3ED3-3BF1-F0710BF487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508000</xdr:colOff>
      <xdr:row>10</xdr:row>
      <xdr:rowOff>101600</xdr:rowOff>
    </xdr:to>
    <xdr:pic>
      <xdr:nvPicPr>
        <xdr:cNvPr id="1102" name="Picture 1101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04BE7614-D6C9-C0C4-696C-BCF22B05A9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508000</xdr:colOff>
      <xdr:row>11</xdr:row>
      <xdr:rowOff>101600</xdr:rowOff>
    </xdr:to>
    <xdr:pic>
      <xdr:nvPicPr>
        <xdr:cNvPr id="1103" name="Picture 1102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517FC814-2509-03C9-C1C4-F755028504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508000</xdr:colOff>
      <xdr:row>12</xdr:row>
      <xdr:rowOff>101600</xdr:rowOff>
    </xdr:to>
    <xdr:pic>
      <xdr:nvPicPr>
        <xdr:cNvPr id="1104" name="Picture 1103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940D47CE-8858-2BFD-86C8-8B1B74FFF7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508000</xdr:colOff>
      <xdr:row>13</xdr:row>
      <xdr:rowOff>101600</xdr:rowOff>
    </xdr:to>
    <xdr:pic>
      <xdr:nvPicPr>
        <xdr:cNvPr id="1105" name="Picture 1104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A22B470A-D92C-8BA9-29E3-70ADF41ECC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508000</xdr:colOff>
      <xdr:row>14</xdr:row>
      <xdr:rowOff>101600</xdr:rowOff>
    </xdr:to>
    <xdr:pic>
      <xdr:nvPicPr>
        <xdr:cNvPr id="1106" name="Picture 1105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4B537B3E-6B0B-5485-FAD5-D16F0AD85F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508000</xdr:colOff>
      <xdr:row>15</xdr:row>
      <xdr:rowOff>101600</xdr:rowOff>
    </xdr:to>
    <xdr:pic>
      <xdr:nvPicPr>
        <xdr:cNvPr id="1107" name="Picture 1106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AD2DB353-962D-FEB1-4584-FC6D433EEF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508000</xdr:colOff>
      <xdr:row>16</xdr:row>
      <xdr:rowOff>101600</xdr:rowOff>
    </xdr:to>
    <xdr:pic>
      <xdr:nvPicPr>
        <xdr:cNvPr id="1108" name="Picture 1107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9C86D757-3067-BAE5-3F8C-C142FB3215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508000</xdr:colOff>
      <xdr:row>17</xdr:row>
      <xdr:rowOff>101600</xdr:rowOff>
    </xdr:to>
    <xdr:pic>
      <xdr:nvPicPr>
        <xdr:cNvPr id="1109" name="Picture 1108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177BC591-4F22-8636-8E3F-F02DF6467D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508000</xdr:colOff>
      <xdr:row>18</xdr:row>
      <xdr:rowOff>101600</xdr:rowOff>
    </xdr:to>
    <xdr:pic>
      <xdr:nvPicPr>
        <xdr:cNvPr id="1110" name="Picture 1109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03789969-D7DC-B8FB-E8BD-C7CA8C4C84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508000</xdr:colOff>
      <xdr:row>19</xdr:row>
      <xdr:rowOff>101600</xdr:rowOff>
    </xdr:to>
    <xdr:pic>
      <xdr:nvPicPr>
        <xdr:cNvPr id="1111" name="Picture 1110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4110DAD7-A4A8-99DB-C16B-93025C68D5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508000</xdr:colOff>
      <xdr:row>20</xdr:row>
      <xdr:rowOff>101600</xdr:rowOff>
    </xdr:to>
    <xdr:pic>
      <xdr:nvPicPr>
        <xdr:cNvPr id="1112" name="Picture 1111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1E8381E1-CDC5-029A-2674-CD905A23A8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508000</xdr:colOff>
      <xdr:row>21</xdr:row>
      <xdr:rowOff>101600</xdr:rowOff>
    </xdr:to>
    <xdr:pic>
      <xdr:nvPicPr>
        <xdr:cNvPr id="1113" name="Picture 1112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6589846C-6DA0-66F4-0D9B-C250A660E2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508000</xdr:colOff>
      <xdr:row>22</xdr:row>
      <xdr:rowOff>101600</xdr:rowOff>
    </xdr:to>
    <xdr:pic>
      <xdr:nvPicPr>
        <xdr:cNvPr id="1114" name="Picture 1113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F16FDC1D-39E6-21A3-E465-717EA96483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508000</xdr:colOff>
      <xdr:row>23</xdr:row>
      <xdr:rowOff>101600</xdr:rowOff>
    </xdr:to>
    <xdr:pic>
      <xdr:nvPicPr>
        <xdr:cNvPr id="1115" name="Picture 1114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8CE5992A-E368-4701-D50D-05500E0BB3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508000</xdr:colOff>
      <xdr:row>24</xdr:row>
      <xdr:rowOff>101600</xdr:rowOff>
    </xdr:to>
    <xdr:pic>
      <xdr:nvPicPr>
        <xdr:cNvPr id="1116" name="Picture 1115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B646A606-B679-EB55-1479-BB68FB2732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508000</xdr:colOff>
      <xdr:row>25</xdr:row>
      <xdr:rowOff>101600</xdr:rowOff>
    </xdr:to>
    <xdr:pic>
      <xdr:nvPicPr>
        <xdr:cNvPr id="1117" name="Picture 1116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7BD453D2-9D74-ACE0-4A59-6816ECBA24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508000</xdr:colOff>
      <xdr:row>26</xdr:row>
      <xdr:rowOff>101600</xdr:rowOff>
    </xdr:to>
    <xdr:pic>
      <xdr:nvPicPr>
        <xdr:cNvPr id="1118" name="Picture 1117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520DA997-AB5B-D1F9-F67F-F6C11E1CE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508000</xdr:colOff>
      <xdr:row>27</xdr:row>
      <xdr:rowOff>101600</xdr:rowOff>
    </xdr:to>
    <xdr:pic>
      <xdr:nvPicPr>
        <xdr:cNvPr id="1119" name="Picture 1118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0C5028A9-5097-2506-C4ED-0822B561E1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508000</xdr:colOff>
      <xdr:row>28</xdr:row>
      <xdr:rowOff>101600</xdr:rowOff>
    </xdr:to>
    <xdr:pic>
      <xdr:nvPicPr>
        <xdr:cNvPr id="1120" name="Picture 1119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055F7BF9-153C-A5BE-9D4F-2936157C6C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508000</xdr:colOff>
      <xdr:row>29</xdr:row>
      <xdr:rowOff>101600</xdr:rowOff>
    </xdr:to>
    <xdr:pic>
      <xdr:nvPicPr>
        <xdr:cNvPr id="1121" name="Picture 1120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69A23437-700D-4CF0-347D-BD1CC712CA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508000</xdr:colOff>
      <xdr:row>30</xdr:row>
      <xdr:rowOff>101600</xdr:rowOff>
    </xdr:to>
    <xdr:pic>
      <xdr:nvPicPr>
        <xdr:cNvPr id="1122" name="Picture 1121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50E7D069-78DE-6AA9-F3FF-9AF7E40C1A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508000</xdr:colOff>
      <xdr:row>31</xdr:row>
      <xdr:rowOff>101600</xdr:rowOff>
    </xdr:to>
    <xdr:pic>
      <xdr:nvPicPr>
        <xdr:cNvPr id="1123" name="Picture 1122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8759EDB3-64EB-C6BD-B7A9-982D768E84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508000</xdr:colOff>
      <xdr:row>32</xdr:row>
      <xdr:rowOff>101600</xdr:rowOff>
    </xdr:to>
    <xdr:pic>
      <xdr:nvPicPr>
        <xdr:cNvPr id="1124" name="Picture 1123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98C8109A-11BF-7956-3D9E-842BF47135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508000</xdr:colOff>
      <xdr:row>33</xdr:row>
      <xdr:rowOff>101600</xdr:rowOff>
    </xdr:to>
    <xdr:pic>
      <xdr:nvPicPr>
        <xdr:cNvPr id="1125" name="Picture 1124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B302B9A4-D638-9895-3F08-520CC1FD0C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508000</xdr:colOff>
      <xdr:row>34</xdr:row>
      <xdr:rowOff>101600</xdr:rowOff>
    </xdr:to>
    <xdr:pic>
      <xdr:nvPicPr>
        <xdr:cNvPr id="1126" name="Picture 1125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6C6E5339-55B4-A67A-0952-280CB73C41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508000</xdr:colOff>
      <xdr:row>35</xdr:row>
      <xdr:rowOff>101600</xdr:rowOff>
    </xdr:to>
    <xdr:pic>
      <xdr:nvPicPr>
        <xdr:cNvPr id="1127" name="Picture 1126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9F69AB23-4AA9-59E6-4E74-D0E2BAAD2E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508000</xdr:colOff>
      <xdr:row>36</xdr:row>
      <xdr:rowOff>101600</xdr:rowOff>
    </xdr:to>
    <xdr:pic>
      <xdr:nvPicPr>
        <xdr:cNvPr id="1128" name="Picture 1127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F2DE89EE-57D1-1A06-5D41-98C9EFDFF5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508000</xdr:colOff>
      <xdr:row>37</xdr:row>
      <xdr:rowOff>101600</xdr:rowOff>
    </xdr:to>
    <xdr:pic>
      <xdr:nvPicPr>
        <xdr:cNvPr id="1129" name="Picture 1128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ECDA942E-268D-2F1B-3E6C-F085E350CD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508000</xdr:colOff>
      <xdr:row>38</xdr:row>
      <xdr:rowOff>101600</xdr:rowOff>
    </xdr:to>
    <xdr:pic>
      <xdr:nvPicPr>
        <xdr:cNvPr id="1130" name="Picture 1129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DE18702F-3F6A-96DA-41DE-A9701FD740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508000</xdr:colOff>
      <xdr:row>39</xdr:row>
      <xdr:rowOff>101600</xdr:rowOff>
    </xdr:to>
    <xdr:pic>
      <xdr:nvPicPr>
        <xdr:cNvPr id="1131" name="Picture 1130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EC8278A7-572C-6186-1FFA-B92E7AC3E6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508000</xdr:colOff>
      <xdr:row>40</xdr:row>
      <xdr:rowOff>101600</xdr:rowOff>
    </xdr:to>
    <xdr:pic>
      <xdr:nvPicPr>
        <xdr:cNvPr id="1132" name="Picture 1131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BE6DB4A0-B4BE-39F7-4B98-03B81CC810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508000</xdr:colOff>
      <xdr:row>41</xdr:row>
      <xdr:rowOff>101600</xdr:rowOff>
    </xdr:to>
    <xdr:pic>
      <xdr:nvPicPr>
        <xdr:cNvPr id="1133" name="Picture 1132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CB532893-2D2E-9076-30CD-F99740BDB4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508000</xdr:colOff>
      <xdr:row>42</xdr:row>
      <xdr:rowOff>101600</xdr:rowOff>
    </xdr:to>
    <xdr:pic>
      <xdr:nvPicPr>
        <xdr:cNvPr id="1134" name="Picture 1133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BF3EECCB-AFE7-5C34-6025-98BA9CED22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508000</xdr:colOff>
      <xdr:row>43</xdr:row>
      <xdr:rowOff>101600</xdr:rowOff>
    </xdr:to>
    <xdr:pic>
      <xdr:nvPicPr>
        <xdr:cNvPr id="1135" name="Picture 1134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D6A00179-2DF8-3E9D-6597-E2086AEFB4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508000</xdr:colOff>
      <xdr:row>44</xdr:row>
      <xdr:rowOff>101600</xdr:rowOff>
    </xdr:to>
    <xdr:pic>
      <xdr:nvPicPr>
        <xdr:cNvPr id="1136" name="Picture 1135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FBA139DF-F15C-1B25-29E2-10C23EE023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508000</xdr:colOff>
      <xdr:row>45</xdr:row>
      <xdr:rowOff>101600</xdr:rowOff>
    </xdr:to>
    <xdr:pic>
      <xdr:nvPicPr>
        <xdr:cNvPr id="1137" name="Picture 1136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A3AE22C1-48D1-ABC7-A63D-78E4E1BB94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508000</xdr:colOff>
      <xdr:row>46</xdr:row>
      <xdr:rowOff>101600</xdr:rowOff>
    </xdr:to>
    <xdr:pic>
      <xdr:nvPicPr>
        <xdr:cNvPr id="1138" name="Picture 1137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A112FEE1-3BAF-44DC-B398-3FF38B711F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508000</xdr:colOff>
      <xdr:row>47</xdr:row>
      <xdr:rowOff>101600</xdr:rowOff>
    </xdr:to>
    <xdr:pic>
      <xdr:nvPicPr>
        <xdr:cNvPr id="1139" name="Picture 1138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42D6B258-10BC-D401-4341-133ABE3877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508000</xdr:colOff>
      <xdr:row>48</xdr:row>
      <xdr:rowOff>101600</xdr:rowOff>
    </xdr:to>
    <xdr:pic>
      <xdr:nvPicPr>
        <xdr:cNvPr id="1140" name="Picture 1139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D73F0E4C-B068-DD06-AF24-0539DD1CB0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508000</xdr:colOff>
      <xdr:row>49</xdr:row>
      <xdr:rowOff>101600</xdr:rowOff>
    </xdr:to>
    <xdr:pic>
      <xdr:nvPicPr>
        <xdr:cNvPr id="1141" name="Picture 1140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F1AD49B5-6116-51DB-A6B2-8B6C97A7AD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508000</xdr:colOff>
      <xdr:row>50</xdr:row>
      <xdr:rowOff>101600</xdr:rowOff>
    </xdr:to>
    <xdr:pic>
      <xdr:nvPicPr>
        <xdr:cNvPr id="1142" name="Picture 1141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8F7221A3-5B3E-723A-DD6D-E30A65B9B3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508000</xdr:colOff>
      <xdr:row>51</xdr:row>
      <xdr:rowOff>101600</xdr:rowOff>
    </xdr:to>
    <xdr:pic>
      <xdr:nvPicPr>
        <xdr:cNvPr id="1143" name="Picture 1142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64265EB6-0F2C-2C89-34F3-4A2F8DAFCA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508000</xdr:colOff>
      <xdr:row>52</xdr:row>
      <xdr:rowOff>101600</xdr:rowOff>
    </xdr:to>
    <xdr:pic>
      <xdr:nvPicPr>
        <xdr:cNvPr id="1144" name="Picture 1143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36EF9E00-978E-5E52-D2B3-0CD53CC1FB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508000</xdr:colOff>
      <xdr:row>53</xdr:row>
      <xdr:rowOff>101600</xdr:rowOff>
    </xdr:to>
    <xdr:pic>
      <xdr:nvPicPr>
        <xdr:cNvPr id="1145" name="Picture 1144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BFAB88AF-6ED7-B17D-C2C5-0CD907138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508000</xdr:colOff>
      <xdr:row>54</xdr:row>
      <xdr:rowOff>101600</xdr:rowOff>
    </xdr:to>
    <xdr:pic>
      <xdr:nvPicPr>
        <xdr:cNvPr id="1146" name="Picture 1145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4F298D5C-3CB9-BA94-9D2C-3DB7AF05BA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508000</xdr:colOff>
      <xdr:row>55</xdr:row>
      <xdr:rowOff>101600</xdr:rowOff>
    </xdr:to>
    <xdr:pic>
      <xdr:nvPicPr>
        <xdr:cNvPr id="1147" name="Picture 1146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0FD55755-770C-4539-749F-6DE53902D7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508000</xdr:colOff>
      <xdr:row>56</xdr:row>
      <xdr:rowOff>101600</xdr:rowOff>
    </xdr:to>
    <xdr:pic>
      <xdr:nvPicPr>
        <xdr:cNvPr id="1148" name="Picture 1147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6E2088C3-C86D-E895-53CC-A114492889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508000</xdr:colOff>
      <xdr:row>57</xdr:row>
      <xdr:rowOff>101600</xdr:rowOff>
    </xdr:to>
    <xdr:pic>
      <xdr:nvPicPr>
        <xdr:cNvPr id="1149" name="Picture 1148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ECC471DD-E284-2AAE-AC94-C755C61B59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508000</xdr:colOff>
      <xdr:row>58</xdr:row>
      <xdr:rowOff>101600</xdr:rowOff>
    </xdr:to>
    <xdr:pic>
      <xdr:nvPicPr>
        <xdr:cNvPr id="1150" name="Picture 1149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0028991C-56DE-91C9-433E-3B8B13D19D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508000</xdr:colOff>
      <xdr:row>59</xdr:row>
      <xdr:rowOff>101600</xdr:rowOff>
    </xdr:to>
    <xdr:pic>
      <xdr:nvPicPr>
        <xdr:cNvPr id="1151" name="Picture 1150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EB8812A5-BE70-5827-5A4D-33FDBF7E5E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508000</xdr:colOff>
      <xdr:row>60</xdr:row>
      <xdr:rowOff>101600</xdr:rowOff>
    </xdr:to>
    <xdr:pic>
      <xdr:nvPicPr>
        <xdr:cNvPr id="1152" name="Picture 1151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5BB3B02F-6727-B966-B4CB-29F8D1A572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508000</xdr:colOff>
      <xdr:row>61</xdr:row>
      <xdr:rowOff>101600</xdr:rowOff>
    </xdr:to>
    <xdr:pic>
      <xdr:nvPicPr>
        <xdr:cNvPr id="1153" name="Picture 1152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B45EC413-2F6C-130A-B654-95E82C0FFA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508000</xdr:colOff>
      <xdr:row>62</xdr:row>
      <xdr:rowOff>101600</xdr:rowOff>
    </xdr:to>
    <xdr:pic>
      <xdr:nvPicPr>
        <xdr:cNvPr id="1154" name="Picture 1153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D163B1A6-0F70-EB79-D235-6877365DF4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508000</xdr:colOff>
      <xdr:row>63</xdr:row>
      <xdr:rowOff>101600</xdr:rowOff>
    </xdr:to>
    <xdr:pic>
      <xdr:nvPicPr>
        <xdr:cNvPr id="1155" name="Picture 1154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42993BE6-6184-216A-7C21-E3F48CA0E5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508000</xdr:colOff>
      <xdr:row>64</xdr:row>
      <xdr:rowOff>101600</xdr:rowOff>
    </xdr:to>
    <xdr:pic>
      <xdr:nvPicPr>
        <xdr:cNvPr id="1156" name="Picture 1155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1D6F9D54-4DEE-9177-B940-C753893FA0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508000</xdr:colOff>
      <xdr:row>65</xdr:row>
      <xdr:rowOff>101600</xdr:rowOff>
    </xdr:to>
    <xdr:pic>
      <xdr:nvPicPr>
        <xdr:cNvPr id="1157" name="Picture 1156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40F9BE6B-BC70-6CEB-B46C-0D9D6E9A3C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508000</xdr:colOff>
      <xdr:row>66</xdr:row>
      <xdr:rowOff>101600</xdr:rowOff>
    </xdr:to>
    <xdr:pic>
      <xdr:nvPicPr>
        <xdr:cNvPr id="1158" name="Picture 1157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935E0C11-1EDB-CAED-AE7F-F8778790FE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508000</xdr:colOff>
      <xdr:row>67</xdr:row>
      <xdr:rowOff>101600</xdr:rowOff>
    </xdr:to>
    <xdr:pic>
      <xdr:nvPicPr>
        <xdr:cNvPr id="1159" name="Picture 1158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5802C3BD-2A87-E796-0B8B-40D83A4635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508000</xdr:colOff>
      <xdr:row>68</xdr:row>
      <xdr:rowOff>101600</xdr:rowOff>
    </xdr:to>
    <xdr:pic>
      <xdr:nvPicPr>
        <xdr:cNvPr id="1160" name="Picture 1159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3A306351-E788-3F29-8D8A-1EF82137B6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508000</xdr:colOff>
      <xdr:row>69</xdr:row>
      <xdr:rowOff>101600</xdr:rowOff>
    </xdr:to>
    <xdr:pic>
      <xdr:nvPicPr>
        <xdr:cNvPr id="1161" name="Picture 1160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11EA3885-F4B1-0DC0-8698-DB20BD4855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508000</xdr:colOff>
      <xdr:row>70</xdr:row>
      <xdr:rowOff>101600</xdr:rowOff>
    </xdr:to>
    <xdr:pic>
      <xdr:nvPicPr>
        <xdr:cNvPr id="1162" name="Picture 1161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D9104336-C6A4-5B16-3B32-5F9F41B6FD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508000</xdr:colOff>
      <xdr:row>71</xdr:row>
      <xdr:rowOff>101600</xdr:rowOff>
    </xdr:to>
    <xdr:pic>
      <xdr:nvPicPr>
        <xdr:cNvPr id="1163" name="Picture 1162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733D9F74-3422-C717-70A3-2072CB1939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508000</xdr:colOff>
      <xdr:row>72</xdr:row>
      <xdr:rowOff>101600</xdr:rowOff>
    </xdr:to>
    <xdr:pic>
      <xdr:nvPicPr>
        <xdr:cNvPr id="1164" name="Picture 1163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F18155DE-23DE-BA02-3183-EC0A9FA22C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508000</xdr:colOff>
      <xdr:row>73</xdr:row>
      <xdr:rowOff>101600</xdr:rowOff>
    </xdr:to>
    <xdr:pic>
      <xdr:nvPicPr>
        <xdr:cNvPr id="1165" name="Picture 1164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92A7AC1B-4BA1-B5D7-19B5-333B34DAF3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508000</xdr:colOff>
      <xdr:row>74</xdr:row>
      <xdr:rowOff>101600</xdr:rowOff>
    </xdr:to>
    <xdr:pic>
      <xdr:nvPicPr>
        <xdr:cNvPr id="1166" name="Picture 1165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0C13BA7B-7E37-8B08-967C-BB385E2775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508000</xdr:colOff>
      <xdr:row>75</xdr:row>
      <xdr:rowOff>101600</xdr:rowOff>
    </xdr:to>
    <xdr:pic>
      <xdr:nvPicPr>
        <xdr:cNvPr id="1167" name="Picture 1166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0EDA2780-1F76-D9C7-E001-4A43D6E514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508000</xdr:colOff>
      <xdr:row>76</xdr:row>
      <xdr:rowOff>101600</xdr:rowOff>
    </xdr:to>
    <xdr:pic>
      <xdr:nvPicPr>
        <xdr:cNvPr id="1168" name="Picture 1167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0F155EFE-55D0-8EE4-829C-DC258A0F3F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508000</xdr:colOff>
      <xdr:row>77</xdr:row>
      <xdr:rowOff>101600</xdr:rowOff>
    </xdr:to>
    <xdr:pic>
      <xdr:nvPicPr>
        <xdr:cNvPr id="1169" name="Picture 1168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62A4A6E2-C84E-B4B0-DFFB-C29619536E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508000</xdr:colOff>
      <xdr:row>78</xdr:row>
      <xdr:rowOff>101600</xdr:rowOff>
    </xdr:to>
    <xdr:pic>
      <xdr:nvPicPr>
        <xdr:cNvPr id="1170" name="Picture 1169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0FD20950-E8F6-E743-3347-FF26ECBC68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508000</xdr:colOff>
      <xdr:row>79</xdr:row>
      <xdr:rowOff>101600</xdr:rowOff>
    </xdr:to>
    <xdr:pic>
      <xdr:nvPicPr>
        <xdr:cNvPr id="1171" name="Picture 1170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EFFAC865-DB6D-CAF9-4572-6605B50313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508000</xdr:colOff>
      <xdr:row>80</xdr:row>
      <xdr:rowOff>101600</xdr:rowOff>
    </xdr:to>
    <xdr:pic>
      <xdr:nvPicPr>
        <xdr:cNvPr id="1172" name="Picture 1171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54C91B1C-FBE1-9DE0-E31C-394CDA30D7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508000</xdr:colOff>
      <xdr:row>81</xdr:row>
      <xdr:rowOff>101600</xdr:rowOff>
    </xdr:to>
    <xdr:pic>
      <xdr:nvPicPr>
        <xdr:cNvPr id="1173" name="Picture 1172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CB690248-2143-6CC9-D0B4-0084F30F7D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508000</xdr:colOff>
      <xdr:row>82</xdr:row>
      <xdr:rowOff>101600</xdr:rowOff>
    </xdr:to>
    <xdr:pic>
      <xdr:nvPicPr>
        <xdr:cNvPr id="1174" name="Picture 1173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1DF0DCC5-3294-A484-8603-4D5B64E0E9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508000</xdr:colOff>
      <xdr:row>83</xdr:row>
      <xdr:rowOff>101600</xdr:rowOff>
    </xdr:to>
    <xdr:pic>
      <xdr:nvPicPr>
        <xdr:cNvPr id="1175" name="Picture 1174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E3CF5D8C-0176-A843-22B9-4621A1E003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508000</xdr:colOff>
      <xdr:row>84</xdr:row>
      <xdr:rowOff>101600</xdr:rowOff>
    </xdr:to>
    <xdr:pic>
      <xdr:nvPicPr>
        <xdr:cNvPr id="1176" name="Picture 1175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1E20702C-A82F-B933-BB1C-32E5A33FB1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508000</xdr:colOff>
      <xdr:row>85</xdr:row>
      <xdr:rowOff>101600</xdr:rowOff>
    </xdr:to>
    <xdr:pic>
      <xdr:nvPicPr>
        <xdr:cNvPr id="1177" name="Picture 1176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F6811D9F-94AE-43BE-B860-C415C481EB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508000</xdr:colOff>
      <xdr:row>86</xdr:row>
      <xdr:rowOff>101600</xdr:rowOff>
    </xdr:to>
    <xdr:pic>
      <xdr:nvPicPr>
        <xdr:cNvPr id="1178" name="Picture 1177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907D7B8F-FC78-D1D8-3E8B-D951A49B8C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508000</xdr:colOff>
      <xdr:row>87</xdr:row>
      <xdr:rowOff>101600</xdr:rowOff>
    </xdr:to>
    <xdr:pic>
      <xdr:nvPicPr>
        <xdr:cNvPr id="1179" name="Picture 1178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290B2C8C-1119-E141-1AA9-DA27AA2307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508000</xdr:colOff>
      <xdr:row>88</xdr:row>
      <xdr:rowOff>101600</xdr:rowOff>
    </xdr:to>
    <xdr:pic>
      <xdr:nvPicPr>
        <xdr:cNvPr id="1180" name="Picture 1179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A4FA14B8-2124-FCA5-F00B-404EA64302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508000</xdr:colOff>
      <xdr:row>89</xdr:row>
      <xdr:rowOff>101600</xdr:rowOff>
    </xdr:to>
    <xdr:pic>
      <xdr:nvPicPr>
        <xdr:cNvPr id="1181" name="Picture 1180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22B2033C-872E-864C-3F8C-A17749D0BC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508000</xdr:colOff>
      <xdr:row>90</xdr:row>
      <xdr:rowOff>101600</xdr:rowOff>
    </xdr:to>
    <xdr:pic>
      <xdr:nvPicPr>
        <xdr:cNvPr id="1182" name="Picture 1181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051029C6-E83D-33FB-6B99-E90A225D15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508000</xdr:colOff>
      <xdr:row>91</xdr:row>
      <xdr:rowOff>101600</xdr:rowOff>
    </xdr:to>
    <xdr:pic>
      <xdr:nvPicPr>
        <xdr:cNvPr id="1183" name="Picture 1182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5C271EF8-8D11-31B3-7A14-55C2B8BEF1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508000</xdr:colOff>
      <xdr:row>92</xdr:row>
      <xdr:rowOff>101600</xdr:rowOff>
    </xdr:to>
    <xdr:pic>
      <xdr:nvPicPr>
        <xdr:cNvPr id="1184" name="Picture 1183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424B13AB-CDD7-6349-7A43-9A3A8DDDE5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508000</xdr:colOff>
      <xdr:row>93</xdr:row>
      <xdr:rowOff>101600</xdr:rowOff>
    </xdr:to>
    <xdr:pic>
      <xdr:nvPicPr>
        <xdr:cNvPr id="1185" name="Picture 1184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CDA859C5-0088-B821-2CAE-4DB3F98EE5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508000</xdr:colOff>
      <xdr:row>94</xdr:row>
      <xdr:rowOff>101600</xdr:rowOff>
    </xdr:to>
    <xdr:pic>
      <xdr:nvPicPr>
        <xdr:cNvPr id="1186" name="Picture 1185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F5070891-C3D7-543F-0CE6-FD4EA89B4C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508000</xdr:colOff>
      <xdr:row>95</xdr:row>
      <xdr:rowOff>101600</xdr:rowOff>
    </xdr:to>
    <xdr:pic>
      <xdr:nvPicPr>
        <xdr:cNvPr id="1187" name="Picture 1186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075575AE-D634-629E-4FAA-CBACE3A9C7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508000</xdr:colOff>
      <xdr:row>96</xdr:row>
      <xdr:rowOff>101600</xdr:rowOff>
    </xdr:to>
    <xdr:pic>
      <xdr:nvPicPr>
        <xdr:cNvPr id="1188" name="Picture 1187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0A1F7A03-089A-5D63-C414-3F77CB2EC4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508000</xdr:colOff>
      <xdr:row>97</xdr:row>
      <xdr:rowOff>101600</xdr:rowOff>
    </xdr:to>
    <xdr:pic>
      <xdr:nvPicPr>
        <xdr:cNvPr id="1189" name="Picture 1188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9BA9E739-E7D2-9639-2B30-29E0A91B04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508000</xdr:colOff>
      <xdr:row>98</xdr:row>
      <xdr:rowOff>101600</xdr:rowOff>
    </xdr:to>
    <xdr:pic>
      <xdr:nvPicPr>
        <xdr:cNvPr id="1190" name="Picture 1189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B08D788F-839E-5974-6AA7-D377096214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508000</xdr:colOff>
      <xdr:row>99</xdr:row>
      <xdr:rowOff>101600</xdr:rowOff>
    </xdr:to>
    <xdr:pic>
      <xdr:nvPicPr>
        <xdr:cNvPr id="1191" name="Picture 1190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E9184CBD-26CC-D30D-D674-464A5A2EE1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508000</xdr:colOff>
      <xdr:row>100</xdr:row>
      <xdr:rowOff>101600</xdr:rowOff>
    </xdr:to>
    <xdr:pic>
      <xdr:nvPicPr>
        <xdr:cNvPr id="1192" name="Picture 1191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0EF7EEB0-0157-5500-44F2-A9B446D685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508000</xdr:colOff>
      <xdr:row>101</xdr:row>
      <xdr:rowOff>101600</xdr:rowOff>
    </xdr:to>
    <xdr:pic>
      <xdr:nvPicPr>
        <xdr:cNvPr id="1193" name="Picture 1192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9910D011-1740-D76F-516F-CF80896B85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508000</xdr:colOff>
      <xdr:row>102</xdr:row>
      <xdr:rowOff>101600</xdr:rowOff>
    </xdr:to>
    <xdr:pic>
      <xdr:nvPicPr>
        <xdr:cNvPr id="1194" name="Picture 1193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75356865-5902-B2C0-CB81-A120DF0614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508000</xdr:colOff>
      <xdr:row>103</xdr:row>
      <xdr:rowOff>101600</xdr:rowOff>
    </xdr:to>
    <xdr:pic>
      <xdr:nvPicPr>
        <xdr:cNvPr id="1195" name="Picture 1194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BF3F7163-4B75-E408-98D8-3EB0F61122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508000</xdr:colOff>
      <xdr:row>104</xdr:row>
      <xdr:rowOff>101600</xdr:rowOff>
    </xdr:to>
    <xdr:pic>
      <xdr:nvPicPr>
        <xdr:cNvPr id="1196" name="Picture 1195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B96CAFB3-462E-CE94-E513-6576B80C64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508000</xdr:colOff>
      <xdr:row>105</xdr:row>
      <xdr:rowOff>101600</xdr:rowOff>
    </xdr:to>
    <xdr:pic>
      <xdr:nvPicPr>
        <xdr:cNvPr id="1197" name="Picture 1196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9D130699-C40E-0FE3-6CBA-86D5CB27DA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508000</xdr:colOff>
      <xdr:row>106</xdr:row>
      <xdr:rowOff>101600</xdr:rowOff>
    </xdr:to>
    <xdr:pic>
      <xdr:nvPicPr>
        <xdr:cNvPr id="1198" name="Picture 1197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38F55E1F-417B-11F9-BFE0-BB7F46E4BF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508000</xdr:colOff>
      <xdr:row>107</xdr:row>
      <xdr:rowOff>101600</xdr:rowOff>
    </xdr:to>
    <xdr:pic>
      <xdr:nvPicPr>
        <xdr:cNvPr id="1199" name="Picture 1198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FE485246-93AE-9FD2-8494-B53F5F466F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508000</xdr:colOff>
      <xdr:row>108</xdr:row>
      <xdr:rowOff>101600</xdr:rowOff>
    </xdr:to>
    <xdr:pic>
      <xdr:nvPicPr>
        <xdr:cNvPr id="1200" name="Picture 1199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2859B4D7-0138-69A4-673B-D7EA5F6525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508000</xdr:colOff>
      <xdr:row>109</xdr:row>
      <xdr:rowOff>101600</xdr:rowOff>
    </xdr:to>
    <xdr:pic>
      <xdr:nvPicPr>
        <xdr:cNvPr id="1201" name="Picture 1200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A89CBEB9-C78A-AD7F-3613-6203BF8D4C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508000</xdr:colOff>
      <xdr:row>110</xdr:row>
      <xdr:rowOff>101600</xdr:rowOff>
    </xdr:to>
    <xdr:pic>
      <xdr:nvPicPr>
        <xdr:cNvPr id="1202" name="Picture 1201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5C233ECA-9516-7741-C248-CB77AF663C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508000</xdr:colOff>
      <xdr:row>111</xdr:row>
      <xdr:rowOff>101600</xdr:rowOff>
    </xdr:to>
    <xdr:pic>
      <xdr:nvPicPr>
        <xdr:cNvPr id="1203" name="Picture 1202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70BBB79E-D427-AF53-28E6-F7241C2EF2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508000</xdr:colOff>
      <xdr:row>112</xdr:row>
      <xdr:rowOff>101600</xdr:rowOff>
    </xdr:to>
    <xdr:pic>
      <xdr:nvPicPr>
        <xdr:cNvPr id="1204" name="Picture 1203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2960270D-21CF-81AD-22AB-B2B40E09A3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508000</xdr:colOff>
      <xdr:row>113</xdr:row>
      <xdr:rowOff>101600</xdr:rowOff>
    </xdr:to>
    <xdr:pic>
      <xdr:nvPicPr>
        <xdr:cNvPr id="1205" name="Picture 1204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CBE2D37D-D507-E2E1-1316-EC4F6EF96A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508000</xdr:colOff>
      <xdr:row>114</xdr:row>
      <xdr:rowOff>101600</xdr:rowOff>
    </xdr:to>
    <xdr:pic>
      <xdr:nvPicPr>
        <xdr:cNvPr id="1206" name="Picture 1205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5B7FCAE7-461B-789A-B9E7-8FA58E28FE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508000</xdr:colOff>
      <xdr:row>115</xdr:row>
      <xdr:rowOff>101600</xdr:rowOff>
    </xdr:to>
    <xdr:pic>
      <xdr:nvPicPr>
        <xdr:cNvPr id="1207" name="Picture 1206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C785AF58-D65D-6B11-BF6A-3980BE2FB1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508000</xdr:colOff>
      <xdr:row>116</xdr:row>
      <xdr:rowOff>101600</xdr:rowOff>
    </xdr:to>
    <xdr:pic>
      <xdr:nvPicPr>
        <xdr:cNvPr id="1208" name="Picture 1207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ACBB6416-6EFF-7C17-C7B5-9F46B89594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508000</xdr:colOff>
      <xdr:row>117</xdr:row>
      <xdr:rowOff>101600</xdr:rowOff>
    </xdr:to>
    <xdr:pic>
      <xdr:nvPicPr>
        <xdr:cNvPr id="1209" name="Picture 1208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542D37FA-93F0-5A6A-E727-E5EBAB5A89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508000</xdr:colOff>
      <xdr:row>118</xdr:row>
      <xdr:rowOff>101600</xdr:rowOff>
    </xdr:to>
    <xdr:pic>
      <xdr:nvPicPr>
        <xdr:cNvPr id="1210" name="Picture 1209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4188DF3C-660B-1CB4-7DC2-1BFDA3038A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508000</xdr:colOff>
      <xdr:row>119</xdr:row>
      <xdr:rowOff>101600</xdr:rowOff>
    </xdr:to>
    <xdr:pic>
      <xdr:nvPicPr>
        <xdr:cNvPr id="1211" name="Picture 1210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59B36973-2803-17A8-495A-E25CD571D0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508000</xdr:colOff>
      <xdr:row>120</xdr:row>
      <xdr:rowOff>101600</xdr:rowOff>
    </xdr:to>
    <xdr:pic>
      <xdr:nvPicPr>
        <xdr:cNvPr id="1212" name="Picture 1211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D6CA3148-1EB4-B9D2-1545-58F5DB1939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508000</xdr:colOff>
      <xdr:row>121</xdr:row>
      <xdr:rowOff>101600</xdr:rowOff>
    </xdr:to>
    <xdr:pic>
      <xdr:nvPicPr>
        <xdr:cNvPr id="1213" name="Picture 1212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DACF9F67-EC89-F18B-6F3F-7088BDBCB0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508000</xdr:colOff>
      <xdr:row>122</xdr:row>
      <xdr:rowOff>101600</xdr:rowOff>
    </xdr:to>
    <xdr:pic>
      <xdr:nvPicPr>
        <xdr:cNvPr id="1214" name="Picture 1213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31339406-51EC-1574-B8C0-D1B4E26571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508000</xdr:colOff>
      <xdr:row>123</xdr:row>
      <xdr:rowOff>101600</xdr:rowOff>
    </xdr:to>
    <xdr:pic>
      <xdr:nvPicPr>
        <xdr:cNvPr id="1215" name="Picture 1214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A7DC9974-685F-5435-A7A5-07C93DE07D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508000</xdr:colOff>
      <xdr:row>124</xdr:row>
      <xdr:rowOff>101600</xdr:rowOff>
    </xdr:to>
    <xdr:pic>
      <xdr:nvPicPr>
        <xdr:cNvPr id="1216" name="Picture 1215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4485908F-2AC0-35E7-7A9A-1F4741CFA8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508000</xdr:colOff>
      <xdr:row>125</xdr:row>
      <xdr:rowOff>101600</xdr:rowOff>
    </xdr:to>
    <xdr:pic>
      <xdr:nvPicPr>
        <xdr:cNvPr id="1217" name="Picture 1216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3CCC1958-1A30-61F2-1173-652238042A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508000</xdr:colOff>
      <xdr:row>126</xdr:row>
      <xdr:rowOff>101600</xdr:rowOff>
    </xdr:to>
    <xdr:pic>
      <xdr:nvPicPr>
        <xdr:cNvPr id="1218" name="Picture 1217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2A3F801E-6B79-35CE-3769-40313E7B21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508000</xdr:colOff>
      <xdr:row>127</xdr:row>
      <xdr:rowOff>101600</xdr:rowOff>
    </xdr:to>
    <xdr:pic>
      <xdr:nvPicPr>
        <xdr:cNvPr id="1219" name="Picture 1218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85C8BE3D-45D3-3AF9-FEB0-0165414511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508000</xdr:colOff>
      <xdr:row>128</xdr:row>
      <xdr:rowOff>101600</xdr:rowOff>
    </xdr:to>
    <xdr:pic>
      <xdr:nvPicPr>
        <xdr:cNvPr id="1220" name="Picture 1219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DDACDB0D-0055-FB66-8C70-56C22EB0BC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508000</xdr:colOff>
      <xdr:row>129</xdr:row>
      <xdr:rowOff>101600</xdr:rowOff>
    </xdr:to>
    <xdr:pic>
      <xdr:nvPicPr>
        <xdr:cNvPr id="1221" name="Picture 1220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77EA7184-E8E2-FD4A-3E7B-33A903E0E2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508000</xdr:colOff>
      <xdr:row>130</xdr:row>
      <xdr:rowOff>101600</xdr:rowOff>
    </xdr:to>
    <xdr:pic>
      <xdr:nvPicPr>
        <xdr:cNvPr id="1222" name="Picture 1221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9B55FE44-0851-D412-9F95-95B471B0D9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508000</xdr:colOff>
      <xdr:row>131</xdr:row>
      <xdr:rowOff>101600</xdr:rowOff>
    </xdr:to>
    <xdr:pic>
      <xdr:nvPicPr>
        <xdr:cNvPr id="1223" name="Picture 1222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7B9139F1-2223-8260-FF0E-BFC2950CAB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508000</xdr:colOff>
      <xdr:row>132</xdr:row>
      <xdr:rowOff>101600</xdr:rowOff>
    </xdr:to>
    <xdr:pic>
      <xdr:nvPicPr>
        <xdr:cNvPr id="1224" name="Picture 1223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273292B2-ED0B-A708-ABF7-366139D2E3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508000</xdr:colOff>
      <xdr:row>133</xdr:row>
      <xdr:rowOff>101600</xdr:rowOff>
    </xdr:to>
    <xdr:pic>
      <xdr:nvPicPr>
        <xdr:cNvPr id="1225" name="Picture 1224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7A4CEFF8-4EC5-28A0-48BF-93399C33E9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508000</xdr:colOff>
      <xdr:row>134</xdr:row>
      <xdr:rowOff>101600</xdr:rowOff>
    </xdr:to>
    <xdr:pic>
      <xdr:nvPicPr>
        <xdr:cNvPr id="1226" name="Picture 1225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3593C963-83B8-A740-C558-31DF16AFDB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508000</xdr:colOff>
      <xdr:row>135</xdr:row>
      <xdr:rowOff>101600</xdr:rowOff>
    </xdr:to>
    <xdr:pic>
      <xdr:nvPicPr>
        <xdr:cNvPr id="1227" name="Picture 1226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EABA3333-232E-BB16-E067-11C3CE6BA7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508000</xdr:colOff>
      <xdr:row>136</xdr:row>
      <xdr:rowOff>101600</xdr:rowOff>
    </xdr:to>
    <xdr:pic>
      <xdr:nvPicPr>
        <xdr:cNvPr id="1228" name="Picture 1227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A67E2ACB-0627-2CFF-988C-D2E86487AC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508000</xdr:colOff>
      <xdr:row>137</xdr:row>
      <xdr:rowOff>101600</xdr:rowOff>
    </xdr:to>
    <xdr:pic>
      <xdr:nvPicPr>
        <xdr:cNvPr id="1229" name="Picture 1228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60E843A3-BAE7-90EE-BC94-F31AB6EBA5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508000</xdr:colOff>
      <xdr:row>138</xdr:row>
      <xdr:rowOff>101600</xdr:rowOff>
    </xdr:to>
    <xdr:pic>
      <xdr:nvPicPr>
        <xdr:cNvPr id="1230" name="Picture 1229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236EB1FA-A8AF-01E4-A5E6-16E011D5CE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508000</xdr:colOff>
      <xdr:row>139</xdr:row>
      <xdr:rowOff>101600</xdr:rowOff>
    </xdr:to>
    <xdr:pic>
      <xdr:nvPicPr>
        <xdr:cNvPr id="1231" name="Picture 1230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B86C4CD1-214C-E6B3-2AED-AC60874C09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508000</xdr:colOff>
      <xdr:row>140</xdr:row>
      <xdr:rowOff>101600</xdr:rowOff>
    </xdr:to>
    <xdr:pic>
      <xdr:nvPicPr>
        <xdr:cNvPr id="1232" name="Picture 1231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EF5D0BA7-D66F-BA2F-0315-1BCF271092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508000</xdr:colOff>
      <xdr:row>141</xdr:row>
      <xdr:rowOff>101600</xdr:rowOff>
    </xdr:to>
    <xdr:pic>
      <xdr:nvPicPr>
        <xdr:cNvPr id="1233" name="Picture 1232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080D6D55-8BCE-82C2-5C2F-6F70558B52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508000</xdr:colOff>
      <xdr:row>142</xdr:row>
      <xdr:rowOff>101600</xdr:rowOff>
    </xdr:to>
    <xdr:pic>
      <xdr:nvPicPr>
        <xdr:cNvPr id="1234" name="Picture 1233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1EF0E1E3-D23B-10D9-C06B-02C17F9668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508000</xdr:colOff>
      <xdr:row>143</xdr:row>
      <xdr:rowOff>101600</xdr:rowOff>
    </xdr:to>
    <xdr:pic>
      <xdr:nvPicPr>
        <xdr:cNvPr id="1235" name="Picture 1234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33AFBFB5-1C46-3002-4AAB-4ADBFE2B7A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508000</xdr:colOff>
      <xdr:row>144</xdr:row>
      <xdr:rowOff>101600</xdr:rowOff>
    </xdr:to>
    <xdr:pic>
      <xdr:nvPicPr>
        <xdr:cNvPr id="1236" name="Picture 1235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A153AABB-626F-4A5A-5E00-B70AEA01F7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508000</xdr:colOff>
      <xdr:row>145</xdr:row>
      <xdr:rowOff>101600</xdr:rowOff>
    </xdr:to>
    <xdr:pic>
      <xdr:nvPicPr>
        <xdr:cNvPr id="1237" name="Picture 1236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93B13BD7-7596-4FBF-DA8D-E6AC16E428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508000</xdr:colOff>
      <xdr:row>146</xdr:row>
      <xdr:rowOff>101600</xdr:rowOff>
    </xdr:to>
    <xdr:pic>
      <xdr:nvPicPr>
        <xdr:cNvPr id="1238" name="Picture 1237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38BBCAA2-F829-D591-A308-F4DED428E6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508000</xdr:colOff>
      <xdr:row>147</xdr:row>
      <xdr:rowOff>101600</xdr:rowOff>
    </xdr:to>
    <xdr:pic>
      <xdr:nvPicPr>
        <xdr:cNvPr id="1239" name="Picture 1238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1779986E-6A87-5894-9E69-2BA8432E61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508000</xdr:colOff>
      <xdr:row>148</xdr:row>
      <xdr:rowOff>101600</xdr:rowOff>
    </xdr:to>
    <xdr:pic>
      <xdr:nvPicPr>
        <xdr:cNvPr id="1240" name="Picture 1239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61E4EB2E-1A8F-4514-6F91-D0B41474CC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508000</xdr:colOff>
      <xdr:row>149</xdr:row>
      <xdr:rowOff>101600</xdr:rowOff>
    </xdr:to>
    <xdr:pic>
      <xdr:nvPicPr>
        <xdr:cNvPr id="1241" name="Picture 1240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410827BE-8743-7524-CE89-BC81BD8603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508000</xdr:colOff>
      <xdr:row>150</xdr:row>
      <xdr:rowOff>101600</xdr:rowOff>
    </xdr:to>
    <xdr:pic>
      <xdr:nvPicPr>
        <xdr:cNvPr id="1242" name="Picture 1241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165FA927-A596-045F-83BE-486206F8A6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508000</xdr:colOff>
      <xdr:row>151</xdr:row>
      <xdr:rowOff>101600</xdr:rowOff>
    </xdr:to>
    <xdr:pic>
      <xdr:nvPicPr>
        <xdr:cNvPr id="1243" name="Picture 1242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72B5D714-01D9-B01B-C5F7-97C8363B50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508000</xdr:colOff>
      <xdr:row>152</xdr:row>
      <xdr:rowOff>101600</xdr:rowOff>
    </xdr:to>
    <xdr:pic>
      <xdr:nvPicPr>
        <xdr:cNvPr id="1244" name="Picture 1243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7DFFBFED-A646-716A-F89E-942C40D1AD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508000</xdr:colOff>
      <xdr:row>153</xdr:row>
      <xdr:rowOff>101600</xdr:rowOff>
    </xdr:to>
    <xdr:pic>
      <xdr:nvPicPr>
        <xdr:cNvPr id="1245" name="Picture 1244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5255FC4E-FB93-9249-EA72-EFA0C77945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508000</xdr:colOff>
      <xdr:row>154</xdr:row>
      <xdr:rowOff>101600</xdr:rowOff>
    </xdr:to>
    <xdr:pic>
      <xdr:nvPicPr>
        <xdr:cNvPr id="1246" name="Picture 1245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F6A3599D-8790-712D-B5B6-C91227F115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508000</xdr:colOff>
      <xdr:row>155</xdr:row>
      <xdr:rowOff>101600</xdr:rowOff>
    </xdr:to>
    <xdr:pic>
      <xdr:nvPicPr>
        <xdr:cNvPr id="1247" name="Picture 1246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E4D23BB6-CF2E-D035-9BC7-7FECE0B9B8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508000</xdr:colOff>
      <xdr:row>156</xdr:row>
      <xdr:rowOff>101600</xdr:rowOff>
    </xdr:to>
    <xdr:pic>
      <xdr:nvPicPr>
        <xdr:cNvPr id="1248" name="Picture 1247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FF174444-2302-243D-56F7-F4B6246664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508000</xdr:colOff>
      <xdr:row>157</xdr:row>
      <xdr:rowOff>101600</xdr:rowOff>
    </xdr:to>
    <xdr:pic>
      <xdr:nvPicPr>
        <xdr:cNvPr id="1249" name="Picture 1248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AF67364F-5B3D-C23E-3F47-36E2165188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508000</xdr:colOff>
      <xdr:row>158</xdr:row>
      <xdr:rowOff>101600</xdr:rowOff>
    </xdr:to>
    <xdr:pic>
      <xdr:nvPicPr>
        <xdr:cNvPr id="1250" name="Picture 1249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A4FCA86F-C6F7-8AE8-FFBC-9BBF8838CC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508000</xdr:colOff>
      <xdr:row>159</xdr:row>
      <xdr:rowOff>101600</xdr:rowOff>
    </xdr:to>
    <xdr:pic>
      <xdr:nvPicPr>
        <xdr:cNvPr id="1251" name="Picture 1250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C64EE8D8-796A-837D-5336-E6390C97DF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508000</xdr:colOff>
      <xdr:row>160</xdr:row>
      <xdr:rowOff>101600</xdr:rowOff>
    </xdr:to>
    <xdr:pic>
      <xdr:nvPicPr>
        <xdr:cNvPr id="1252" name="Picture 1251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84963B26-6217-254A-E56D-C0CFD6ACA3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508000</xdr:colOff>
      <xdr:row>161</xdr:row>
      <xdr:rowOff>101600</xdr:rowOff>
    </xdr:to>
    <xdr:pic>
      <xdr:nvPicPr>
        <xdr:cNvPr id="1253" name="Picture 1252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F37B8B55-B66F-F02E-018F-B1203CB80B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508000</xdr:colOff>
      <xdr:row>162</xdr:row>
      <xdr:rowOff>101600</xdr:rowOff>
    </xdr:to>
    <xdr:pic>
      <xdr:nvPicPr>
        <xdr:cNvPr id="1254" name="Picture 1253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E833BBF8-217A-F658-7D63-DB1387862D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508000</xdr:colOff>
      <xdr:row>163</xdr:row>
      <xdr:rowOff>101600</xdr:rowOff>
    </xdr:to>
    <xdr:pic>
      <xdr:nvPicPr>
        <xdr:cNvPr id="1255" name="Picture 1254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1C8A4FBC-3076-7E65-62C9-9683AED1B4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508000</xdr:colOff>
      <xdr:row>164</xdr:row>
      <xdr:rowOff>101600</xdr:rowOff>
    </xdr:to>
    <xdr:pic>
      <xdr:nvPicPr>
        <xdr:cNvPr id="1256" name="Picture 1255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C39D1527-354A-8ABD-1719-EEB0D681A6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508000</xdr:colOff>
      <xdr:row>165</xdr:row>
      <xdr:rowOff>101600</xdr:rowOff>
    </xdr:to>
    <xdr:pic>
      <xdr:nvPicPr>
        <xdr:cNvPr id="1257" name="Picture 1256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BFA945C3-C241-9D0E-E46A-0A7077AAB1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508000</xdr:colOff>
      <xdr:row>166</xdr:row>
      <xdr:rowOff>101600</xdr:rowOff>
    </xdr:to>
    <xdr:pic>
      <xdr:nvPicPr>
        <xdr:cNvPr id="1258" name="Picture 1257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C378AD54-EA79-B023-338A-5C2FBD5DC4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508000</xdr:colOff>
      <xdr:row>167</xdr:row>
      <xdr:rowOff>101600</xdr:rowOff>
    </xdr:to>
    <xdr:pic>
      <xdr:nvPicPr>
        <xdr:cNvPr id="1259" name="Picture 1258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CF35D65E-F59B-DD19-912F-A2331C9C37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508000</xdr:colOff>
      <xdr:row>168</xdr:row>
      <xdr:rowOff>101600</xdr:rowOff>
    </xdr:to>
    <xdr:pic>
      <xdr:nvPicPr>
        <xdr:cNvPr id="1260" name="Picture 1259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89FB29C1-5ED2-E6C1-9C03-2E1CF60E3B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508000</xdr:colOff>
      <xdr:row>169</xdr:row>
      <xdr:rowOff>101600</xdr:rowOff>
    </xdr:to>
    <xdr:pic>
      <xdr:nvPicPr>
        <xdr:cNvPr id="1261" name="Picture 1260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85B51DED-00EC-5816-95BA-B2334FFB3B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508000</xdr:colOff>
      <xdr:row>170</xdr:row>
      <xdr:rowOff>101600</xdr:rowOff>
    </xdr:to>
    <xdr:pic>
      <xdr:nvPicPr>
        <xdr:cNvPr id="1262" name="Picture 1261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C907348B-8CB5-5D65-4016-1C2939A93F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508000</xdr:colOff>
      <xdr:row>171</xdr:row>
      <xdr:rowOff>101600</xdr:rowOff>
    </xdr:to>
    <xdr:pic>
      <xdr:nvPicPr>
        <xdr:cNvPr id="1263" name="Picture 1262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7A1B3DEE-A83C-B9B4-0EB1-144B234AD9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508000</xdr:colOff>
      <xdr:row>172</xdr:row>
      <xdr:rowOff>101600</xdr:rowOff>
    </xdr:to>
    <xdr:pic>
      <xdr:nvPicPr>
        <xdr:cNvPr id="1264" name="Picture 1263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00EFDAB5-5855-6C64-BE81-C9D591968A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508000</xdr:colOff>
      <xdr:row>173</xdr:row>
      <xdr:rowOff>101600</xdr:rowOff>
    </xdr:to>
    <xdr:pic>
      <xdr:nvPicPr>
        <xdr:cNvPr id="1265" name="Picture 1264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C162DAE4-6A71-D0C4-1A6F-C2C27CE017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508000</xdr:colOff>
      <xdr:row>174</xdr:row>
      <xdr:rowOff>101600</xdr:rowOff>
    </xdr:to>
    <xdr:pic>
      <xdr:nvPicPr>
        <xdr:cNvPr id="1266" name="Picture 1265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DFC926A4-6AC7-D2BD-664B-6D12DA787E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508000</xdr:colOff>
      <xdr:row>175</xdr:row>
      <xdr:rowOff>101600</xdr:rowOff>
    </xdr:to>
    <xdr:pic>
      <xdr:nvPicPr>
        <xdr:cNvPr id="1267" name="Picture 1266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DCCCE356-5288-E842-0E21-88F29DB8A2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508000</xdr:colOff>
      <xdr:row>176</xdr:row>
      <xdr:rowOff>101600</xdr:rowOff>
    </xdr:to>
    <xdr:pic>
      <xdr:nvPicPr>
        <xdr:cNvPr id="1268" name="Picture 1267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ACDB9BFF-06DE-4165-BDD9-C6096ABFE6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508000</xdr:colOff>
      <xdr:row>177</xdr:row>
      <xdr:rowOff>101600</xdr:rowOff>
    </xdr:to>
    <xdr:pic>
      <xdr:nvPicPr>
        <xdr:cNvPr id="1269" name="Picture 1268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2B535EB3-9B60-88C3-CDC5-E0C93B0D09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508000</xdr:colOff>
      <xdr:row>178</xdr:row>
      <xdr:rowOff>101600</xdr:rowOff>
    </xdr:to>
    <xdr:pic>
      <xdr:nvPicPr>
        <xdr:cNvPr id="1270" name="Picture 1269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A1497056-4C08-ADE5-07D2-6A28DA10A9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508000</xdr:colOff>
      <xdr:row>179</xdr:row>
      <xdr:rowOff>101600</xdr:rowOff>
    </xdr:to>
    <xdr:pic>
      <xdr:nvPicPr>
        <xdr:cNvPr id="1271" name="Picture 1270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F448679B-9FE3-5D97-C355-6CA7B6B228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508000</xdr:colOff>
      <xdr:row>180</xdr:row>
      <xdr:rowOff>101600</xdr:rowOff>
    </xdr:to>
    <xdr:pic>
      <xdr:nvPicPr>
        <xdr:cNvPr id="1272" name="Picture 1271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86402458-9036-AD84-A6DB-8C19A1076C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508000</xdr:colOff>
      <xdr:row>181</xdr:row>
      <xdr:rowOff>101600</xdr:rowOff>
    </xdr:to>
    <xdr:pic>
      <xdr:nvPicPr>
        <xdr:cNvPr id="1273" name="Picture 1272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183A0EF6-B3C3-E233-5EAD-56A1879C66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508000</xdr:colOff>
      <xdr:row>182</xdr:row>
      <xdr:rowOff>101600</xdr:rowOff>
    </xdr:to>
    <xdr:pic>
      <xdr:nvPicPr>
        <xdr:cNvPr id="1274" name="Picture 1273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9EE0BC27-8F82-645C-327D-6F78125417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508000</xdr:colOff>
      <xdr:row>183</xdr:row>
      <xdr:rowOff>101600</xdr:rowOff>
    </xdr:to>
    <xdr:pic>
      <xdr:nvPicPr>
        <xdr:cNvPr id="1275" name="Picture 1274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6F1E1713-00D1-ED5F-415A-19FFEC3C1C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508000</xdr:colOff>
      <xdr:row>184</xdr:row>
      <xdr:rowOff>101600</xdr:rowOff>
    </xdr:to>
    <xdr:pic>
      <xdr:nvPicPr>
        <xdr:cNvPr id="1276" name="Picture 1275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EF7EDD7B-54E0-5D23-947C-7E303C0018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508000</xdr:colOff>
      <xdr:row>185</xdr:row>
      <xdr:rowOff>101600</xdr:rowOff>
    </xdr:to>
    <xdr:pic>
      <xdr:nvPicPr>
        <xdr:cNvPr id="1277" name="Picture 1276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A013409C-FC46-FA29-7605-64BF45ABDD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508000</xdr:colOff>
      <xdr:row>186</xdr:row>
      <xdr:rowOff>101600</xdr:rowOff>
    </xdr:to>
    <xdr:pic>
      <xdr:nvPicPr>
        <xdr:cNvPr id="1278" name="Picture 1277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0056E6BF-EAF8-73CC-0F8A-0156050981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508000</xdr:colOff>
      <xdr:row>187</xdr:row>
      <xdr:rowOff>101600</xdr:rowOff>
    </xdr:to>
    <xdr:pic>
      <xdr:nvPicPr>
        <xdr:cNvPr id="1279" name="Picture 1278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A92D6284-A96B-68FA-BF01-0A01B9456B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508000</xdr:colOff>
      <xdr:row>188</xdr:row>
      <xdr:rowOff>101600</xdr:rowOff>
    </xdr:to>
    <xdr:pic>
      <xdr:nvPicPr>
        <xdr:cNvPr id="1280" name="Picture 1279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F47E828A-F10B-1A72-8F8D-0BF6E3930D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508000</xdr:colOff>
      <xdr:row>189</xdr:row>
      <xdr:rowOff>101600</xdr:rowOff>
    </xdr:to>
    <xdr:pic>
      <xdr:nvPicPr>
        <xdr:cNvPr id="1281" name="Picture 1280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3D69CC0E-DFAD-E6FC-B881-1AA49F00D7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508000</xdr:colOff>
      <xdr:row>190</xdr:row>
      <xdr:rowOff>101600</xdr:rowOff>
    </xdr:to>
    <xdr:pic>
      <xdr:nvPicPr>
        <xdr:cNvPr id="1282" name="Picture 1281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2DA86D21-A330-5230-DE00-8EF2AFCB7E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508000</xdr:colOff>
      <xdr:row>191</xdr:row>
      <xdr:rowOff>101600</xdr:rowOff>
    </xdr:to>
    <xdr:pic>
      <xdr:nvPicPr>
        <xdr:cNvPr id="1283" name="Picture 1282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78D5099B-E8F1-5B40-CCA1-1A1F5AD7DF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508000</xdr:colOff>
      <xdr:row>192</xdr:row>
      <xdr:rowOff>101600</xdr:rowOff>
    </xdr:to>
    <xdr:pic>
      <xdr:nvPicPr>
        <xdr:cNvPr id="1284" name="Picture 1283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670675A5-5589-82BC-DDEC-7226BCC825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508000</xdr:colOff>
      <xdr:row>193</xdr:row>
      <xdr:rowOff>101600</xdr:rowOff>
    </xdr:to>
    <xdr:pic>
      <xdr:nvPicPr>
        <xdr:cNvPr id="1285" name="Picture 1284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0133F322-9D55-93F3-928C-C077172F8F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508000</xdr:colOff>
      <xdr:row>194</xdr:row>
      <xdr:rowOff>101600</xdr:rowOff>
    </xdr:to>
    <xdr:pic>
      <xdr:nvPicPr>
        <xdr:cNvPr id="1286" name="Picture 1285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A28799C3-8E11-D170-38CB-4D2F2C6E17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508000</xdr:colOff>
      <xdr:row>195</xdr:row>
      <xdr:rowOff>101600</xdr:rowOff>
    </xdr:to>
    <xdr:pic>
      <xdr:nvPicPr>
        <xdr:cNvPr id="1287" name="Picture 1286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42DD00DE-EB96-D7C5-51B0-B1FBD8D772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508000</xdr:colOff>
      <xdr:row>196</xdr:row>
      <xdr:rowOff>101600</xdr:rowOff>
    </xdr:to>
    <xdr:pic>
      <xdr:nvPicPr>
        <xdr:cNvPr id="1288" name="Picture 1287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4C6374CB-E05C-C365-C5FB-38636F943A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508000</xdr:colOff>
      <xdr:row>197</xdr:row>
      <xdr:rowOff>101600</xdr:rowOff>
    </xdr:to>
    <xdr:pic>
      <xdr:nvPicPr>
        <xdr:cNvPr id="1289" name="Picture 1288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AEAF74A2-7F5C-82BE-269A-53229DC260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508000</xdr:colOff>
      <xdr:row>198</xdr:row>
      <xdr:rowOff>101600</xdr:rowOff>
    </xdr:to>
    <xdr:pic>
      <xdr:nvPicPr>
        <xdr:cNvPr id="1290" name="Picture 1289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78055DDF-9225-5B9E-08EF-3F223E6AE1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508000</xdr:colOff>
      <xdr:row>199</xdr:row>
      <xdr:rowOff>101600</xdr:rowOff>
    </xdr:to>
    <xdr:pic>
      <xdr:nvPicPr>
        <xdr:cNvPr id="1291" name="Picture 1290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C9C61FAB-B2EC-D0A0-B529-C487477745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508000</xdr:colOff>
      <xdr:row>200</xdr:row>
      <xdr:rowOff>101600</xdr:rowOff>
    </xdr:to>
    <xdr:pic>
      <xdr:nvPicPr>
        <xdr:cNvPr id="1292" name="Picture 1291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D12E17D6-5CBB-EC7D-FD64-B6DA9350FD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508000</xdr:colOff>
      <xdr:row>201</xdr:row>
      <xdr:rowOff>101600</xdr:rowOff>
    </xdr:to>
    <xdr:pic>
      <xdr:nvPicPr>
        <xdr:cNvPr id="1293" name="Picture 1292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EBE8E52E-5C14-7CF2-61CD-4ADE541731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508000</xdr:colOff>
      <xdr:row>202</xdr:row>
      <xdr:rowOff>101600</xdr:rowOff>
    </xdr:to>
    <xdr:pic>
      <xdr:nvPicPr>
        <xdr:cNvPr id="1294" name="Picture 1293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75BA1333-A730-A200-48B4-F362815A9B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508000</xdr:colOff>
      <xdr:row>203</xdr:row>
      <xdr:rowOff>101600</xdr:rowOff>
    </xdr:to>
    <xdr:pic>
      <xdr:nvPicPr>
        <xdr:cNvPr id="1295" name="Picture 1294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19F5EF72-6208-9833-E499-3165313540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508000</xdr:colOff>
      <xdr:row>204</xdr:row>
      <xdr:rowOff>101600</xdr:rowOff>
    </xdr:to>
    <xdr:pic>
      <xdr:nvPicPr>
        <xdr:cNvPr id="1296" name="Picture 1295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E7C5C245-12B5-6A69-6314-90C3E14863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508000</xdr:colOff>
      <xdr:row>205</xdr:row>
      <xdr:rowOff>101600</xdr:rowOff>
    </xdr:to>
    <xdr:pic>
      <xdr:nvPicPr>
        <xdr:cNvPr id="1297" name="Picture 1296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A753DA7F-7356-E78E-5592-760815B0EB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508000</xdr:colOff>
      <xdr:row>206</xdr:row>
      <xdr:rowOff>101600</xdr:rowOff>
    </xdr:to>
    <xdr:pic>
      <xdr:nvPicPr>
        <xdr:cNvPr id="1298" name="Picture 1297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AA73C9FC-F50B-5A27-0D4D-18D49ADE41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508000</xdr:colOff>
      <xdr:row>207</xdr:row>
      <xdr:rowOff>101600</xdr:rowOff>
    </xdr:to>
    <xdr:pic>
      <xdr:nvPicPr>
        <xdr:cNvPr id="1299" name="Picture 1298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7755DF82-1A28-0BAC-AF15-15B865753F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508000</xdr:colOff>
      <xdr:row>208</xdr:row>
      <xdr:rowOff>101600</xdr:rowOff>
    </xdr:to>
    <xdr:pic>
      <xdr:nvPicPr>
        <xdr:cNvPr id="1300" name="Picture 1299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A5CFC354-9857-6872-0E7A-43030EEB16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508000</xdr:colOff>
      <xdr:row>209</xdr:row>
      <xdr:rowOff>101600</xdr:rowOff>
    </xdr:to>
    <xdr:pic>
      <xdr:nvPicPr>
        <xdr:cNvPr id="1301" name="Picture 1300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35B01BA8-0BC4-82D0-34F2-6BDCDDD1C4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508000</xdr:colOff>
      <xdr:row>210</xdr:row>
      <xdr:rowOff>101600</xdr:rowOff>
    </xdr:to>
    <xdr:pic>
      <xdr:nvPicPr>
        <xdr:cNvPr id="1302" name="Picture 1301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2FAC8C60-BB86-8A56-C1A5-5FCC04DBD0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508000</xdr:colOff>
      <xdr:row>211</xdr:row>
      <xdr:rowOff>101600</xdr:rowOff>
    </xdr:to>
    <xdr:pic>
      <xdr:nvPicPr>
        <xdr:cNvPr id="1303" name="Picture 1302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9057B5F6-DCDA-403C-A369-5EACD52025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508000</xdr:colOff>
      <xdr:row>212</xdr:row>
      <xdr:rowOff>101600</xdr:rowOff>
    </xdr:to>
    <xdr:pic>
      <xdr:nvPicPr>
        <xdr:cNvPr id="1304" name="Picture 1303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B5D363EE-6816-CCB8-E626-1C0993A838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508000</xdr:colOff>
      <xdr:row>213</xdr:row>
      <xdr:rowOff>101600</xdr:rowOff>
    </xdr:to>
    <xdr:pic>
      <xdr:nvPicPr>
        <xdr:cNvPr id="1305" name="Picture 1304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C35B921D-65FB-5C6F-0D42-8E3D0337DD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508000</xdr:colOff>
      <xdr:row>214</xdr:row>
      <xdr:rowOff>101600</xdr:rowOff>
    </xdr:to>
    <xdr:pic>
      <xdr:nvPicPr>
        <xdr:cNvPr id="1306" name="Picture 1305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5FBA5909-7105-A4E0-387A-731C058800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508000</xdr:colOff>
      <xdr:row>215</xdr:row>
      <xdr:rowOff>101600</xdr:rowOff>
    </xdr:to>
    <xdr:pic>
      <xdr:nvPicPr>
        <xdr:cNvPr id="1307" name="Picture 1306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1C7F0044-149C-FBFB-912D-ACA80FCD93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508000</xdr:colOff>
      <xdr:row>216</xdr:row>
      <xdr:rowOff>101600</xdr:rowOff>
    </xdr:to>
    <xdr:pic>
      <xdr:nvPicPr>
        <xdr:cNvPr id="1308" name="Picture 1307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73DF2965-99DF-7F18-5F3E-B77323AFAA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508000</xdr:colOff>
      <xdr:row>217</xdr:row>
      <xdr:rowOff>101600</xdr:rowOff>
    </xdr:to>
    <xdr:pic>
      <xdr:nvPicPr>
        <xdr:cNvPr id="1309" name="Picture 1308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E153DD7E-42B3-4FC3-FB79-B1D6AB83E4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508000</xdr:colOff>
      <xdr:row>218</xdr:row>
      <xdr:rowOff>101600</xdr:rowOff>
    </xdr:to>
    <xdr:pic>
      <xdr:nvPicPr>
        <xdr:cNvPr id="1310" name="Picture 1309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FE84FC95-512F-3D65-D2F9-D6E8D62EB3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508000</xdr:colOff>
      <xdr:row>219</xdr:row>
      <xdr:rowOff>101600</xdr:rowOff>
    </xdr:to>
    <xdr:pic>
      <xdr:nvPicPr>
        <xdr:cNvPr id="1311" name="Picture 1310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0CA0DB6E-8842-A7FA-F86C-9D3695BCA2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508000</xdr:colOff>
      <xdr:row>220</xdr:row>
      <xdr:rowOff>101600</xdr:rowOff>
    </xdr:to>
    <xdr:pic>
      <xdr:nvPicPr>
        <xdr:cNvPr id="1312" name="Picture 1311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117C01CA-D3F9-B17B-C31A-3F09CCDE38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508000</xdr:colOff>
      <xdr:row>221</xdr:row>
      <xdr:rowOff>101600</xdr:rowOff>
    </xdr:to>
    <xdr:pic>
      <xdr:nvPicPr>
        <xdr:cNvPr id="1313" name="Picture 1312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893DD252-1366-C5FB-8FE3-36AAA531DC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508000</xdr:colOff>
      <xdr:row>222</xdr:row>
      <xdr:rowOff>101600</xdr:rowOff>
    </xdr:to>
    <xdr:pic>
      <xdr:nvPicPr>
        <xdr:cNvPr id="1314" name="Picture 1313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79973159-C468-5744-EA7B-4CDCB91628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508000</xdr:colOff>
      <xdr:row>223</xdr:row>
      <xdr:rowOff>101600</xdr:rowOff>
    </xdr:to>
    <xdr:pic>
      <xdr:nvPicPr>
        <xdr:cNvPr id="1315" name="Picture 1314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0037EB46-9681-CDB3-700B-91A2510D2E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508000</xdr:colOff>
      <xdr:row>224</xdr:row>
      <xdr:rowOff>101600</xdr:rowOff>
    </xdr:to>
    <xdr:pic>
      <xdr:nvPicPr>
        <xdr:cNvPr id="1316" name="Picture 1315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4254785E-A093-F7C4-1DFF-4C9620F48C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508000</xdr:colOff>
      <xdr:row>225</xdr:row>
      <xdr:rowOff>101600</xdr:rowOff>
    </xdr:to>
    <xdr:pic>
      <xdr:nvPicPr>
        <xdr:cNvPr id="1317" name="Picture 1316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C4C35490-47EA-4538-6554-19C6D5F022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508000</xdr:colOff>
      <xdr:row>226</xdr:row>
      <xdr:rowOff>101600</xdr:rowOff>
    </xdr:to>
    <xdr:pic>
      <xdr:nvPicPr>
        <xdr:cNvPr id="1318" name="Picture 1317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6E160B92-E154-872B-A5FE-63E46DC8C1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508000</xdr:colOff>
      <xdr:row>227</xdr:row>
      <xdr:rowOff>101600</xdr:rowOff>
    </xdr:to>
    <xdr:pic>
      <xdr:nvPicPr>
        <xdr:cNvPr id="1319" name="Picture 1318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0FE6D265-AF03-E429-C66F-1801DBFA34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508000</xdr:colOff>
      <xdr:row>228</xdr:row>
      <xdr:rowOff>101600</xdr:rowOff>
    </xdr:to>
    <xdr:pic>
      <xdr:nvPicPr>
        <xdr:cNvPr id="1320" name="Picture 1319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B8A042A9-C100-B621-50CA-5E8109E1D3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508000</xdr:colOff>
      <xdr:row>229</xdr:row>
      <xdr:rowOff>101600</xdr:rowOff>
    </xdr:to>
    <xdr:pic>
      <xdr:nvPicPr>
        <xdr:cNvPr id="1321" name="Picture 1320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D679063D-6760-5786-D4B5-7632C9A171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508000</xdr:colOff>
      <xdr:row>230</xdr:row>
      <xdr:rowOff>101600</xdr:rowOff>
    </xdr:to>
    <xdr:pic>
      <xdr:nvPicPr>
        <xdr:cNvPr id="1322" name="Picture 1321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BEF97B83-72B5-0F8B-A8B2-EFCA42E9CA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508000</xdr:colOff>
      <xdr:row>231</xdr:row>
      <xdr:rowOff>101600</xdr:rowOff>
    </xdr:to>
    <xdr:pic>
      <xdr:nvPicPr>
        <xdr:cNvPr id="1323" name="Picture 1322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15C49B1A-7896-46DB-F701-F0F3E7B923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508000</xdr:colOff>
      <xdr:row>232</xdr:row>
      <xdr:rowOff>101600</xdr:rowOff>
    </xdr:to>
    <xdr:pic>
      <xdr:nvPicPr>
        <xdr:cNvPr id="1324" name="Picture 1323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A7EC4DC8-0055-8A76-4297-9AAF81252D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508000</xdr:colOff>
      <xdr:row>233</xdr:row>
      <xdr:rowOff>101600</xdr:rowOff>
    </xdr:to>
    <xdr:pic>
      <xdr:nvPicPr>
        <xdr:cNvPr id="1325" name="Picture 1324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C77B0DA2-100B-B1A4-D674-58061E20B0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508000</xdr:colOff>
      <xdr:row>234</xdr:row>
      <xdr:rowOff>101600</xdr:rowOff>
    </xdr:to>
    <xdr:pic>
      <xdr:nvPicPr>
        <xdr:cNvPr id="1326" name="Picture 1325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D15B15F4-7F9D-E971-2DFF-4D3CCA568C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508000</xdr:colOff>
      <xdr:row>235</xdr:row>
      <xdr:rowOff>101600</xdr:rowOff>
    </xdr:to>
    <xdr:pic>
      <xdr:nvPicPr>
        <xdr:cNvPr id="1327" name="Picture 1326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2D811E5E-D1D8-522E-DDE0-D718C5DCEC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508000</xdr:colOff>
      <xdr:row>236</xdr:row>
      <xdr:rowOff>101600</xdr:rowOff>
    </xdr:to>
    <xdr:pic>
      <xdr:nvPicPr>
        <xdr:cNvPr id="1328" name="Picture 1327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4381A8EE-502E-2E53-7F85-E70DEFF004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508000</xdr:colOff>
      <xdr:row>237</xdr:row>
      <xdr:rowOff>101600</xdr:rowOff>
    </xdr:to>
    <xdr:pic>
      <xdr:nvPicPr>
        <xdr:cNvPr id="1329" name="Picture 1328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8F89B989-E684-BA06-0CDA-51AFFEEDDD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508000</xdr:colOff>
      <xdr:row>238</xdr:row>
      <xdr:rowOff>101600</xdr:rowOff>
    </xdr:to>
    <xdr:pic>
      <xdr:nvPicPr>
        <xdr:cNvPr id="1330" name="Picture 1329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93EEAE3C-E0E7-45CA-8F5A-7C9ACA6D60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508000</xdr:colOff>
      <xdr:row>239</xdr:row>
      <xdr:rowOff>101600</xdr:rowOff>
    </xdr:to>
    <xdr:pic>
      <xdr:nvPicPr>
        <xdr:cNvPr id="1331" name="Picture 1330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3DA208B3-5638-A431-3522-77BFE48894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508000</xdr:colOff>
      <xdr:row>240</xdr:row>
      <xdr:rowOff>101600</xdr:rowOff>
    </xdr:to>
    <xdr:pic>
      <xdr:nvPicPr>
        <xdr:cNvPr id="1332" name="Picture 1331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07B03421-1F27-54F4-6CFD-AE8AEEA17A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508000</xdr:colOff>
      <xdr:row>241</xdr:row>
      <xdr:rowOff>101600</xdr:rowOff>
    </xdr:to>
    <xdr:pic>
      <xdr:nvPicPr>
        <xdr:cNvPr id="1333" name="Picture 1332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A71817F9-26BD-5140-50F3-A2F196BFF0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508000</xdr:colOff>
      <xdr:row>242</xdr:row>
      <xdr:rowOff>101600</xdr:rowOff>
    </xdr:to>
    <xdr:pic>
      <xdr:nvPicPr>
        <xdr:cNvPr id="1334" name="Picture 1333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0D487F50-100F-502A-3901-2744881107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508000</xdr:colOff>
      <xdr:row>243</xdr:row>
      <xdr:rowOff>101600</xdr:rowOff>
    </xdr:to>
    <xdr:pic>
      <xdr:nvPicPr>
        <xdr:cNvPr id="1335" name="Picture 1334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B196332D-AE85-7846-9445-96C03921E0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508000</xdr:colOff>
      <xdr:row>244</xdr:row>
      <xdr:rowOff>101600</xdr:rowOff>
    </xdr:to>
    <xdr:pic>
      <xdr:nvPicPr>
        <xdr:cNvPr id="1336" name="Picture 1335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B81F2D0D-DF08-EF28-3FA2-217019C38B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508000</xdr:colOff>
      <xdr:row>245</xdr:row>
      <xdr:rowOff>101600</xdr:rowOff>
    </xdr:to>
    <xdr:pic>
      <xdr:nvPicPr>
        <xdr:cNvPr id="1337" name="Picture 1336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FBB695F8-0154-0E6A-671C-80380A7105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508000</xdr:colOff>
      <xdr:row>246</xdr:row>
      <xdr:rowOff>101600</xdr:rowOff>
    </xdr:to>
    <xdr:pic>
      <xdr:nvPicPr>
        <xdr:cNvPr id="1338" name="Picture 1337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07B501C7-BF87-9217-2598-5BBF96A8C1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508000</xdr:colOff>
      <xdr:row>247</xdr:row>
      <xdr:rowOff>101600</xdr:rowOff>
    </xdr:to>
    <xdr:pic>
      <xdr:nvPicPr>
        <xdr:cNvPr id="1339" name="Picture 1338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64FECB55-68D2-9D3E-AED9-0DA048BB28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508000</xdr:colOff>
      <xdr:row>248</xdr:row>
      <xdr:rowOff>101600</xdr:rowOff>
    </xdr:to>
    <xdr:pic>
      <xdr:nvPicPr>
        <xdr:cNvPr id="1340" name="Picture 1339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E8695020-98BC-02BA-07C3-CAEAF0BA49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508000</xdr:colOff>
      <xdr:row>249</xdr:row>
      <xdr:rowOff>101600</xdr:rowOff>
    </xdr:to>
    <xdr:pic>
      <xdr:nvPicPr>
        <xdr:cNvPr id="1341" name="Picture 1340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DC4C7320-045E-5151-6EE2-F2D218C48F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508000</xdr:colOff>
      <xdr:row>250</xdr:row>
      <xdr:rowOff>101600</xdr:rowOff>
    </xdr:to>
    <xdr:pic>
      <xdr:nvPicPr>
        <xdr:cNvPr id="1342" name="Picture 1341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9710195A-93D3-5EB3-1F6A-E8A9252676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508000</xdr:colOff>
      <xdr:row>251</xdr:row>
      <xdr:rowOff>101600</xdr:rowOff>
    </xdr:to>
    <xdr:pic>
      <xdr:nvPicPr>
        <xdr:cNvPr id="1343" name="Picture 1342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482CFB4F-E1A3-8A1F-3F7C-890A12E216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508000</xdr:colOff>
      <xdr:row>252</xdr:row>
      <xdr:rowOff>101600</xdr:rowOff>
    </xdr:to>
    <xdr:pic>
      <xdr:nvPicPr>
        <xdr:cNvPr id="1344" name="Picture 1343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5A4C0323-B737-C752-D31A-EDCBED5EE5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508000</xdr:colOff>
      <xdr:row>253</xdr:row>
      <xdr:rowOff>101600</xdr:rowOff>
    </xdr:to>
    <xdr:pic>
      <xdr:nvPicPr>
        <xdr:cNvPr id="1345" name="Picture 1344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377E97C6-87D4-697A-C4AE-4EC6B1F34A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508000</xdr:colOff>
      <xdr:row>254</xdr:row>
      <xdr:rowOff>101600</xdr:rowOff>
    </xdr:to>
    <xdr:pic>
      <xdr:nvPicPr>
        <xdr:cNvPr id="1346" name="Picture 1345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5C965674-6148-09D1-0621-FF9C5F99F1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508000</xdr:colOff>
      <xdr:row>255</xdr:row>
      <xdr:rowOff>101600</xdr:rowOff>
    </xdr:to>
    <xdr:pic>
      <xdr:nvPicPr>
        <xdr:cNvPr id="1347" name="Picture 1346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2197A07E-311C-7376-E5CC-36F248EBD8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508000</xdr:colOff>
      <xdr:row>256</xdr:row>
      <xdr:rowOff>101600</xdr:rowOff>
    </xdr:to>
    <xdr:pic>
      <xdr:nvPicPr>
        <xdr:cNvPr id="1348" name="Picture 1347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F8791342-836B-0F2A-CB83-BC59F2DF69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508000</xdr:colOff>
      <xdr:row>257</xdr:row>
      <xdr:rowOff>101600</xdr:rowOff>
    </xdr:to>
    <xdr:pic>
      <xdr:nvPicPr>
        <xdr:cNvPr id="1349" name="Picture 1348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06CEAB30-145C-37BA-E315-B23CB22F86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508000</xdr:colOff>
      <xdr:row>258</xdr:row>
      <xdr:rowOff>101600</xdr:rowOff>
    </xdr:to>
    <xdr:pic>
      <xdr:nvPicPr>
        <xdr:cNvPr id="1350" name="Picture 1349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D61D92D4-BA6C-A8B7-C7A8-398F6E8C0B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508000</xdr:colOff>
      <xdr:row>259</xdr:row>
      <xdr:rowOff>101600</xdr:rowOff>
    </xdr:to>
    <xdr:pic>
      <xdr:nvPicPr>
        <xdr:cNvPr id="1351" name="Picture 1350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ABCA8851-F511-D9B6-9110-AB10E2F99C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508000</xdr:colOff>
      <xdr:row>260</xdr:row>
      <xdr:rowOff>101600</xdr:rowOff>
    </xdr:to>
    <xdr:pic>
      <xdr:nvPicPr>
        <xdr:cNvPr id="1352" name="Picture 1351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F35182F1-AA48-64A2-C7E5-F6D3CF44B5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508000</xdr:colOff>
      <xdr:row>261</xdr:row>
      <xdr:rowOff>101600</xdr:rowOff>
    </xdr:to>
    <xdr:pic>
      <xdr:nvPicPr>
        <xdr:cNvPr id="1353" name="Picture 1352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F237DA82-A132-AB4E-871F-16623A7108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508000</xdr:colOff>
      <xdr:row>262</xdr:row>
      <xdr:rowOff>101600</xdr:rowOff>
    </xdr:to>
    <xdr:pic>
      <xdr:nvPicPr>
        <xdr:cNvPr id="1354" name="Picture 1353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30F9D1DC-037F-CDEF-AC10-768BB15EEC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508000</xdr:colOff>
      <xdr:row>263</xdr:row>
      <xdr:rowOff>101600</xdr:rowOff>
    </xdr:to>
    <xdr:pic>
      <xdr:nvPicPr>
        <xdr:cNvPr id="1355" name="Picture 1354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2A9FF651-4140-58C8-CB3B-8C63E015D2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508000</xdr:colOff>
      <xdr:row>264</xdr:row>
      <xdr:rowOff>101600</xdr:rowOff>
    </xdr:to>
    <xdr:pic>
      <xdr:nvPicPr>
        <xdr:cNvPr id="1356" name="Picture 1355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B33C771D-6852-18AE-BDA9-344183B858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508000</xdr:colOff>
      <xdr:row>265</xdr:row>
      <xdr:rowOff>101600</xdr:rowOff>
    </xdr:to>
    <xdr:pic>
      <xdr:nvPicPr>
        <xdr:cNvPr id="1357" name="Picture 1356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892E371B-7F8D-2359-35F3-E05685D56E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508000</xdr:colOff>
      <xdr:row>266</xdr:row>
      <xdr:rowOff>101600</xdr:rowOff>
    </xdr:to>
    <xdr:pic>
      <xdr:nvPicPr>
        <xdr:cNvPr id="1358" name="Picture 1357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3844F4BD-F762-D3D0-8A6C-F5D351EC2D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508000</xdr:colOff>
      <xdr:row>267</xdr:row>
      <xdr:rowOff>101600</xdr:rowOff>
    </xdr:to>
    <xdr:pic>
      <xdr:nvPicPr>
        <xdr:cNvPr id="1359" name="Picture 1358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720A1F51-8939-33AF-1FCB-2AEAD2C0FE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508000</xdr:colOff>
      <xdr:row>268</xdr:row>
      <xdr:rowOff>101600</xdr:rowOff>
    </xdr:to>
    <xdr:pic>
      <xdr:nvPicPr>
        <xdr:cNvPr id="1360" name="Picture 1359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9253A23B-FCD9-D844-ACD1-DBE6641CCC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508000</xdr:colOff>
      <xdr:row>269</xdr:row>
      <xdr:rowOff>101600</xdr:rowOff>
    </xdr:to>
    <xdr:pic>
      <xdr:nvPicPr>
        <xdr:cNvPr id="1361" name="Picture 1360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C22D13BB-0A15-7361-E7EE-0BA99B4576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508000</xdr:colOff>
      <xdr:row>270</xdr:row>
      <xdr:rowOff>101600</xdr:rowOff>
    </xdr:to>
    <xdr:pic>
      <xdr:nvPicPr>
        <xdr:cNvPr id="1362" name="Picture 1361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A6204319-B45A-A46B-41B0-E297E355CB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508000</xdr:colOff>
      <xdr:row>271</xdr:row>
      <xdr:rowOff>101600</xdr:rowOff>
    </xdr:to>
    <xdr:pic>
      <xdr:nvPicPr>
        <xdr:cNvPr id="1363" name="Picture 1362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EC1A7E6A-1A62-BFE6-2F30-0B49BD0514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508000</xdr:colOff>
      <xdr:row>272</xdr:row>
      <xdr:rowOff>101600</xdr:rowOff>
    </xdr:to>
    <xdr:pic>
      <xdr:nvPicPr>
        <xdr:cNvPr id="1364" name="Picture 1363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D9ADA8DC-55B7-EB98-B34A-3119BF126C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508000</xdr:colOff>
      <xdr:row>273</xdr:row>
      <xdr:rowOff>101600</xdr:rowOff>
    </xdr:to>
    <xdr:pic>
      <xdr:nvPicPr>
        <xdr:cNvPr id="1365" name="Picture 1364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1B144A32-75D7-1A0F-AB67-D539526A51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508000</xdr:colOff>
      <xdr:row>274</xdr:row>
      <xdr:rowOff>101600</xdr:rowOff>
    </xdr:to>
    <xdr:pic>
      <xdr:nvPicPr>
        <xdr:cNvPr id="1366" name="Picture 1365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5D702ABC-B98D-612D-FB69-D53F17522B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508000</xdr:colOff>
      <xdr:row>275</xdr:row>
      <xdr:rowOff>101600</xdr:rowOff>
    </xdr:to>
    <xdr:pic>
      <xdr:nvPicPr>
        <xdr:cNvPr id="1367" name="Picture 1366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ADBB2192-0A0C-CC52-5DBE-7E3E40A507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508000</xdr:colOff>
      <xdr:row>276</xdr:row>
      <xdr:rowOff>101600</xdr:rowOff>
    </xdr:to>
    <xdr:pic>
      <xdr:nvPicPr>
        <xdr:cNvPr id="1368" name="Picture 1367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79F63695-A570-E791-BDEB-E86F465AB5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508000</xdr:colOff>
      <xdr:row>277</xdr:row>
      <xdr:rowOff>101600</xdr:rowOff>
    </xdr:to>
    <xdr:pic>
      <xdr:nvPicPr>
        <xdr:cNvPr id="1369" name="Picture 1368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CE87852E-455C-715F-67DF-02BB4CDD3A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508000</xdr:colOff>
      <xdr:row>278</xdr:row>
      <xdr:rowOff>101600</xdr:rowOff>
    </xdr:to>
    <xdr:pic>
      <xdr:nvPicPr>
        <xdr:cNvPr id="1370" name="Picture 1369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549D731D-0077-BAE0-A959-DE35E0DBC3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508000</xdr:colOff>
      <xdr:row>279</xdr:row>
      <xdr:rowOff>101600</xdr:rowOff>
    </xdr:to>
    <xdr:pic>
      <xdr:nvPicPr>
        <xdr:cNvPr id="1371" name="Picture 1370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E9A32A9F-712B-C81A-0D26-8F2A7BC2A7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508000</xdr:colOff>
      <xdr:row>280</xdr:row>
      <xdr:rowOff>101600</xdr:rowOff>
    </xdr:to>
    <xdr:pic>
      <xdr:nvPicPr>
        <xdr:cNvPr id="1372" name="Picture 1371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30773053-5BB2-5D6A-C7D7-C5BA8EBA52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508000</xdr:colOff>
      <xdr:row>281</xdr:row>
      <xdr:rowOff>101600</xdr:rowOff>
    </xdr:to>
    <xdr:pic>
      <xdr:nvPicPr>
        <xdr:cNvPr id="1373" name="Picture 1372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FBE95339-B171-E673-65D7-3CD80B58CD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508000</xdr:colOff>
      <xdr:row>282</xdr:row>
      <xdr:rowOff>101600</xdr:rowOff>
    </xdr:to>
    <xdr:pic>
      <xdr:nvPicPr>
        <xdr:cNvPr id="1374" name="Picture 1373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11B6347A-696A-5727-335B-A49766E4EA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508000</xdr:colOff>
      <xdr:row>283</xdr:row>
      <xdr:rowOff>101600</xdr:rowOff>
    </xdr:to>
    <xdr:pic>
      <xdr:nvPicPr>
        <xdr:cNvPr id="1375" name="Picture 1374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1275E7E3-C19A-297A-8B71-EFC3E2DC88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508000</xdr:colOff>
      <xdr:row>284</xdr:row>
      <xdr:rowOff>101600</xdr:rowOff>
    </xdr:to>
    <xdr:pic>
      <xdr:nvPicPr>
        <xdr:cNvPr id="1376" name="Picture 1375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F6588B0E-F09F-F617-CAB5-DF9E3F0BF9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508000</xdr:colOff>
      <xdr:row>285</xdr:row>
      <xdr:rowOff>101600</xdr:rowOff>
    </xdr:to>
    <xdr:pic>
      <xdr:nvPicPr>
        <xdr:cNvPr id="1377" name="Picture 1376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B660D7E6-8B41-8FDF-3DFD-850CEF63A1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508000</xdr:colOff>
      <xdr:row>286</xdr:row>
      <xdr:rowOff>101600</xdr:rowOff>
    </xdr:to>
    <xdr:pic>
      <xdr:nvPicPr>
        <xdr:cNvPr id="1378" name="Picture 1377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369D6A8B-EEDA-38CC-62E7-22C268B87E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508000</xdr:colOff>
      <xdr:row>287</xdr:row>
      <xdr:rowOff>101600</xdr:rowOff>
    </xdr:to>
    <xdr:pic>
      <xdr:nvPicPr>
        <xdr:cNvPr id="1379" name="Picture 1378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9C220481-DB52-03F9-D337-BA39163F62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508000</xdr:colOff>
      <xdr:row>288</xdr:row>
      <xdr:rowOff>101600</xdr:rowOff>
    </xdr:to>
    <xdr:pic>
      <xdr:nvPicPr>
        <xdr:cNvPr id="1380" name="Picture 1379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953632FD-DD96-0FDA-862F-78AEB662F5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508000</xdr:colOff>
      <xdr:row>289</xdr:row>
      <xdr:rowOff>101600</xdr:rowOff>
    </xdr:to>
    <xdr:pic>
      <xdr:nvPicPr>
        <xdr:cNvPr id="1381" name="Picture 1380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8B112014-A2B5-D215-EF3C-986CD71E72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508000</xdr:colOff>
      <xdr:row>290</xdr:row>
      <xdr:rowOff>101600</xdr:rowOff>
    </xdr:to>
    <xdr:pic>
      <xdr:nvPicPr>
        <xdr:cNvPr id="1382" name="Picture 1381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EA0E038F-42C5-7B8D-8BA0-7A50B15680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508000</xdr:colOff>
      <xdr:row>291</xdr:row>
      <xdr:rowOff>101600</xdr:rowOff>
    </xdr:to>
    <xdr:pic>
      <xdr:nvPicPr>
        <xdr:cNvPr id="1383" name="Picture 1382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7F61D045-7D5E-39BE-C2C0-683F92E3A2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508000</xdr:colOff>
      <xdr:row>292</xdr:row>
      <xdr:rowOff>101600</xdr:rowOff>
    </xdr:to>
    <xdr:pic>
      <xdr:nvPicPr>
        <xdr:cNvPr id="1384" name="Picture 1383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55D33C64-30B9-A233-C4E4-2426F8EE17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508000</xdr:colOff>
      <xdr:row>293</xdr:row>
      <xdr:rowOff>101600</xdr:rowOff>
    </xdr:to>
    <xdr:pic>
      <xdr:nvPicPr>
        <xdr:cNvPr id="1385" name="Picture 1384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709D6E78-D509-1F3A-C6AC-9BA83F7DE3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508000</xdr:colOff>
      <xdr:row>294</xdr:row>
      <xdr:rowOff>101600</xdr:rowOff>
    </xdr:to>
    <xdr:pic>
      <xdr:nvPicPr>
        <xdr:cNvPr id="1386" name="Picture 1385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50A769FD-2036-BA4C-119A-8CCE7E0FF6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508000</xdr:colOff>
      <xdr:row>295</xdr:row>
      <xdr:rowOff>101600</xdr:rowOff>
    </xdr:to>
    <xdr:pic>
      <xdr:nvPicPr>
        <xdr:cNvPr id="1387" name="Picture 1386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7E948C30-BB48-86D5-1F29-F7D29C2403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508000</xdr:colOff>
      <xdr:row>296</xdr:row>
      <xdr:rowOff>101600</xdr:rowOff>
    </xdr:to>
    <xdr:pic>
      <xdr:nvPicPr>
        <xdr:cNvPr id="1388" name="Picture 1387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05697680-38B2-C71F-6D4D-D69DCF179B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508000</xdr:colOff>
      <xdr:row>297</xdr:row>
      <xdr:rowOff>101600</xdr:rowOff>
    </xdr:to>
    <xdr:pic>
      <xdr:nvPicPr>
        <xdr:cNvPr id="1389" name="Picture 1388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BCEEF09D-4ED5-D127-FCA5-27805E4A59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508000</xdr:colOff>
      <xdr:row>298</xdr:row>
      <xdr:rowOff>101600</xdr:rowOff>
    </xdr:to>
    <xdr:pic>
      <xdr:nvPicPr>
        <xdr:cNvPr id="1390" name="Picture 1389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86FD9CC5-8E07-F3A9-B7B0-86DEA5FE6E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508000</xdr:colOff>
      <xdr:row>299</xdr:row>
      <xdr:rowOff>101600</xdr:rowOff>
    </xdr:to>
    <xdr:pic>
      <xdr:nvPicPr>
        <xdr:cNvPr id="1391" name="Picture 1390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FE8E3301-D4CB-8611-0D10-819A17C4B3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508000</xdr:colOff>
      <xdr:row>300</xdr:row>
      <xdr:rowOff>101600</xdr:rowOff>
    </xdr:to>
    <xdr:pic>
      <xdr:nvPicPr>
        <xdr:cNvPr id="1392" name="Picture 1391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03381024-162B-BDA3-D2B8-F51A0A5874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508000</xdr:colOff>
      <xdr:row>301</xdr:row>
      <xdr:rowOff>101600</xdr:rowOff>
    </xdr:to>
    <xdr:pic>
      <xdr:nvPicPr>
        <xdr:cNvPr id="1393" name="Picture 1392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B6CE86B6-E446-719E-A8F8-20F67EB213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508000</xdr:colOff>
      <xdr:row>302</xdr:row>
      <xdr:rowOff>101600</xdr:rowOff>
    </xdr:to>
    <xdr:pic>
      <xdr:nvPicPr>
        <xdr:cNvPr id="1394" name="Picture 1393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F5BC2E95-AF1F-6D86-4BB1-25E8633928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508000</xdr:colOff>
      <xdr:row>303</xdr:row>
      <xdr:rowOff>101600</xdr:rowOff>
    </xdr:to>
    <xdr:pic>
      <xdr:nvPicPr>
        <xdr:cNvPr id="1395" name="Picture 1394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9188CC41-BC0C-FEC3-0240-4043352C07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508000</xdr:colOff>
      <xdr:row>304</xdr:row>
      <xdr:rowOff>101600</xdr:rowOff>
    </xdr:to>
    <xdr:pic>
      <xdr:nvPicPr>
        <xdr:cNvPr id="1396" name="Picture 1395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CD99B7CB-E9DD-4131-98F7-0C5633DCB4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508000</xdr:colOff>
      <xdr:row>305</xdr:row>
      <xdr:rowOff>101600</xdr:rowOff>
    </xdr:to>
    <xdr:pic>
      <xdr:nvPicPr>
        <xdr:cNvPr id="1397" name="Picture 1396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BC873AC3-B2A3-7674-166F-49ABCB9661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508000</xdr:colOff>
      <xdr:row>306</xdr:row>
      <xdr:rowOff>101600</xdr:rowOff>
    </xdr:to>
    <xdr:pic>
      <xdr:nvPicPr>
        <xdr:cNvPr id="1398" name="Picture 1397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317C5D85-CD6C-AB57-CB68-F765370539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508000</xdr:colOff>
      <xdr:row>307</xdr:row>
      <xdr:rowOff>101600</xdr:rowOff>
    </xdr:to>
    <xdr:pic>
      <xdr:nvPicPr>
        <xdr:cNvPr id="1399" name="Picture 1398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26468765-02B0-75AD-AAF1-B7DB6AE0FC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508000</xdr:colOff>
      <xdr:row>308</xdr:row>
      <xdr:rowOff>101600</xdr:rowOff>
    </xdr:to>
    <xdr:pic>
      <xdr:nvPicPr>
        <xdr:cNvPr id="1400" name="Picture 1399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92E0982B-4018-2263-42C5-7DBC1ECA0E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508000</xdr:colOff>
      <xdr:row>309</xdr:row>
      <xdr:rowOff>101600</xdr:rowOff>
    </xdr:to>
    <xdr:pic>
      <xdr:nvPicPr>
        <xdr:cNvPr id="1401" name="Picture 1400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678EF735-8797-DA08-0C09-7F76D43C72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508000</xdr:colOff>
      <xdr:row>310</xdr:row>
      <xdr:rowOff>101600</xdr:rowOff>
    </xdr:to>
    <xdr:pic>
      <xdr:nvPicPr>
        <xdr:cNvPr id="1402" name="Picture 1401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038D1773-8A05-655C-A9E5-923D58C780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508000</xdr:colOff>
      <xdr:row>311</xdr:row>
      <xdr:rowOff>101600</xdr:rowOff>
    </xdr:to>
    <xdr:pic>
      <xdr:nvPicPr>
        <xdr:cNvPr id="1403" name="Picture 1402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07049468-A97C-BFCA-2DCB-FBC2D37BBA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508000</xdr:colOff>
      <xdr:row>312</xdr:row>
      <xdr:rowOff>101600</xdr:rowOff>
    </xdr:to>
    <xdr:pic>
      <xdr:nvPicPr>
        <xdr:cNvPr id="1404" name="Picture 1403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0C71C670-C8BE-C93D-B9AB-6576D8127E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508000</xdr:colOff>
      <xdr:row>313</xdr:row>
      <xdr:rowOff>101600</xdr:rowOff>
    </xdr:to>
    <xdr:pic>
      <xdr:nvPicPr>
        <xdr:cNvPr id="1405" name="Picture 1404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1D56895E-1CCB-EC79-71A1-6D0EB2CD26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508000</xdr:colOff>
      <xdr:row>314</xdr:row>
      <xdr:rowOff>101600</xdr:rowOff>
    </xdr:to>
    <xdr:pic>
      <xdr:nvPicPr>
        <xdr:cNvPr id="1406" name="Picture 1405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951C76C0-6A9D-82D5-4D79-E4D432B8A6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508000</xdr:colOff>
      <xdr:row>315</xdr:row>
      <xdr:rowOff>101600</xdr:rowOff>
    </xdr:to>
    <xdr:pic>
      <xdr:nvPicPr>
        <xdr:cNvPr id="1407" name="Picture 1406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D63E4830-D0F3-3C03-2927-B440A5FBB5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508000</xdr:colOff>
      <xdr:row>316</xdr:row>
      <xdr:rowOff>101600</xdr:rowOff>
    </xdr:to>
    <xdr:pic>
      <xdr:nvPicPr>
        <xdr:cNvPr id="1408" name="Picture 1407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59ABC55B-2142-E69C-8EDB-8D91514417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508000</xdr:colOff>
      <xdr:row>317</xdr:row>
      <xdr:rowOff>101600</xdr:rowOff>
    </xdr:to>
    <xdr:pic>
      <xdr:nvPicPr>
        <xdr:cNvPr id="1409" name="Picture 1408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5E406F10-FDAB-674B-00D2-4746247D2B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508000</xdr:colOff>
      <xdr:row>318</xdr:row>
      <xdr:rowOff>101600</xdr:rowOff>
    </xdr:to>
    <xdr:pic>
      <xdr:nvPicPr>
        <xdr:cNvPr id="1410" name="Picture 1409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CACBACD8-A0E8-9F90-B932-E4169F74D8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508000</xdr:colOff>
      <xdr:row>319</xdr:row>
      <xdr:rowOff>101600</xdr:rowOff>
    </xdr:to>
    <xdr:pic>
      <xdr:nvPicPr>
        <xdr:cNvPr id="1411" name="Picture 1410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445E058E-6027-3328-1548-58A18C54E1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508000</xdr:colOff>
      <xdr:row>320</xdr:row>
      <xdr:rowOff>101600</xdr:rowOff>
    </xdr:to>
    <xdr:pic>
      <xdr:nvPicPr>
        <xdr:cNvPr id="1412" name="Picture 1411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A31CA333-B20F-E1DD-37C6-2318CCB174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508000</xdr:colOff>
      <xdr:row>321</xdr:row>
      <xdr:rowOff>101600</xdr:rowOff>
    </xdr:to>
    <xdr:pic>
      <xdr:nvPicPr>
        <xdr:cNvPr id="1413" name="Picture 1412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0B7DE92E-D968-9BDA-0CD0-6934C0CFD5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508000</xdr:colOff>
      <xdr:row>322</xdr:row>
      <xdr:rowOff>101600</xdr:rowOff>
    </xdr:to>
    <xdr:pic>
      <xdr:nvPicPr>
        <xdr:cNvPr id="1414" name="Picture 1413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BC87D9A4-8332-5D91-CDDF-39D3328442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508000</xdr:colOff>
      <xdr:row>323</xdr:row>
      <xdr:rowOff>101600</xdr:rowOff>
    </xdr:to>
    <xdr:pic>
      <xdr:nvPicPr>
        <xdr:cNvPr id="1415" name="Picture 1414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70C8E2E9-28BC-669B-C089-D34A1C633A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508000</xdr:colOff>
      <xdr:row>324</xdr:row>
      <xdr:rowOff>101600</xdr:rowOff>
    </xdr:to>
    <xdr:pic>
      <xdr:nvPicPr>
        <xdr:cNvPr id="1416" name="Picture 1415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D7C1C152-0BF1-C85C-73D8-F00B548344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508000</xdr:colOff>
      <xdr:row>325</xdr:row>
      <xdr:rowOff>101600</xdr:rowOff>
    </xdr:to>
    <xdr:pic>
      <xdr:nvPicPr>
        <xdr:cNvPr id="1417" name="Picture 1416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3DBA565C-9E4F-254F-7298-DF25132218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508000</xdr:colOff>
      <xdr:row>326</xdr:row>
      <xdr:rowOff>101600</xdr:rowOff>
    </xdr:to>
    <xdr:pic>
      <xdr:nvPicPr>
        <xdr:cNvPr id="1418" name="Picture 1417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C2833411-2250-821F-C248-1B8BB05CDB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508000</xdr:colOff>
      <xdr:row>327</xdr:row>
      <xdr:rowOff>101600</xdr:rowOff>
    </xdr:to>
    <xdr:pic>
      <xdr:nvPicPr>
        <xdr:cNvPr id="1419" name="Picture 1418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B9B57DCF-D1E6-BD97-6D8C-445D732C8F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508000</xdr:colOff>
      <xdr:row>328</xdr:row>
      <xdr:rowOff>101600</xdr:rowOff>
    </xdr:to>
    <xdr:pic>
      <xdr:nvPicPr>
        <xdr:cNvPr id="1420" name="Picture 1419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4D18EF9D-DD6F-0839-805C-792EBB6C4B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508000</xdr:colOff>
      <xdr:row>329</xdr:row>
      <xdr:rowOff>101600</xdr:rowOff>
    </xdr:to>
    <xdr:pic>
      <xdr:nvPicPr>
        <xdr:cNvPr id="1421" name="Picture 1420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A0F9D64C-D2B0-65CC-6E80-CF8B0CEC0A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508000</xdr:colOff>
      <xdr:row>330</xdr:row>
      <xdr:rowOff>101600</xdr:rowOff>
    </xdr:to>
    <xdr:pic>
      <xdr:nvPicPr>
        <xdr:cNvPr id="1422" name="Picture 1421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C4EABF77-C76A-500D-CB16-A49FA9D8BC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508000</xdr:colOff>
      <xdr:row>331</xdr:row>
      <xdr:rowOff>101600</xdr:rowOff>
    </xdr:to>
    <xdr:pic>
      <xdr:nvPicPr>
        <xdr:cNvPr id="1423" name="Picture 1422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AC35ADF2-60CD-730E-5A9F-BEF66EA727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508000</xdr:colOff>
      <xdr:row>332</xdr:row>
      <xdr:rowOff>101600</xdr:rowOff>
    </xdr:to>
    <xdr:pic>
      <xdr:nvPicPr>
        <xdr:cNvPr id="1424" name="Picture 1423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F26BD55D-EE25-400F-5DBC-22F3B618C2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508000</xdr:colOff>
      <xdr:row>333</xdr:row>
      <xdr:rowOff>101600</xdr:rowOff>
    </xdr:to>
    <xdr:pic>
      <xdr:nvPicPr>
        <xdr:cNvPr id="1425" name="Picture 1424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D18112D1-A6AB-6762-1590-59349D9A48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508000</xdr:colOff>
      <xdr:row>334</xdr:row>
      <xdr:rowOff>101600</xdr:rowOff>
    </xdr:to>
    <xdr:pic>
      <xdr:nvPicPr>
        <xdr:cNvPr id="1426" name="Picture 1425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4C89DB2E-1C44-286E-45C4-DDCB1F68CF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508000</xdr:colOff>
      <xdr:row>335</xdr:row>
      <xdr:rowOff>101600</xdr:rowOff>
    </xdr:to>
    <xdr:pic>
      <xdr:nvPicPr>
        <xdr:cNvPr id="1427" name="Picture 1426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E47C6145-11AA-FA4B-A63B-A7B833FA13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508000</xdr:colOff>
      <xdr:row>336</xdr:row>
      <xdr:rowOff>101600</xdr:rowOff>
    </xdr:to>
    <xdr:pic>
      <xdr:nvPicPr>
        <xdr:cNvPr id="1428" name="Picture 1427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E062195D-0050-8ADD-5835-0BFA558A67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508000</xdr:colOff>
      <xdr:row>337</xdr:row>
      <xdr:rowOff>101600</xdr:rowOff>
    </xdr:to>
    <xdr:pic>
      <xdr:nvPicPr>
        <xdr:cNvPr id="1429" name="Picture 1428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BD980381-38C9-291E-AF3A-3DC36EA4D7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508000</xdr:colOff>
      <xdr:row>338</xdr:row>
      <xdr:rowOff>101600</xdr:rowOff>
    </xdr:to>
    <xdr:pic>
      <xdr:nvPicPr>
        <xdr:cNvPr id="1430" name="Picture 1429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312DFDC9-D9D3-E5E7-DC02-4900A0050E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508000</xdr:colOff>
      <xdr:row>339</xdr:row>
      <xdr:rowOff>101600</xdr:rowOff>
    </xdr:to>
    <xdr:pic>
      <xdr:nvPicPr>
        <xdr:cNvPr id="1431" name="Picture 1430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17E2C903-006D-58E0-CF2A-D77F367D46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508000</xdr:colOff>
      <xdr:row>340</xdr:row>
      <xdr:rowOff>101600</xdr:rowOff>
    </xdr:to>
    <xdr:pic>
      <xdr:nvPicPr>
        <xdr:cNvPr id="1432" name="Picture 1431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87F5AB69-A08E-5BF6-0720-262E7C1A7B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508000</xdr:colOff>
      <xdr:row>341</xdr:row>
      <xdr:rowOff>101600</xdr:rowOff>
    </xdr:to>
    <xdr:pic>
      <xdr:nvPicPr>
        <xdr:cNvPr id="1433" name="Picture 1432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93268A25-A0A0-900F-EFD9-D346AC8162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508000</xdr:colOff>
      <xdr:row>342</xdr:row>
      <xdr:rowOff>101600</xdr:rowOff>
    </xdr:to>
    <xdr:pic>
      <xdr:nvPicPr>
        <xdr:cNvPr id="1434" name="Picture 1433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BC86FC1F-AE7B-E5B4-2D99-4503BCB94D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508000</xdr:colOff>
      <xdr:row>343</xdr:row>
      <xdr:rowOff>101600</xdr:rowOff>
    </xdr:to>
    <xdr:pic>
      <xdr:nvPicPr>
        <xdr:cNvPr id="1435" name="Picture 1434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801D34F3-E731-69DD-3E49-0813C5108A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508000</xdr:colOff>
      <xdr:row>344</xdr:row>
      <xdr:rowOff>101600</xdr:rowOff>
    </xdr:to>
    <xdr:pic>
      <xdr:nvPicPr>
        <xdr:cNvPr id="1436" name="Picture 1435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E91FDE88-4890-4F08-5F0A-751E7C9146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508000</xdr:colOff>
      <xdr:row>345</xdr:row>
      <xdr:rowOff>101600</xdr:rowOff>
    </xdr:to>
    <xdr:pic>
      <xdr:nvPicPr>
        <xdr:cNvPr id="1437" name="Picture 1436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BAACC146-0DC4-30EB-85A8-7770ADCD96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508000</xdr:colOff>
      <xdr:row>346</xdr:row>
      <xdr:rowOff>101600</xdr:rowOff>
    </xdr:to>
    <xdr:pic>
      <xdr:nvPicPr>
        <xdr:cNvPr id="1438" name="Picture 1437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CDD4FDD1-35CE-CCC0-E14A-75A100DDD1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508000</xdr:colOff>
      <xdr:row>347</xdr:row>
      <xdr:rowOff>101600</xdr:rowOff>
    </xdr:to>
    <xdr:pic>
      <xdr:nvPicPr>
        <xdr:cNvPr id="1439" name="Picture 1438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D587A6B8-5005-A32B-3244-AC3799CC0F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508000</xdr:colOff>
      <xdr:row>348</xdr:row>
      <xdr:rowOff>101600</xdr:rowOff>
    </xdr:to>
    <xdr:pic>
      <xdr:nvPicPr>
        <xdr:cNvPr id="1440" name="Picture 1439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E28D081A-EBAD-315B-3DE2-1D5F8EDF1B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508000</xdr:colOff>
      <xdr:row>349</xdr:row>
      <xdr:rowOff>101600</xdr:rowOff>
    </xdr:to>
    <xdr:pic>
      <xdr:nvPicPr>
        <xdr:cNvPr id="1441" name="Picture 1440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E6671F6D-3697-2389-89F2-3341083087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508000</xdr:colOff>
      <xdr:row>350</xdr:row>
      <xdr:rowOff>101600</xdr:rowOff>
    </xdr:to>
    <xdr:pic>
      <xdr:nvPicPr>
        <xdr:cNvPr id="1442" name="Picture 1441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7787BFAB-7C0C-2089-7DF3-21131BA14C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508000</xdr:colOff>
      <xdr:row>351</xdr:row>
      <xdr:rowOff>101600</xdr:rowOff>
    </xdr:to>
    <xdr:pic>
      <xdr:nvPicPr>
        <xdr:cNvPr id="1443" name="Picture 1442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9A32E4E0-58EE-ECE1-5F7A-1B929EF1A0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508000</xdr:colOff>
      <xdr:row>352</xdr:row>
      <xdr:rowOff>101600</xdr:rowOff>
    </xdr:to>
    <xdr:pic>
      <xdr:nvPicPr>
        <xdr:cNvPr id="1444" name="Picture 1443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9D8299D8-4FAE-B37E-66C2-2F3AF31542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508000</xdr:colOff>
      <xdr:row>353</xdr:row>
      <xdr:rowOff>101600</xdr:rowOff>
    </xdr:to>
    <xdr:pic>
      <xdr:nvPicPr>
        <xdr:cNvPr id="1445" name="Picture 1444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578F3E71-0609-8DB4-783A-70AE582ED8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508000</xdr:colOff>
      <xdr:row>354</xdr:row>
      <xdr:rowOff>101600</xdr:rowOff>
    </xdr:to>
    <xdr:pic>
      <xdr:nvPicPr>
        <xdr:cNvPr id="1446" name="Picture 1445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34E899A5-7BA9-A4D8-F1FD-4EB95C0CA9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508000</xdr:colOff>
      <xdr:row>355</xdr:row>
      <xdr:rowOff>101600</xdr:rowOff>
    </xdr:to>
    <xdr:pic>
      <xdr:nvPicPr>
        <xdr:cNvPr id="1447" name="Picture 1446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11E24F74-E4F2-C38C-8729-FF2D5319CF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508000</xdr:colOff>
      <xdr:row>356</xdr:row>
      <xdr:rowOff>101600</xdr:rowOff>
    </xdr:to>
    <xdr:pic>
      <xdr:nvPicPr>
        <xdr:cNvPr id="1448" name="Picture 1447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F5584C9B-05E2-AA8E-EA5D-46A2053F77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508000</xdr:colOff>
      <xdr:row>357</xdr:row>
      <xdr:rowOff>101600</xdr:rowOff>
    </xdr:to>
    <xdr:pic>
      <xdr:nvPicPr>
        <xdr:cNvPr id="1449" name="Picture 1448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5A3B14B1-E96E-A03E-BE8F-FBD21E0E72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508000</xdr:colOff>
      <xdr:row>358</xdr:row>
      <xdr:rowOff>101600</xdr:rowOff>
    </xdr:to>
    <xdr:pic>
      <xdr:nvPicPr>
        <xdr:cNvPr id="1450" name="Picture 1449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2664F37C-30B5-1B7E-849D-7D14862E2C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508000</xdr:colOff>
      <xdr:row>359</xdr:row>
      <xdr:rowOff>101600</xdr:rowOff>
    </xdr:to>
    <xdr:pic>
      <xdr:nvPicPr>
        <xdr:cNvPr id="1451" name="Picture 1450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937745CB-B092-EF7C-83EF-138CABC4FD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508000</xdr:colOff>
      <xdr:row>360</xdr:row>
      <xdr:rowOff>101600</xdr:rowOff>
    </xdr:to>
    <xdr:pic>
      <xdr:nvPicPr>
        <xdr:cNvPr id="1452" name="Picture 1451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54C11781-880E-B05D-3336-F4102E668D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508000</xdr:colOff>
      <xdr:row>361</xdr:row>
      <xdr:rowOff>101600</xdr:rowOff>
    </xdr:to>
    <xdr:pic>
      <xdr:nvPicPr>
        <xdr:cNvPr id="1453" name="Picture 1452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4CE04D08-4D14-5C98-1C33-0FD76F850F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508000</xdr:colOff>
      <xdr:row>362</xdr:row>
      <xdr:rowOff>101600</xdr:rowOff>
    </xdr:to>
    <xdr:pic>
      <xdr:nvPicPr>
        <xdr:cNvPr id="1454" name="Picture 1453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99F0C942-7B75-0C94-5AEE-25B60023C8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508000</xdr:colOff>
      <xdr:row>363</xdr:row>
      <xdr:rowOff>101600</xdr:rowOff>
    </xdr:to>
    <xdr:pic>
      <xdr:nvPicPr>
        <xdr:cNvPr id="1455" name="Picture 1454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DD21D826-97D5-3C97-535F-6687C4AA36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508000</xdr:colOff>
      <xdr:row>364</xdr:row>
      <xdr:rowOff>101600</xdr:rowOff>
    </xdr:to>
    <xdr:pic>
      <xdr:nvPicPr>
        <xdr:cNvPr id="1456" name="Picture 1455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E578DD26-7E6B-A417-D850-8E16B86665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508000</xdr:colOff>
      <xdr:row>365</xdr:row>
      <xdr:rowOff>101600</xdr:rowOff>
    </xdr:to>
    <xdr:pic>
      <xdr:nvPicPr>
        <xdr:cNvPr id="1457" name="Picture 1456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585D36A0-9608-4847-9E2D-919567FBF1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508000</xdr:colOff>
      <xdr:row>2</xdr:row>
      <xdr:rowOff>101600</xdr:rowOff>
    </xdr:to>
    <xdr:pic>
      <xdr:nvPicPr>
        <xdr:cNvPr id="1458" name="Picture 1457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866D2B6D-775E-4CDD-F9B1-92A99B4249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2" name="Picture 1" descr="Houston Couga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CB25C7F7-410D-3D9D-395A-E738CB6C25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3" name="Picture 2" descr="UConn Huskies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4BC2F408-7FAF-8FBB-4E48-BDBD8D2717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4" name="Picture 3" descr="Purdue Boilermak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AA97A719-FB6E-3626-6909-D1DD7F18AA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5" name="Picture 4" descr="Auburn Tiger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9431FE08-7E63-7DA0-49AA-D82E771CF5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6" name="Picture 5" descr="Iowa State Cyclone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F754B618-EED8-7BB4-746B-F75EA7999C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7" name="Picture 6" descr="Arizona Wildcat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6F17CC65-8988-CDEA-7120-1E4F6A41FE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8" name="Picture 7" descr="Tennessee Volunteer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17FFEE32-3579-62ED-00B2-1CC00CEB7D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9" name="Picture 8" descr="Duke Blue Devil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409EBD26-4818-8A7D-56FE-E2EF97D45B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10" name="Picture 9" descr="North Carolina Tar Heel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1B102868-9E9F-8423-98A9-508D9264F1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11" name="Picture 10" descr="Creighton Bluejay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D04FC1B6-CF82-61E3-E9AC-BB7C909538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12" name="Picture 11" descr="Illinois Fighting Illini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6CE249DC-C4A8-3B00-12EC-8FC4778774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13" name="Picture 12" descr="Alabama Crimson Tide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E5D812E7-1C78-FB93-2456-0D1517EFCA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14" name="Picture 13" descr="Marquette Golden Eagl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5EEAECCC-2656-07FE-7DEF-E4AB8CFA8E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15" name="Picture 14" descr="Baylor Bear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BC351394-3F13-49D4-DFC6-DE77EDA0D0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16" name="Picture 15" descr="Gonzaga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6ABD2102-9A7C-CC3C-39EA-9A04B6675F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17" name="Picture 16" descr="Saint Mary's Gael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C668C02D-D710-95FD-414A-30436A88A6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18" name="Picture 17" descr="Michigan State Spartan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82B8EBC2-EA46-A3C8-1A6F-6D6E1B23C3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19" name="Picture 18" descr="BYU Cougar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E2E83B9A-098B-5A69-B4FA-02953F6938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20" name="Picture 19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363251CA-797E-9737-157F-68B0B92C90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21" name="Picture 20" descr="Clemson Tig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9CDC21C6-4854-C747-FABA-1032D3EC42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22" name="Picture 21" descr="Kansas Jayhawk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D62A96CF-2BFC-61F5-F02B-DF87A5F6E6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23" name="Picture 22" descr="Texas Longhorn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4EC669C5-67D8-A04E-A2D9-D3D77B167A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24" name="Picture 23" descr="St. John's Red Storm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1AC00EA6-0BD7-2191-89FA-14EEDE8CD5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25" name="Picture 24" descr="Kentucky Wildcats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0174671A-7D5A-A88E-3FFA-90D59CFA30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26" name="Picture 25" descr="Florida Gator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DD79B660-C651-2F93-7620-A082E28CF9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27" name="Picture 26" descr="Texas Tech Red Raide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CB309078-B718-C066-5E1A-17902AA17F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28" name="Picture 27" descr="Pittsburgh Panther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50D98164-5438-BCC7-D334-F2F5D61C47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29" name="Picture 28" descr="Texas A&amp;M Aggies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3419BB8F-0241-4FA8-93D1-1601F9AB29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30" name="Picture 29" descr="Dayton Fly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261E3F85-EDC2-72B3-6F71-891B3841A1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31" name="Picture 30" descr="Cincinnati Bearcat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C4A4D2DA-D972-F557-2DE6-66ACE12927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32" name="Picture 31" descr="Wake Forest Demon Deacon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2F4E15E9-3352-758A-C12B-5A7AC8E8F2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33" name="Picture 32" descr="Villanova Wildcat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AE9B975E-40EE-28AD-E63E-99550E1839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34" name="Picture 33" descr="TCU Horned Frog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148BFA39-C9A7-02D0-48B5-F212AF690B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35" name="Picture 34" descr="Mississippi State Bulldog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C6FCABA6-13A9-47A6-D6E1-4DE31467DD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36" name="Picture 35" descr="San Diego State Aztec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D3DB67E0-26BC-1157-48AD-9FB8DD2D4A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37" name="Picture 36" descr="Florida Atlantic Owl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2610FBAC-12A2-84B1-4914-FFD6DDB787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38" name="Picture 37" descr="Nebraska Cornhusker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C9A29C9D-5DB8-E3D5-530D-BD29137EAC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39" name="Picture 38" descr="Oklahoma Sooner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886E6F0E-B921-B328-A44B-C2BB07F000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40" name="Picture 39" descr="Northwestern Wildcat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57321B95-5261-CC0C-C56F-8521360345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41" name="Picture 40" descr="Indiana State Sycamore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017DBE90-1E21-238B-7D61-3FCDBF7ABD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42" name="Picture 41" descr="NC State Wolfpack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94C87680-ED22-CB37-925E-21AF3A9A6D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43" name="Picture 42" descr="Washington State Cougar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030E4DF8-EC44-A369-06A4-592B5FA435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44" name="Picture 43" descr="Ohio State Buckey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BD4DFE74-1F3F-C26F-575E-B408793760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45" name="Picture 44" descr="Virginia Tech Hokie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B9454DEF-867C-910E-5C8F-DF526F66F0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46" name="Picture 45" descr="Colorado Buffaloe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C400928A-D06B-959B-89EF-CAF95EB09E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47" name="Picture 46" descr="Providence Friar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1D63C931-679C-EE11-A6A7-98F298B644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48" name="Picture 47" descr="Iowa Hawkeye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995AEAE7-0AF3-FDE7-3EDA-8209D49EE7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49" name="Picture 48" descr="Boise State Bronco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ADDE0EB2-A702-8335-E1CE-48D721A4B2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50" name="Picture 49" descr="New Mexico Lobo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F4860434-D8A0-C39E-06C7-E55BCF3DCE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51" name="Picture 50" descr="Utah Ute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C519C844-ADE1-B895-6A8E-3D9D328E9F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52" name="Picture 51" descr="Xavier Musketeer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04722C0A-8B61-D047-CF29-6FAEBBBEC9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53" name="Picture 52" descr="Grand Canyon Lop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90411963-DD8C-7A2F-32CF-FB9B3019AE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54" name="Picture 53" descr="Seton Hall Pirate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A8C2FE52-8FCF-B766-104B-8067DEBEBE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55" name="Picture 54" descr="James Madison Duke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CC11EE7E-B650-E4AE-56CA-1AEF03ADE0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56" name="Picture 55" descr="Oregon Duck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316F6865-2469-F9B7-5FFA-02B1CC84DF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57" name="Picture 56" descr="Drake Bulldog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4A833E72-3D72-C3A5-8AEF-FDB4FC080D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58" name="Picture 57" descr="Nevada Wolf Pack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A588ADF6-E364-0A66-E5D1-544407C58D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59" name="Picture 58" descr="UCF Knigh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01AC5207-F0F4-47AD-4E37-63F679681E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60" name="Picture 59" descr="South Carolina Gamecock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0317AE0C-1027-3BBD-7CA9-18FFD0E70E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61" name="Picture 60" descr="McNeese Cowboy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41686F00-394B-F54A-5174-8F62E15821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62" name="Picture 61" descr="San Francisco Don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E9D4E490-B451-94DD-D5EA-8BC51355A1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63" name="Picture 62" descr="Kansas State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AB5B006A-E323-4DFB-D373-D1FCDC616D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64" name="Picture 63" descr="Virginia Cavalier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79164EEB-7A8F-2537-2646-E740DEB0D8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65" name="Picture 64" descr="Washington Husk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16D654F4-6CD4-8BBA-3645-E57FE3A13A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66" name="Picture 65" descr="Princeton Tige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9BFC95CA-8B38-D9D3-F374-F807578E4C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67" name="Picture 66" descr="Maryland Terrapin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3654FB4C-82C3-9E7D-4ED4-2E1A21F459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68" name="Picture 67" descr="Colorado State Ram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8F80CC54-7251-9490-17FC-57E12F86BF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69" name="Picture 68" descr="UNLV Rebel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AE76AE3D-D2CC-89D6-04CC-ED6A949D6A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70" name="Picture 69" descr="Yale Bulldogs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027C9B33-181F-A3CD-98AF-9091C8C502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71" name="Picture 70" descr="Utah State Aggie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C152BD60-2F4A-0DAA-555A-891E99E68E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72" name="Picture 71" descr="Bradley Brave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C7349E7E-5579-60D3-8FA1-F1D764729F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73" name="Picture 72" descr="VCU Ram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A6B66291-A5E8-49FF-F80A-037330BAE1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74" name="Picture 73" descr="Boston College Eagle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948E477C-8C01-94B1-2FA8-CFC240084D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75" name="Picture 74" descr="SMU Mustang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18921EB1-2BF1-F62D-2A82-4AF2952215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76" name="Picture 75" descr="Butler Bulldog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8B186B54-AB02-489A-CD18-E34D90BF76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77" name="Picture 76" descr="App State Mountaineer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53BC262B-C642-2353-9F2C-DC4D6E5C81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78" name="Picture 77" descr="Memphis Tig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2540C4CC-B23E-7068-F768-8777DCAD79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79" name="Picture 78" descr="Florida State Seminole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4B731A25-18F8-42E9-AB69-3C3D7491E7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80" name="Picture 79" descr="USC Trojan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8C18880E-AFA5-CD17-02CB-BB6E9C3E47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81" name="Picture 80" descr="Miami Hurricane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2B93419F-2C9F-7A31-C671-1A56964E26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82" name="Picture 81" descr="Georgia Bulldog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9DFCDB0D-7291-B08F-ED33-385CAEE064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83" name="Picture 82" descr="UC Irvine Anteaters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7E46A0BB-3F7C-D25E-891A-A9332277DD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84" name="Picture 83" descr="Richmond Spide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04171DAC-C76A-BC70-6940-74D6A631DD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85" name="Picture 84" descr="Penn State Nittany Lio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2F5F2316-E9E6-092A-5160-B3F4E36ED3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86" name="Picture 85" descr="Minnesota Golden Gopher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02338490-6EB0-FD96-EA1D-807CE5DCDB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87" name="Picture 86" descr="Vermont Catamount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75AD2979-E639-22F4-4A4D-E334F32884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88" name="Picture 87" descr="Saint Joseph's Hawk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018D4251-98BB-5C72-65E8-031DDA27A0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89" name="Picture 88" descr="North Texas Mean Green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95E7581A-2F82-5CBA-7196-56CC0AF8FB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90" name="Picture 89" descr="LSU Tiger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CCD3F85D-914E-0086-0C55-7EBA6C789D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91" name="Picture 90" descr="Duquesne Duke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4806B1A8-07FF-2649-26A3-FE2C89036A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92" name="Picture 91" descr="South Florida Bull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243F691C-981E-6A52-0339-85F7A40AD3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93" name="Picture 92" descr="Massachusetts Minutemen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2B30FB8C-9BC1-A62D-E25A-6FC31EF92D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94" name="Picture 93" descr="Ole Miss Rebel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00F9EA9D-18D7-404B-1947-9A7F108A6F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95" name="Picture 94" descr="Louisiana Tech Bulldog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5D317758-EB31-5076-9894-B6CE0B343E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96" name="Picture 95" descr="Samford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F23D199C-C06C-9026-FC00-CFD78BEAA3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97" name="Picture 96" descr="St. Bonaventure Bonni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E9DB0DBD-02ED-EC4E-9A34-0F920D702E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98" name="Picture 97" descr="Syracuse Orange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715E4B11-0A6E-6992-EB07-CAC37BA670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99" name="Picture 98" descr="Rutgers Scarlet Knight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2A8498B4-FE3C-5E89-5F24-01CA9C8D1C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100" name="Picture 99" descr="Charleston Couga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5457946D-F322-62D4-6FDB-8DC2BB3528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101" name="Picture 100" descr="Indiana Hoosi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89228019-80BA-BFA2-851B-7742E21A8A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102" name="Picture 101" descr="Hofstra Pride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1EF8206A-FD38-7D25-1025-A15A2ACCA4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103" name="Picture 102" descr="Loyola Chicago Rambler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419F979E-E21F-D98D-1951-D112115AA3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104" name="Picture 103" descr="Cornell Big Red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7FB095D5-C3E2-59FE-9813-63616F9743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105" name="Picture 104" descr="Morehead State Eagle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754EEDCF-4C5D-12A9-C7C3-B6063A50B3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106" name="Picture 105" descr="George Mason Patriot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614CBB98-F3B1-4FA5-0109-3D0B0DA8E3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107" name="Picture 106" descr="Seattle U Red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74584F23-BDB3-2CD9-F68A-45D99B2997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108" name="Picture 107" descr="UNC Wilmington Seahawk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0128FEB9-790E-ABCD-C543-E8EEEB8B23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109" name="Picture 108" descr="UCLA Bruin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6FF3A0DC-6C29-3B50-173A-A21921D982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110" name="Picture 109" descr="Drexel Dragon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900A3DB6-9968-9426-39AF-25ACB105D9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111" name="Picture 110" descr="Stanford Cardinal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A1627F0C-414F-338D-19ED-BDB710D686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112" name="Picture 111" descr="Akron Zip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346A2A43-4D1D-5405-6DCE-A5D110E92E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113" name="Picture 112" descr="Liberty Flames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FCC3126B-3A66-F291-179E-E9C3EBD441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114" name="Picture 113" descr="High Point Panthe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4D1715C2-5088-9CC8-EE84-7B05E5507E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115" name="Picture 114" descr="Arkansas Razorback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F0C84A0B-6856-E884-C0A3-EF99C17EEF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116" name="Picture 115" descr="Colgate Raider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40121726-D136-F635-0EC9-005BC5E192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117" name="Picture 116" descr="UAB Blazer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A8BC6BDB-11CC-A63E-F0DA-75C53B704A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118" name="Picture 117" descr="Charlotte 49er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11F8EAF5-839D-4F1D-5EA4-23C25A910C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119" name="Picture 118" descr="Oklahoma State Cowboy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14570BB1-BCAD-4A4B-DEFA-AF26971A49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120" name="Picture 119" descr="Ohio Bobcat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3E16D92D-0AC4-014C-608F-42D0103A83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121" name="Picture 120" descr="Toledo Rockets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DD8246C1-BDB9-4790-1B1A-728A9DAF0B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122" name="Picture 121" descr="UMass Lowell River Hawk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E49267A2-2F6D-E267-1E0A-90AEEEA4BF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123" name="Picture 122" descr="Northern Iowa Panthe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AEB7D44F-C0C2-E5F2-5093-7D8F6CCBFC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124" name="Picture 123" descr="Southern Illinois Saluki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30FE2B01-0E35-58C3-8DDB-DD9C629032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125" name="Picture 124" descr="Santa Clara Broncos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40F75346-39E5-0BEC-7E1A-D665E871EB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126" name="Picture 125" descr="Towson Tig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870D4046-30EA-E5EA-878B-91B44E88F4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127" name="Picture 126" descr="Troy Trojan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7D9AD846-A9C5-DBB2-5255-5B7C66BE05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128" name="Picture 127" descr="Oakland Golden Grizzlie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EADF36F7-BAD7-E37F-81FB-23B54A8A28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129" name="Picture 128" descr="Georgia Tech Yellow Jacket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E5FDC472-E4AC-0DA6-BF36-A04AC5E354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130" name="Picture 129" descr="California Golden Bear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1CFFDE1F-4A73-B3A9-A44F-62B52A4462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131" name="Picture 130" descr="Michigan Wolverine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DB60B264-0907-A43C-1577-BF7209D140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132" name="Picture 131" descr="Belmont Brui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2F2D2B2A-D5CB-A5AC-FD68-8385F78D98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133" name="Picture 132" descr="Western Carolina Catamount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DD927842-08FF-9639-DAE4-5B0227E318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134" name="Picture 133" descr="Youngstown State Penguin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E7976D5E-418E-74EC-C66D-9436A69526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135" name="Picture 134" descr="Notre Dame Fighting Irish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BA31F2EB-5781-832E-B4D7-CA27DFFDBE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136" name="Picture 135" descr="Missouri Tigers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6D062784-2C9D-3834-61F2-819565DF28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137" name="Picture 136" descr="Davidson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7FD8BFDF-536F-AD37-E444-F609D7D080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138" name="Picture 137" descr="UC San Diego Triton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761CBE14-0217-4C8B-136C-88005B4C20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139" name="Picture 138" descr="Arkansas State Red Wolv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7D2AD0C4-D859-AC26-B529-E25FCC1541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140" name="Picture 139" descr="Tulane Green Wave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AD3B5B69-D643-F10D-0DC8-D8361732EC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141" name="Picture 140" descr="Eastern Washington Eagl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869F0542-B291-4983-B501-7C3EAD40F9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142" name="Picture 141" descr="Purdue Fort Wayne Mastod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18E62029-1DA1-62D2-3454-6B142136FE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143" name="Picture 142" descr="Arizona State Sun Devil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13E98EF0-B3FD-AA20-1145-9B74467F8D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144" name="Picture 143" descr="St. Thomas-Minnesota Tommie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E6705AAD-5683-2EC8-2306-00061F7B55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145" name="Picture 144" descr="UNC Greensboro Spartan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AA21CD6C-505D-37CD-6324-F24F02DD60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146" name="Picture 145" descr="UT Arlington Maverick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BDB1B049-7D30-D1AE-CC87-7C2F33F0C0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147" name="Picture 146" descr="Wichita State Shocker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10B55217-94B4-69F5-F28D-82133589BB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148" name="Picture 147" descr="Chattanooga Moc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749B12DA-BD76-57EA-BA89-589FF6D1B3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149" name="Picture 148" descr="UNC Asheville Bulldog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0B17C68E-6AC5-2531-A1AD-F202D77FF2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150" name="Picture 149" descr="Winthrop Eagle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C26A537C-92A5-5539-7A2E-910D757121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151" name="Picture 150" descr="West Virginia Mountainee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D31D310A-24C4-9FAF-C92C-4726E497C7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152" name="Picture 151" descr="South Dakota State Jackrabbit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0EA478F6-CCFF-E6BE-E1ED-18EC5B2496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153" name="Picture 152" descr="Longwood Lancer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2ACB6A1F-56F9-F4FF-E150-4660C859D4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154" name="Picture 153" descr="Tarleton State Texan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01D993B2-AE4D-FE25-14BB-C8BDBB6034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155" name="Picture 154" descr="Lipscomb Bison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A2FA4577-3AC1-BD99-1E4F-C0BC408857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156" name="Picture 155" descr="Kent State Golden Flashe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F3947E72-B7B4-7D97-9831-21BC4466C9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157" name="Picture 156" descr="Delaware Blue Hen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C16C2D95-0CE7-FD4B-0B14-E9CEF9392F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158" name="Picture 157" descr="Wright State Raiders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B8BB8D22-B1F8-627D-D14D-78417FCAD8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159" name="Picture 158" descr="Quinnipiac Bobca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E9364F3C-513B-E48C-5210-4FF41FF04C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160" name="Picture 159" descr="Western Kentucky Hilltopp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A0A94562-7AEA-2BDF-25F1-C7C2EEA0C8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161" name="Picture 160" descr="Sam Houston Bearkat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ECF21ED5-C1C0-80D5-3C31-7A43EEA446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162" name="Picture 161" descr="Louisiana Ragin' Cajun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A44BBF95-169F-5325-3AA2-C3830FDA94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163" name="Picture 162" descr="Missouri State Bear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37D80C9F-AF8B-261B-B5F0-28ACE7A7C5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164" name="Picture 163" descr="Bryant Bulldog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EDE1FD11-A855-F1C8-F715-204A89088A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165" name="Picture 164" descr="Fairfield Stag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C6AFD83C-0DBE-1D77-A007-D169C3FFE7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166" name="Picture 165" descr="Stony Brook Seawolve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9DF7F57D-569B-C26E-83BA-CBE9F64D9D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167" name="Picture 166" descr="Weber State Wildcat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C4B24A15-9752-4DDB-4459-44C85A99ED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168" name="Picture 167" descr="Murray State Racer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CF3A8BC4-D4C6-208F-A678-653BD50BC3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169" name="Picture 168" descr="Furman Paladin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05287106-B0E5-E3E2-5D09-F30820E0F6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170" name="Picture 169" descr="Stephen F. Austin Lumberjack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8E152A59-956C-75FD-6645-89D3E113AE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171" name="Picture 170" descr="Pennsylvania Quaker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88D47E49-652B-A1EA-32CE-441CF5ADC3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172" name="Picture 171" descr="Long Beach State Beach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61D13D8F-C0A0-295B-61AB-07F61207BC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173" name="Picture 172" descr="Texas A&amp;M-Corpus Christi Islander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67D4DE75-1A05-DFE5-0A87-F5976786DB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174" name="Picture 173" descr="Oregon State Beaver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3AA295FC-9765-AA84-B4DB-6F3221F12E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175" name="Picture 174" descr="Brown Bea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99D68C91-FEFA-06E7-4625-E2C9E02F3F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176" name="Picture 175" descr="La Salle Explorer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3A38EB15-63C7-C9F3-E16B-16CAF3E547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177" name="Picture 176" descr="Fordham Ram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F6568651-9562-FBAC-8F71-39C7E8497D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178" name="Picture 177" descr="Eastern Kentucky Colonel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441EA9EB-0DB1-8337-E99F-2C5ADD496E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179" name="Picture 178" descr="Cleveland State Viking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B8D65649-2626-A83F-B035-DBA3BFDC83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180" name="Picture 179" descr="Little Rock Trojan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58E63CB4-4311-9CC2-1A8C-8B44F413C1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181" name="Picture 180" descr="Columbia Lion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95CD3026-B609-34D8-0A5F-F7AF310E25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182" name="Picture 181" descr="East Carolina Pirate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D2C56C4E-23E1-6C13-2652-535EF89846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183" name="Picture 182" descr="Norfolk State Spartans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FC0E3849-C563-53A4-2A91-D6557A2EAE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184" name="Picture 183" descr="Temple Owl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638B9451-D0C2-FEBD-881E-4894787696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185" name="Picture 184" descr="Stetson Hatter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FD8BC728-CD16-5997-2332-128FEB303E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186" name="Picture 185" descr="Texas State Bobcats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84409489-B29B-3227-9783-7999F9B5E2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187" name="Picture 186" descr="Loyola Marymount Lion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A02780DE-9640-D9D0-CCDF-C93B964447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188" name="Picture 187" descr="UTEP Miner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2750F0BE-71C0-396F-2974-3993F48F74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189" name="Picture 188" descr="East Tennessee State Buccaneer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BE10803B-830B-2B34-F393-87826FE700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190" name="Picture 189" descr="Iona Gael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3632CF40-CF30-5424-C709-8232CAFAD8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191" name="Picture 190" descr="Monmouth Hawk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3F461C34-C509-8065-B78A-EFB51FBD67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192" name="Picture 191" descr="New Hampshire Wildcat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F6FA75F5-195A-9C5F-E4D6-6C1A637B03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193" name="Picture 192" descr="Vanderbilt Commodore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37A0ACA0-1D94-19DB-1956-926218F658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194" name="Picture 193" descr="UC Davis Aggie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D7FF3538-0FA0-F8C9-A7B6-530DFB4E0F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195" name="Picture 194" descr="Georgetown Hoya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D5C657C0-A5B0-8F34-44F8-3480C32F6E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196" name="Picture 195" descr="Hawai'i Rainbow Warrior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887A51A7-0403-8FA6-653D-2CFF6CD99D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197" name="Picture 196" descr="Georgia State Panther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6DD21838-274F-8005-41FB-DEAA6EB67A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198" name="Picture 197" descr="Marist Red Foxe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4BF1651E-3446-D8A8-91E4-60033CC0F7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199" name="Picture 198" descr="UIC Flame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EBC25292-71DE-06DB-9F00-2B17FC9951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200" name="Picture 199" descr="Maine Black Bear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24A8C8E9-C30B-2ED1-29B5-5006E67D95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201" name="Picture 200" descr="Tulsa Golden Hurricane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88426CD4-CD2E-DC25-838F-92E114FD02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202" name="Picture 201" descr="Jacksonville State Gamecock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66FE9CE2-A603-10A1-90E0-ED82089A98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203" name="Picture 202" descr="Gardner-Webb Runnin' Bulldog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C10E7993-83EA-0738-6F25-AD4C61620B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204" name="Picture 203" descr="Northern Kentucky Norse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29F315E4-E425-5D7C-2683-57873B5932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205" name="Picture 204" descr="Illinois State Redbird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6C2CC95E-3601-35EF-384A-82E26208F6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206" name="Picture 205" descr="Montana Grizzli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CA69232E-AEA4-BC4E-4D1D-436C6BAF4A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207" name="Picture 206" descr="Saint Louis Billiken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00AAB7DF-7B1B-A7E0-9C67-DFF38128D1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208" name="Picture 207" descr="Saint Peter's Peacock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6F4C7ECA-FFD5-AA22-4907-75739F3689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209" name="Picture 208" descr="Radford Highlander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D9E3C36D-6483-1CC4-FFFD-CC3875FC32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210" name="Picture 209" descr="Merrimack Warrior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45749005-FBBC-E0E8-5D55-3EC9D69E75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211" name="Picture 210" descr="Harvard Crimson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66FE22BF-AFB7-C025-CB09-2CFDFED1CF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212" name="Picture 211" descr="Austin Peay Governo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71A137D5-D3D8-4B62-9A08-5005A4B82C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213" name="Picture 212" descr="Louisville Cardinal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35335F7C-D210-9A46-8474-47577B0936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214" name="Picture 213" descr="UAlbany Great Dane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A3B61F44-9398-838E-79FE-CDEC16A91C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215" name="Picture 214" descr="Rider Bronc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FA918D60-AB01-7232-9DE2-C596217C2C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216" name="Picture 215" descr="Rice Owl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CF23431D-D7FE-0882-F3EE-5C24AD32FF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217" name="Picture 216" descr="North Carolina Central Eagle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9F024357-52EF-0E55-15AB-89A1D6F1A0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218" name="Picture 217" descr="North Florida Osprey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083D85CB-1B90-8470-A772-55EC41F19F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219" name="Picture 218" descr="George Washington Revolutionari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6A0CD711-F8E3-AE00-F32A-43FD1FB202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220" name="Picture 219" descr="Bowling Green Falcon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580922E4-0090-3072-DA72-ACFB839B7B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221" name="Picture 220" descr="Rhode Island Rams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7929F374-BFF5-BF3E-A2A8-A98AE6A5F4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222" name="Picture 221" descr="Wofford Terrier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96E17CD7-0377-3C5F-94D3-5BE75F284B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223" name="Picture 222" descr="Lamar Cardinal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5E7F90B5-EBF1-727B-8740-63B2F34274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224" name="Picture 223" descr="Utah Valley Wolverine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E9C381F6-5E23-7915-5C0B-769B59BC2D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225" name="Picture 224" descr="Mount St. Mary's Mountaineer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4A69A906-AA2C-A2FA-968F-A3AE4E0CA0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226" name="Picture 225" descr="Kansas City Roo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7542E550-C8F7-8FA6-C962-145653538C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227" name="Picture 226" descr="Marshall Thundering Herd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28C4C0A5-EF68-F5EA-A12F-D85780D6D2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228" name="Picture 227" descr="North Alabama Lion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842C9BD3-94D7-7071-A9BA-5241B8CFBB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229" name="Picture 228" descr="Abilene Christian Wildcat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58335A57-B682-545B-220E-3449D8F49A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230" name="Picture 229" descr="UC Santa Barbara Gaucho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E4AD0A31-E93B-6745-BBCF-27B8F789A5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231" name="Picture 230" descr="Northeastern Huskies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EB4EB08A-A0AA-CF39-8B86-EFA0FFAF04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232" name="Picture 231" descr="Evansville Purple Aces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99BAD423-1DF3-B55C-F96C-2DF6EF9131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233" name="Picture 232" descr="Central Connecticut Blue Devils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6758F8FA-36FB-E16E-05D4-82D035C5E1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234" name="Picture 233" descr="California Baptist Lancer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00307DC5-D65E-DC4C-BEB5-96803A19DD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235" name="Picture 234" descr="North Dakota Fighting 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63CB7DA6-D48A-5516-D041-600FC710C1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236" name="Picture 235" descr="Kennesaw State Owl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D763A5B6-6628-7126-105D-AAD5A38715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237" name="Picture 236" descr="Florida Gulf Coast Eagle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7E8962CE-1B37-8390-B119-F638901034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238" name="Picture 237" descr="Cal State Fullerton Titan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4767F1DC-4AD5-194C-0BE5-B1F27B190E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239" name="Picture 238" descr="Milwaukee Panthers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17B09654-6BE7-AE2B-8190-C1D42A0201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240" name="Picture 239" descr="Ball State Cardinal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419D9C53-532B-45AA-C8F6-DAF30DB2EF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241" name="Picture 240" descr="UT Martin Skyhawk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76D946EB-FCCC-272E-50D5-6440133A8C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242" name="Picture 241" descr="Lehigh Mountain Hawk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AA4F7A8D-4F22-D996-DC23-2B6ECC794F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243" name="Picture 242" descr="San José State Spartan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25BADA4D-FB1A-7B60-2E76-09BE805F4C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244" name="Picture 243" descr="Binghamton Bearcat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300E7713-7A11-9534-75B7-F99C51E58F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245" name="Picture 244" descr="Miami (OH) RedHawk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8704B554-B5C6-F4AD-D12C-86CA3C664A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246" name="Picture 245" descr="Pepperdine Wave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D07C30F3-CCC0-3B82-4687-8AC7C68041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247" name="Picture 246" descr="Fresno State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CFE208D2-FA9F-453E-D62F-4764DFA0F7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248" name="Picture 247" descr="Queens University Royal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9F512066-5EC1-CD84-2575-34F5410F03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249" name="Picture 248" descr="Cal State Northridge Matador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610F6BDD-D502-15E8-6F9B-86D8663F21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250" name="Picture 249" descr="UC Riverside Highlander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F2D28768-4B4C-E608-4B7A-BB62AE2877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251" name="Picture 250" descr="Southern Jagua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8D5560BA-67F4-9F03-282E-3295A61B33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252" name="Picture 251" descr="Niagara Purple Eagle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AF2045CC-9E56-902F-DEF8-2D71ED0FD8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253" name="Picture 252" descr="Southern Miss Golden Eagle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7BCF8194-E7E7-46AF-B732-E977330F86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254" name="Picture 253" descr="Portland State Viking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A7519273-9292-9AC8-BC6D-4F4EA10A54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255" name="Picture 254" descr="Northern Colorado Bear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3812045A-744A-3E19-20E2-DCA8FBE170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256" name="Picture 255" descr="UMBC Retriever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5A1C6674-F07F-B000-FB25-61027D947D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257" name="Picture 256" descr="Green Bay Phoenix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29B4EEF7-A88D-08D8-1860-96A152EE2E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258" name="Picture 257" descr="UTSA Roadrunner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A5B7E1DB-01B2-C2B9-98FE-74E67C1567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259" name="Picture 258" descr="Nicholls Colonel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7528FB13-0EB6-1375-FA41-9A950610C2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260" name="Picture 259" descr="Mercer Bea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39E30F47-C2CA-F285-0488-26C8F603B5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261" name="Picture 260" descr="Cal State Bakersfield Roadrunner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9147B6E3-6AB4-100A-CB2B-EF8BA30795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262" name="Picture 261" descr="Wyoming Cowboy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F505EB16-317A-BB3D-F1FD-90FE2A059F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263" name="Picture 262" descr="Presbyterian Blue Hose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6E68CA07-69DF-17D4-BF93-C1383917E1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264" name="Picture 263" descr="Howard Bison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83B2E249-2BF9-4290-E88A-46C1A1920C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265" name="Picture 264" descr="Canisius Golden Griffin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F1617E56-341A-B277-529A-C5C0C246E9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266" name="Picture 265" descr="North Dakota State Bison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B21C4FAE-9FAC-CC58-1694-7A3452E021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267" name="Picture 266" descr="Florida International Panther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DBA6D90C-2AFF-15F2-D342-587491816A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268" name="Picture 267" descr="Bucknell Bison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F990AE65-D891-3E57-9EC7-2490AA3BB8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269" name="Picture 268" descr="Texas Southern Tiger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AECB94CA-71C3-B04C-9B95-4B593142D0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270" name="Picture 269" descr="Sacred Heart Pioneer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B63DC079-E5F2-DA08-DC34-7B71D3D4EA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271" name="Picture 270" descr="Western Illinois Leatherneck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58AE2C55-A4B9-871C-BAD6-1BA170C62A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272" name="Picture 271" descr="American University Eagle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EFFF1C6C-2BA8-5F2A-2132-5464DE1095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273" name="Picture 272" descr="Jacksonville Dolphin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DB69A412-4269-2DFA-F386-F7C8D73C8F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274" name="Picture 273" descr="Wagner Seahawk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1628A820-B353-9775-26B0-4A72A9B310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275" name="Picture 274" descr="Oral Roberts Golden Eagle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69FE7339-F084-4EE9-477A-7B0CA388A2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276" name="Picture 275" descr="Georgia Southern Eagle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9AEDC23B-CAEB-FBDF-5213-18C654DC5C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277" name="Picture 276" descr="Middle Tennessee Blue Raid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6F7DD55D-8011-0702-BBD9-9837AB463C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278" name="Picture 277" descr="SIU Edwardsville Cougars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66DF78BA-E719-B41F-8D57-215D6FB759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279" name="Picture 278" descr="The Citadel Bulldog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05FCBFC0-7FEA-0E6F-CC2F-AEFCC9CBC1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280" name="Picture 279" descr="South Alabama Jaguar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3C454263-3197-6A3A-B1A8-39FA27918E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281" name="Picture 280" descr="South Carolina Upstate Spartan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272C4DBB-B5ED-3659-293E-A335E3D424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282" name="Picture 281" descr="Omaha Maverick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1CF04B64-F738-AC79-3B88-BB684C4306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283" name="Picture 282" descr="Boston University Terrier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E36D2B93-57F2-9D57-635F-57F2C80468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284" name="Picture 283" descr="Old Dominion Monarchs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BF26F526-BE80-F0FE-08DE-C221943AAD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285" name="Picture 284" descr="Le Moyne Dolphin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F70B748B-A38B-05DA-B59A-F0B07C0941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286" name="Picture 285" descr="Montana State Bobcat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255C8271-0B6F-252C-F8D6-1C78146595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287" name="Picture 286" descr="Central Michigan Chippewa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33A2D8A7-C559-40C6-9CB4-3A52CEC228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288" name="Picture 287" descr="Idaho State Bengal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9DC622D9-88F2-9FC0-908E-32FF462B91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289" name="Picture 288" descr="Delaware State Hornet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15FA3F27-D4BA-CB9C-B8FA-AEDEFEFBCE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290" name="Picture 289" descr="Tennessee State Tiger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33F0CF48-7817-017D-305E-471A401EB7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291" name="Picture 290" descr="Chicago State Cougar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C29880F0-ACEB-A518-6256-6940180877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292" name="Picture 291" descr="Grambling Tig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44C6E47C-976A-12AC-2BAD-2C60543033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293" name="Picture 292" descr="Northern Illinois Huskies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C9C9F9ED-7F19-A64E-725E-D677E6FDB8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294" name="Picture 293" descr="Jackson State Tiger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9B00066F-4472-54C1-5471-F640019969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295" name="Picture 294" descr="Navy Midshipmen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94F8B130-2C41-F59C-BC2C-0CD434E7BF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296" name="Picture 295" descr="Robert Morris Colonials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7F1A9615-3753-CF97-99EF-097FB716EE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297" name="Picture 296" descr="SE Louisiana Lion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092F8439-CD7E-B379-75C5-4DB49F4E98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298" name="Picture 297" descr="Western Michigan Bronco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EABA6010-9CD3-A203-5097-E0EDC9F001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299" name="Picture 298" descr="Campbell Fighting Camel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7C7EEC9D-2C06-D002-781E-90EB3714E9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300" name="Picture 299" descr="Sacramento State Hornet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9E95E743-B1C5-50BE-BDEE-F8E280362D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301" name="Picture 300" descr="Elon Phoenix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0589BE03-531D-4B45-03CE-67BC2BE76E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302" name="Picture 301" descr="William &amp; Mary Tribe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F4949EE6-B7CC-CAEC-BE57-6C5F430FD3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303" name="Picture 302" descr="Eastern Illinois Panther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17E6D531-EA77-AC45-248F-719520EA9F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304" name="Picture 303" descr="Bethune-Cookman Wildcat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B354852E-1F6D-DCA2-605B-6B100C832F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305" name="Picture 304" descr="San Diego Torero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0A0AD83E-D483-0EB6-568E-F7CC3C2833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306" name="Picture 305" descr="New Mexico State Aggie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7012B759-CFEF-9CF7-8F03-2D1DB57F3D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307" name="Picture 306" descr="Utah Tech Trailblazer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B47F3899-5322-FEEE-7554-6ED9E05493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308" name="Picture 307" descr="Bellarmine Knigh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7B27894E-9CD1-15E8-0D55-ED44FA668E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309" name="Picture 308" descr="Southern Utah Thunderbird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1E18096D-97D4-FC4F-23BB-DBE84FE652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310" name="Picture 309" descr="DePaul Blue Demon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B98172E5-B4DB-5DD9-14FF-2BBC05D591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311" name="Picture 310" descr="UL Monroe Warhawks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9718ACD8-1AA8-E97A-EDAD-C481F49B85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312" name="Picture 311" descr="Lafayette Leopard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F890D309-A2C0-5377-55BB-35F8B539D5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313" name="Picture 312" descr="Coastal Carolina Chanticle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0B177CF8-2039-98A7-2CF8-C8F6ED3647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314" name="Picture 313" descr="Fairleigh Dickinson Knight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AED62B9E-9CFD-090E-E312-41AD5FA3F1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315" name="Picture 314" descr="Alcorn State Brave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B09E322D-6F65-2C4A-39A9-E092D05656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316" name="Picture 315" descr="Valparaiso Beacon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691CBD67-AA19-FB50-6981-12214EB784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317" name="Picture 316" descr="South Carolina State Bulldog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C365C45A-F8AB-CEB4-C684-D26F8F28A5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318" name="Picture 317" descr="Denver Pioneer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15FF10DD-716E-39ED-6666-621FD8341E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319" name="Picture 318" descr="Alabama State Hornet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4FD9BC72-F587-A3B3-2C8A-0D29C0785D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320" name="Picture 319" descr="Charleston Southern Buccaneer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C62C7435-608E-B84B-6223-88B286436F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321" name="Picture 320" descr="Portland Pilot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B5FD7F56-392E-6438-92D8-0F411EEC4F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322" name="Picture 321" descr="South Dakota Coyote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940211AA-4113-C578-BC6B-DA2E9387CB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323" name="Picture 322" descr="Arkansas-Pine Bluff Golden Lion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DEA59A93-9711-7426-C318-63A4F505B2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324" name="Picture 323" descr="NJIT Highland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E7955DC3-4EE5-BBB7-1C61-114582D651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325" name="Picture 324" descr="Hampton Pirate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1C3CA43E-C13B-3C4B-24B5-FBD021A831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326" name="Picture 325" descr="East Texas A&amp;M Lion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84165CA5-2B28-5AD1-BFC7-F6FEBBCDCC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327" name="Picture 326" descr="Idaho Vandal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1536271C-DB1E-91B6-CDC2-AE579EDC90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328" name="Picture 327" descr="Morgan State Bear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BE9B0492-47C2-2230-512A-01E1940B33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329" name="Picture 328" descr="Air Force Falcon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0A7905FC-BEF3-4622-B41D-F6B5F25F97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330" name="Picture 329" descr="Army Black Knight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C959CC36-7249-BAEF-B6ED-502F21651C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331" name="Picture 330" descr="Prairie View A&amp;M Panther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23D4C704-8DB1-5C19-7CC3-DCB85E50F3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332" name="Picture 331" descr="Northwestern State Demo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B0B0BE4B-985F-B0B3-50DF-7A995D4775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333" name="Picture 332" descr="Alabama A&amp;M Bulldog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18A3F12E-55AE-85C8-E8A4-23BEBF294F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334" name="Picture 333" descr="Eastern Michigan Eagle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D27AC5BE-0C8C-5B27-EBB9-B29CBFE50B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335" name="Picture 334" descr="Southern Indiana Screaming Eagl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D4B027E7-4988-73A2-9858-532C658772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336" name="Picture 335" descr="Central Arkansas Bear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ED62BA17-B3AE-4C93-FF77-B048B8BF24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337" name="Picture 336" descr="UT Rio Grande Valley Vaquero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2F7CC0B1-6C88-AA54-8769-528115782D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338" name="Picture 337" descr="Dartmouth Big Green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845EE8CB-CBC9-864C-94EF-F42D761555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339" name="Picture 338" descr="Manhattan Jaspers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A17E0ACD-2293-B916-4DEE-BEBF6B7C3F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340" name="Picture 339" descr="New Orleans Privateer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70C34C5B-A52A-BE95-B181-EDF0CC574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341" name="Picture 340" descr="Loyola Maryland Greyhound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6BB2C7C2-754A-B783-0126-13F96CB814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342" name="Picture 341" descr="Incarnate Word Cardinal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FD90365F-8565-E320-58DF-7942678751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343" name="Picture 342" descr="Tennessee Tech Golden Eagl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AF2738D0-94EB-FC50-79A0-27F4AAB14B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344" name="Picture 343" descr="Maryland Eastern Shore Hawk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5E22846F-A876-E96E-B637-C26F39F2A9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345" name="Picture 344" descr="Buffalo Bull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367C0E06-0DF0-D8A5-11C5-F4DA2CF4B9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346" name="Picture 345" descr="North Carolina A&amp;T Aggie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97D99772-054D-43FC-6994-9BAEB4E77B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347" name="Picture 346" descr="Holy Cross Crusaders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AB8CFC77-6C6D-D24C-6CD1-69FC41B054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348" name="Picture 347" descr="Long Island University Shark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E5011BE5-BE7A-947B-49CD-CF7CA627C9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349" name="Picture 348" descr="Northern Arizona Lumberjacks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04285C84-FF88-9F63-29AD-125420CB02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350" name="Picture 349" descr="Cal Poly Mustang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0AE2F8B7-7F5E-2CBF-E88F-23148C8A27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351" name="Picture 350" descr="Florida A&amp;M Rattler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9CF61B79-6DB4-41B5-B6A3-E72E5F849D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352" name="Picture 351" descr="Southeast Missouri State Redhawk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7FF90315-F57B-0D0C-FEC3-A1B1BD1015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353" name="Picture 352" descr="Detroit Mercy Titan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F6BD7369-24DC-25FE-A981-F339406D04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354" name="Picture 353" descr="St. Francis (PA) Red Flash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015CBFCF-1359-6CDE-66D0-AA39257975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355" name="Picture 354" descr="Stonehill Skyhawk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DEBBD336-5B72-232A-9479-27EA59157A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356" name="Picture 355" descr="Lindenwood Lion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551AFA15-A04C-FBEB-BFEE-E70102DB2C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357" name="Picture 356" descr="Houston Christian Huskie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1F00C878-BF6E-E4D2-4140-CA47BE1564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358" name="Picture 357" descr="Siena Sai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A774DE75-E93D-C0CA-C9B8-CB756F0E10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359" name="Picture 358" descr="VMI Keydets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DF9493E1-5887-6C9C-E257-1B687D9A93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360" name="Picture 359" descr="Coppin State Eagle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B3CF5FE7-A975-17C1-4588-21541B782A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361" name="Picture 360" descr="Pacific Tiger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86395AA6-CD7D-F62F-3729-813E283180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362" name="Picture 361" descr="IU Indianapolis Jagua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F5689A11-083C-C96C-84F0-2E16691CDB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363" name="Picture 362" descr="Mississippi Valley State Delta Devil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5D33BA4D-E500-CC0D-A040-AC2B249970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364" name="Picture 363" descr="Houston Couga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69E1576D-56FC-94F3-7D48-2CED780E49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365" name="Picture 364" descr="Duke Blue Devil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2DC43794-9B97-43DF-3351-FD2521361E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366" name="Picture 365" descr="Auburn Tiger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19EB4B97-FB00-3CCE-49CB-125D27E287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367" name="Picture 366" descr="Tennessee Volunteer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7ED0E42C-BCE2-76A6-1E87-1B707DC866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368" name="Picture 367" descr="Iowa State Cyclone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B625205C-0FAF-328B-4458-BA602AE7C8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369" name="Picture 368" descr="Alabama Crimson Tide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30ED4399-F42C-E0E4-C720-0A2A474D07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370" name="Picture 369" descr="Kansas Jayhawk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7DEF43C5-D145-C95B-BD52-4E2224C804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371" name="Picture 370" descr="Arizona Wildcat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4F306080-8FBD-82EC-714A-AF2BC76E89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372" name="Picture 371" descr="Gonzaga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B3A1AE13-6599-8677-912B-15C450E021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373" name="Picture 372" descr="Illinois Fighting Illini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0A7B5D3D-70EA-9FA6-5FB4-B7D4DD037A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374" name="Picture 373" descr="Baylor Bear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66BEBA9C-B900-E28D-F132-A8B1412572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375" name="Picture 374" descr="UConn Huskies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6A92A486-9D52-82E0-6689-DB1DF59920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376" name="Picture 375" descr="Florida Gator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7FB85AAD-1B0B-30F2-CEDA-12B919BAEA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377" name="Picture 376" descr="Marquette Golden Eagl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9AE89C38-D700-EB83-1DD6-A5DB64E4C1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378" name="Picture 377" descr="Michigan Wolverine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33D7E314-9FED-8316-EE9A-63700DE0E3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379" name="Picture 378" descr="Michigan State Spartan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20482923-AF6D-DDFA-C431-51DC4A3141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380" name="Picture 379" descr="Texas A&amp;M Aggies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FFDE3A16-A72C-D8CF-FD3D-A489CCC85E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381" name="Picture 380" descr="Purdue Boilermak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3E5C6FB7-D098-EB1F-7E9D-E3FB893DCB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382" name="Picture 381" descr="Texas Tech Red Raide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EC39DE3F-A823-06D5-5735-4CA7712A13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383" name="Picture 382" descr="Kentucky Wildcats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C8AF33C1-EE2B-1A32-F6EC-6D444AEC96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384" name="Picture 383" descr="Maryland Terrapin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C53D5F63-E49A-7E3A-99BF-94078EA975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385" name="Picture 384" descr="Mississippi State Bulldog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2BFB06C3-0A3D-0325-EC0B-0ED96DB625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386" name="Picture 385" descr="Texas Longhorn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B85F045B-94CE-9692-41AE-04B0615492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387" name="Picture 386" descr="St. John's Red Storm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87439271-992D-A2E9-9FAF-79F0F23934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388" name="Picture 387" descr="North Carolina Tar Heel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1E5434A6-C7AF-FB48-465E-14670C8955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389" name="Picture 388" descr="Ole Miss Rebel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F3380DCE-4F48-08D4-B857-DC61D6E64F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390" name="Picture 389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4F0AB7E8-9D4C-D9F0-E034-3BB6A30203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391" name="Picture 390" descr="Clemson Tig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D428A583-33B4-FBF8-C801-04C24B24E0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392" name="Picture 391" descr="Cincinnati Bearcat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DC280CF1-D7FF-7A86-9804-D71CA54A46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393" name="Picture 392" descr="Oregon Duck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DB4A83D8-B39D-EAA2-E885-6863642F64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394" name="Picture 393" descr="Creighton Bluejay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3A6F7A65-7385-35B2-E17A-43CEF08756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395" name="Picture 394" descr="Ohio State Buckey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A64B4D4C-F71F-9279-7F56-1F16EDA87A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396" name="Picture 395" descr="UCLA Bruin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5830C185-8CFC-F5AC-A988-9A33D65CA9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397" name="Picture 396" descr="BYU Cougar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7AD4AC4E-EEE5-61BD-6057-FC03A07443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398" name="Picture 397" descr="Nebraska Cornhusker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B2AE036C-520E-408A-ADDE-F56DB70FC0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399" name="Picture 398" descr="Pittsburgh Panther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053A6C97-98A2-B0A8-16E8-1E0D78E8D7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400" name="Picture 399" descr="Georgia Bulldog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444AFAB1-0FB4-519A-5F78-A39989532F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401" name="Picture 400" descr="Memphis Tig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C52847A5-70B0-8D73-DF91-6FD2EF49DA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402" name="Picture 401" descr="Villanova Wildcat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56A289A5-E8F3-07AE-543B-3FB0834604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403" name="Picture 402" descr="Utah State Aggie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7A114597-E355-19E0-FBC2-1D5F3E1009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404" name="Picture 403" descr="Saint Mary's Gael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1DB0E186-8F31-7050-A72B-4160D70107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405" name="Picture 404" descr="Iowa Hawkeye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A3DC0583-6099-DE25-A1A1-E62D553712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406" name="Picture 405" descr="Missouri Tigers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63D0D4E9-92CE-1F83-8444-5D51FE459F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407" name="Picture 406" descr="West Virginia Mountainee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2FA82424-FC69-C8F8-3871-7C253E318C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408" name="Picture 407" descr="Northwestern Wildcat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8EC62CBE-7488-36CF-5695-C61CE77753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409" name="Picture 408" descr="San Diego State Aztec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D99B89AD-8CAD-EE44-D4AB-13CA65BCF4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410" name="Picture 409" descr="SMU Mustang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B28611D8-1D8C-71AC-27D8-FEF1F1C030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411" name="Picture 410" descr="Louisville Cardinal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611B5C1E-EB87-5FE1-3DFD-747C7978FF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412" name="Picture 411" descr="Arkansas Razorback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FC2109B1-17EE-0844-9BBE-A4C0FFD60F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413" name="Picture 412" descr="Oklahoma Sooner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97715AF0-C9F1-43BE-E8FD-C66185F167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414" name="Picture 413" descr="Xavier Musketeer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98A5326E-10D5-2A73-A4B5-ABF0070CE3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415" name="Picture 414" descr="VCU Ram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A56C2F7F-960C-45DE-34A2-C5C6F245FF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416" name="Picture 415" descr="Penn State Nittany Lio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B10E4BDA-3B4A-6E45-E1B3-4A642ED778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417" name="Picture 416" descr="Vanderbilt Commodore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4B2A99B7-1B5F-5B80-70C6-0F00CE1087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418" name="Picture 417" descr="TCU Horned Frog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C364DE38-140E-A115-562F-CF434B927A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419" name="Picture 418" descr="LSU Tiger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FF4B8E48-4F80-763D-A416-FA43AD9745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420" name="Picture 419" descr="Utah Ute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C8FE78AD-151C-D193-5A47-E9CE204AA9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421" name="Picture 420" descr="Indiana Hoosi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3EFBFDBE-CE2C-E633-E34E-79869E929C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422" name="Picture 421" descr="Boise State Bronco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ABBF72D8-8FA3-26A1-72D9-34C878134C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423" name="Picture 422" descr="Nevada Wolf Pack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9539C2CC-C3FA-1073-A906-6FD4F6231F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424" name="Picture 423" descr="New Mexico Lobo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35EE25CD-4947-2690-FC74-240AD6BDAE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425" name="Picture 424" descr="USC Trojan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3142E7C4-CC8D-2201-59FF-B4189895D2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426" name="Picture 425" descr="Arizona State Sun Devil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E9C6F303-6E92-85CC-D361-74EC38CB0F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427" name="Picture 426" descr="Dayton Fly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E23620CA-AC26-D52B-BE8F-47F005DB50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428" name="Picture 427" descr="Wake Forest Demon Deacon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3AD273D8-A5A2-2355-AC3F-94240BF12C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429" name="Picture 428" descr="NC State Wolfpack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9C51F1DF-E93A-19BF-AEBE-46E1843831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430" name="Picture 429" descr="Florida State Seminole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46C58196-D6F6-0C77-6F8B-328DB24C10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431" name="Picture 430" descr="George Mason Patriot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84D68F61-9B1C-C9D7-610E-5F80C15599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432" name="Picture 431" descr="McNeese Cowboy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1ED8F687-5B04-F4A3-7D7F-DF612FC2E6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433" name="Picture 432" descr="South Carolina Gamecock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31F7EA45-5389-91B4-575D-98D48EE601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434" name="Picture 433" descr="Butler Bulldog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593403BD-292F-52E5-B103-EA877A2D87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435" name="Picture 434" descr="Providence Friar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A5B4222E-5452-C4E8-C628-248B06887C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436" name="Picture 435" descr="Georgetown Hoya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46F225B2-15D3-CD2D-FD57-14495EF192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437" name="Picture 436" descr="Notre Dame Fighting Irish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D0C230C7-8962-A28A-E49D-096B82AE3F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438" name="Picture 437" descr="UCF Knigh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35B8A308-6F87-8DE9-B7FC-87043FBC4B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439" name="Picture 438" descr="Colorado State Ram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EC7C7C3C-12C5-D86D-E8F3-E69322B87B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440" name="Picture 439" descr="Yale Bulldogs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9D35B137-8D3E-5AE1-CCE8-E31414D957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441" name="Picture 440" descr="Rutgers Scarlet Knight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AC177CD3-307B-E4C8-3956-2035C3F2D9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442" name="Picture 441" descr="Oregon State Beaver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41158882-557B-1BE6-4076-7F210C5339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443" name="Picture 442" descr="Saint Joseph's Hawk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DB2F8F0B-95ED-06AA-7341-D6AF8C80A5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444" name="Picture 443" descr="Washington State Cougar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987032B4-D506-AA9D-D21F-AE8596CFC2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445" name="Picture 444" descr="San Francisco Don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CB64A39B-3D08-1068-74AC-3D98F99E5A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446" name="Picture 445" descr="Bradley Brave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6DF2DE8E-E8F6-464F-E32B-08A30B6EC4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447" name="Picture 446" descr="Colorado Buffaloe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E75FF0E1-3C48-92B9-59A3-B0613F2F5D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448" name="Picture 447" descr="UC San Diego Triton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5483981E-BB04-9996-0D4E-441D705144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449" name="Picture 448" descr="North Texas Mean Green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FBF73CC1-7A80-58FB-462F-40FAB3C3D5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450" name="Picture 449" descr="Syracuse Orange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3080BF4C-902A-5B93-5019-8A7F212DEC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451" name="Picture 450" descr="UC Irvine Anteaters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91B37397-BE1D-2F8C-96FF-18249EFB43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452" name="Picture 451" descr="Liberty Flames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9E314559-FD5B-A461-F1A3-9DB80CE303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453" name="Picture 452" descr="Drake Bulldog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83CACEB6-904C-3133-6509-3F2D020FC2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454" name="Picture 453" descr="Santa Clara Broncos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7EDD8341-D37C-4B5D-7AEE-AE8183E935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455" name="Picture 454" descr="Miami Hurricane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E614132B-78F5-8ECE-F65E-E29F428448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456" name="Picture 455" descr="Kansas State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FB0E8BDE-7F0D-4FFB-52F1-3748DFF842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457" name="Picture 456" descr="Grand Canyon Lop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6030D44C-5077-46DA-AD7A-ED0E6A7F1C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458" name="Picture 457" descr="Florida Atlantic Owl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401DD555-028D-FBC2-4977-22FDBDDF49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459" name="Picture 458" descr="High Point Panthe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A30B7A86-3779-07BF-F32E-67740E61B4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460" name="Picture 459" descr="Washington Husk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426E261F-3CE1-A399-1559-7B40CC05CA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461" name="Picture 460" descr="Stanford Cardinal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8F7ACEDF-DD9A-DD11-F36E-4341899F34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462" name="Picture 461" descr="Arkansas State Red Wolv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F06976DA-AF94-8B8E-6B9E-0674CEBD8C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463" name="Picture 462" descr="St. Bonaventure Bonni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95028A6D-D400-C843-6CB6-0A7DF50624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464" name="Picture 463" descr="Georgia Tech Yellow Jacket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D04D7044-A0AE-496D-35D8-9C568C4F98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465" name="Picture 464" descr="Minnesota Golden Gopher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2755FF9C-DF72-2A4E-183D-74452D4B4A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466" name="Picture 465" descr="UNLV Rebel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F112473F-E62A-F9C0-6355-3D94EE0F2B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467" name="Picture 466" descr="Murray State Racer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874C0F5C-408F-1B85-1793-8A91D63EFA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468" name="Picture 467" descr="Oklahoma State Cowboy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0AAD7FB2-38E9-8828-CDEB-E290247242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469" name="Picture 468" descr="UAB Blazer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24B1FE52-9B55-2404-5620-441DC1E53F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470" name="Picture 469" descr="Samford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181FB22F-3A5E-72F8-6415-E26456AB7E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471" name="Picture 470" descr="Princeton Tige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3FD1B45C-D0B6-25DE-C27D-30EBF4A543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472" name="Picture 471" descr="DePaul Blue Demon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A6FD56A0-721D-6720-B4EA-A672356168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473" name="Picture 472" descr="Loyola Chicago Rambler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6FF83FA2-DD62-0313-E068-26D8C9EE40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474" name="Picture 473" descr="Lipscomb Bison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992693FA-02B2-6195-DDAE-C5A22C9C1B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475" name="Picture 474" descr="California Golden Bear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7DC1FD69-58B8-70B1-0F0A-3F21238BF0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476" name="Picture 475" descr="Virginia Cavalier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B0EEC706-F916-F25B-3289-C287A58233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477" name="Picture 476" descr="Seton Hall Pirate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1D7273EB-979E-3A8E-5C52-C56B0949EA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478" name="Picture 477" descr="Rhode Island Rams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7D4E16E2-3BF9-2AA2-7311-938C284905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479" name="Picture 478" descr="Charleston Couga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F5968224-90BC-0F58-8D0F-14C830BF29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480" name="Picture 479" descr="UNC Greensboro Spartan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5EF9F4F4-CC29-6390-3222-BFE39D443A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481" name="Picture 480" descr="Saint Louis Billiken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1AB4D7B7-C6D0-800D-A691-5CEE82D207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482" name="Picture 481" descr="South Florida Bull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940B5DA9-826C-F957-D07D-58FC0ACB48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483" name="Picture 482" descr="Northern Iowa Panthe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D8CC3B48-B5FA-B3E8-FE05-D10D52AE7A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484" name="Picture 483" descr="Temple Owl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B52B3F30-BED4-185B-F2D5-FF4B82C3E6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485" name="Picture 484" descr="Davidson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282E9566-475B-2984-5158-D4B7F84974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486" name="Picture 485" descr="George Washington Revolutionari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382CE100-C846-AE59-C45B-650A22A66F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487" name="Picture 486" descr="La Salle Explorer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F9C8075B-22F2-1442-F345-C81D6B425C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488" name="Picture 487" descr="Ohio Bobcat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828714DF-FF2E-534F-2DFF-BE6D710B76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489" name="Picture 488" descr="UIC Flame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720329DC-BBF3-F8BC-ED4A-AE4C040B55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490" name="Picture 489" descr="James Madison Duke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6FCAB64A-A6FC-B36F-1123-C26E028A9D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491" name="Picture 490" descr="Virginia Tech Hokie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84969E69-D068-D4C3-67D0-5CD28ABAD6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492" name="Picture 491" descr="Illinois State Redbird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5B1542A1-8B00-00EC-0102-A365473B6D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493" name="Picture 492" descr="UNC Wilmington Seahawk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16EBD42F-E9ED-4856-5792-5C5CD159F3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494" name="Picture 493" descr="Purdue Fort Wayne Mastod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FC144066-9A74-4E3B-B0B2-9009B137E4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495" name="Picture 494" descr="Furman Paladin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C5B6DF01-7F02-C97C-CDA2-E6A5533FE6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496" name="Picture 495" descr="Duquesne Duke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C3AFE177-7ABF-F752-873C-5273729DD2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497" name="Picture 496" descr="Cornell Big Red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EB464AC5-6FCA-8D34-647A-F8A454D65D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498" name="Picture 497" descr="Wichita State Shocker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0AC2C589-5E37-145C-591C-FE96436CDD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499" name="Picture 498" descr="Troy Trojan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75A9B16B-DF21-DC01-3538-362DF30213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500" name="Picture 499" descr="Louisiana Tech Bulldog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BD076CE1-C23F-FA4D-D4AE-0564BF501E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501" name="Picture 500" descr="Kent State Golden Flashe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B2C9CBDE-B763-6189-9F2F-8CDE572150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502" name="Picture 501" descr="South Alabama Jaguar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3BA0920E-12C5-C3ED-9109-C950DA2664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503" name="Picture 502" descr="Middle Tennessee Blue Raid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E65E3DA6-B703-5BE5-0561-A508BF0CD3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504" name="Picture 503" descr="Akron Zip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B0A37C98-6966-A432-E4C9-70190E172B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505" name="Picture 504" descr="Texas A&amp;M-Corpus Christi Islander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07CE8973-0E7D-02D1-FEA7-5B4C51CD68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506" name="Picture 505" descr="UC Santa Barbara Gaucho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3B330CF1-6435-825D-AA8E-A842C92A36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507" name="Picture 506" descr="St. Thomas-Minnesota Tommie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FDD4B391-341A-7A88-0836-5CE5D59ADE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508" name="Picture 507" descr="Miami (OH) RedHawk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4B288881-0A54-88AE-3A18-2E6BEE61E2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509" name="Picture 508" descr="Northern Colorado Bear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732B0601-1696-84DD-DFBF-7D382BCE8F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510" name="Picture 509" descr="Boston College Eagle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C0287E77-2DA4-1387-2747-4A2B9C532C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511" name="Picture 510" descr="UMass Lowell River Hawk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26889573-E216-0896-E337-ED37E6085F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512" name="Picture 511" descr="App State Mountaineer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564B6586-FB6F-D88F-627F-4D5AF9C90A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513" name="Picture 512" descr="Cal State Northridge Matador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C4E9C01A-E70F-CA6A-9E7C-8EAF9F6767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514" name="Picture 513" descr="Seattle U Red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278DEFBF-EB18-1AA7-03AE-CCA180F57E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515" name="Picture 514" descr="Tulane Green Wave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A38BA220-CFC5-0074-E6AC-4CC4BC9DFB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516" name="Picture 515" descr="Milwaukee Panthers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20D72C10-1951-2F6A-31F8-E631B4AFC0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517" name="Picture 516" descr="Norfolk State Spartans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0359B52A-23BC-F5A9-D22B-C996F36596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518" name="Picture 517" descr="East Carolina Pirate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5DE7701D-9722-EB68-54ED-1B6E47D27B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519" name="Picture 518" descr="East Tennessee State Buccaneer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86CE9174-4F45-8A23-F87E-26683E43F7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520" name="Picture 519" descr="Indiana State Sycamore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59624D80-04F6-D126-4914-E14353EF49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521" name="Picture 520" descr="Texas State Bobcats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B70DFC7E-9B13-DAF6-AD42-7E49C81B85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522" name="Picture 521" descr="Wyoming Cowboy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F51A45C2-6BDD-C572-9C1D-4E261D34D3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523" name="Picture 522" descr="South Dakota State Jackrabbit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3EE6E9B0-5463-0778-38DF-5893F9586D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524" name="Picture 523" descr="UNC Asheville Bulldog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A0D22D57-3FD0-6E56-DCCE-54ED51B014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525" name="Picture 524" descr="Jacksonville State Gamecock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4E1D3A4E-BE1A-3777-89A8-4B84A40892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526" name="Picture 525" descr="Kansas City Roo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54F31D15-6758-4715-018C-93D21879A2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527" name="Picture 526" descr="North Dakota State Bison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F8C38DDC-2203-D208-96AA-D5DF958680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528" name="Picture 527" descr="Towson Tig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D07AA26B-CCB9-4E3F-D761-B6D763C65E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529" name="Picture 528" descr="Loyola Marymount Lion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8FCFFD4D-ED4D-F6CA-A04A-32034B2111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530" name="Picture 529" descr="Winthrop Eagle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9FF32F6C-EC7B-6D44-9C8E-0549EB7BEE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531" name="Picture 530" descr="Western Kentucky Hilltopp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85D07C41-C821-F6C4-249C-FBE76BB03B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532" name="Picture 531" descr="Drexel Dragon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AF3DDF73-A0D5-AC92-F1F5-5820C9E349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533" name="Picture 532" descr="Utah Valley Wolverine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D8556ABF-208F-24CE-886F-87F969955F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534" name="Picture 533" descr="Florida Gulf Coast Eagle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82BD894E-E94B-09D1-46B2-6A7C92053D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535" name="Picture 534" descr="Montana State Bobcat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BF999FEB-8DF6-55D1-2C2E-362D5D46CD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536" name="Picture 535" descr="Wright State Raiders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6F33D1AD-9828-A803-F09F-34458B1160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537" name="Picture 536" descr="New Mexico State Aggie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C73F3742-C7F7-7C13-08E4-BA20C72942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538" name="Picture 537" descr="Massachusetts Minutemen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5106F339-724D-1F1B-89E0-75D4E5750F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539" name="Picture 538" descr="Columbia Lion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7AA7D438-B7DD-2232-9FAF-44873C1937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540" name="Picture 539" descr="Longwood Lancer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9B93189E-07C9-7AAB-37B8-693E9B8391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541" name="Picture 540" descr="Wofford Terrier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817DC708-F9DD-0C6F-09C2-584D815AA4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542" name="Picture 541" descr="Toledo Rockets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097F67A8-3F85-E067-85B2-30EA5C2C8B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543" name="Picture 542" descr="California Baptist Lancer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736A380C-310E-93BC-7C98-7A8B19C2BB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544" name="Picture 543" descr="Northeastern Huskies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4E6E5B30-5D2F-744F-9EEF-7696D401FD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545" name="Picture 544" descr="UT Arlington Maverick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5B2510F4-EF98-597B-2B94-61E9C007D7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546" name="Picture 545" descr="Youngstown State Penguin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FD3A4C3B-47CA-9F09-03B1-748EC0DB17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547" name="Picture 546" descr="Bryant Bulldog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DBDE7D81-C785-6607-C1DF-9D97ADCEA3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548" name="Picture 547" descr="San José State Spartan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4E235210-2F66-29EF-EEB7-74B0372D5A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549" name="Picture 548" descr="Weber State Wildcat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A5D7A555-2F95-FE82-E8AA-F2720C68EE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550" name="Picture 549" descr="Vermont Catamount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368ABCC7-C90D-4DA0-5B71-E1A4472311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551" name="Picture 550" descr="Hofstra Pride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5F827AC4-DAF2-80B0-3F7F-AB4861D1FB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552" name="Picture 551" descr="Valparaiso Beacon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9AD3A09C-670E-C18C-F2D4-3CF950A227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553" name="Picture 552" descr="Cleveland State Viking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0919E6BB-3CCB-574B-164E-3B8BAA65BB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554" name="Picture 553" descr="Belmont Brui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DB2A9BB1-B037-36BB-63AE-72408ED265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555" name="Picture 554" descr="Sam Houston Bearkat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AB2B1F9A-6C31-0D8F-22A1-10319E5AE3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556" name="Picture 555" descr="Brown Bea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3BA5B4CF-F630-0FC0-C426-F284B17914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557" name="Picture 556" descr="Rice Owl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086F7CAC-655D-BBAC-9353-71769A7994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558" name="Picture 557" descr="Nicholls Colonel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8D66584D-326A-2FF8-BBE5-5C0BB9CDB3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559" name="Picture 558" descr="UTEP Miner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D1022463-5BEF-B7A7-782E-7C997BB309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560" name="Picture 559" descr="William &amp; Mary Tribe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8D8CB9C2-E59E-6846-4CB5-B1674D3921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561" name="Picture 560" descr="Elon Phoenix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CF340F4D-231D-F700-C5A6-0AC1D809EF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562" name="Picture 561" descr="Central Connecticut Blue Devils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CC82B7D9-E8C9-1EDC-7A2B-7B01FB41D5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563" name="Picture 562" descr="North Alabama Lion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751EBE73-2571-E921-BAE0-8ECA19AA4A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564" name="Picture 563" descr="Maine Black Bear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34A40201-A9EC-3201-F484-36213DC6C6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565" name="Picture 564" descr="Radford Highlander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B6495DDE-D8E0-8735-AAD7-40958834F5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566" name="Picture 565" descr="Chattanooga Moc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4E2B60B4-27CE-955F-E3B2-BFB10D1635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567" name="Picture 566" descr="Merrimack Warrior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3BC9897E-3092-3C8A-96CC-7FEB8A2CDC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568" name="Picture 567" descr="Pepperdine Wave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3A7CB07D-C2D8-8757-7FEC-6D1513BC65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569" name="Picture 568" descr="Hawai'i Rainbow Warrior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DE472DC6-76A2-A91B-5038-C46AE4AAAD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570" name="Picture 569" descr="Quinnipiac Bobca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EF562AC2-0CC4-5FE0-9055-E60F7FCFDE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571" name="Picture 570" descr="Richmond Spide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8EFE3169-5623-5A34-6B65-4A12F9ABEB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572" name="Picture 571" descr="Southern Jagua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60EB6DC6-FD8D-7E77-F437-3D15984D6E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573" name="Picture 572" descr="Marshall Thundering Herd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C2A64546-AD0F-EB9B-DA56-F330C0E2AE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574" name="Picture 573" descr="Oakland Golden Grizzlie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4D0E3757-CF43-3328-0A19-ED11B649AA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575" name="Picture 574" descr="Mercer Bea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BBE58961-B138-21F0-43DE-5C91C45C30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576" name="Picture 575" descr="Charlotte 49er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F8A8F0D8-AB32-2DCD-A3AE-03C384BF7B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577" name="Picture 576" descr="Colgate Raider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B28501FB-1A40-E656-8F8E-E0BFC1F89B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578" name="Picture 577" descr="UT Rio Grande Valley Vaquero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6996C519-EC64-ED48-1390-E5F3790334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579" name="Picture 578" descr="Saint Peter's Peacock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24304601-03AD-2BFF-84B9-89EB75CA50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580" name="Picture 579" descr="UTSA Roadrunner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1F093875-017D-D87A-3672-EE72E5F01B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581" name="Picture 580" descr="Fordham Ram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6741F50A-7C11-D9BA-0833-EBC74F5C5A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582" name="Picture 581" descr="Ball State Cardinal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B6B9565A-0534-E4F4-1D82-056DDF3431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583" name="Picture 582" descr="South Carolina State Bulldog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523CB364-4A6A-ED09-4F3A-9C40A76B28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584" name="Picture 583" descr="Jacksonville Dolphin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42D44BA7-323A-BE30-1C96-C399538966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585" name="Picture 584" descr="Kennesaw State Owl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AE5E8717-B600-5C49-F7D0-7188DC2CDA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586" name="Picture 585" descr="Montana Grizzli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ABAC477D-8FAC-FE94-8349-BD01D4C8BF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587" name="Picture 586" descr="UC Riverside Highlander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284A293B-326D-E470-19B7-E40C2A7581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588" name="Picture 587" descr="Delaware Blue Hen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301D3031-FE13-F263-A88E-6FCDF15C19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589" name="Picture 588" descr="Marist Red Foxe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3F9830D3-D65D-C972-2CA3-FEAD1C6C91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590" name="Picture 589" descr="Lamar Cardinal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D522E5F7-051F-0DB5-A4EB-9911B2BC4C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591" name="Picture 590" descr="Northern Kentucky Norse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6880050A-FCD2-0D9E-7C9E-B7415DF016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592" name="Picture 591" descr="Cal State Bakersfield Roadrunner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7E738F52-4F72-CE68-90DD-BF2AF4C30D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593" name="Picture 592" descr="Dartmouth Big Green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E12C501B-839C-94D7-D2AD-640A36A7C7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594" name="Picture 593" descr="Mount St. Mary's Mountaineer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94742937-38E7-E5DA-4D9D-D2F6009273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595" name="Picture 594" descr="SE Louisiana Lion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92A6C4C9-1310-B259-980E-B72B585B86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596" name="Picture 595" descr="UMBC Retriever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E73BC008-FB1B-97B1-6E9D-96B4B1C04D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597" name="Picture 596" descr="Missouri State Bear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BCF27576-5A16-6302-5E78-84879957F3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598" name="Picture 597" descr="Central Michigan Chippewa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31D96D99-0F58-1B8E-2314-B61FD940BA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599" name="Picture 598" descr="UAlbany Great Dane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C0EE7ADE-DD92-07F0-067D-569F118FB8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600" name="Picture 599" descr="Presbyterian Blue Hose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8BF3D5E4-C3D5-682C-FA85-5EBEAF4444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601" name="Picture 600" descr="Stephen F. Austin Lumberjack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C15C35B3-254F-3569-FA66-170B02F2B8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602" name="Picture 601" descr="Monmouth Hawk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C1AAB81C-379D-F135-6AAA-574989EC91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603" name="Picture 602" descr="North Carolina Central Eagle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2E07DF76-F9B4-CF88-AFCD-874A9FE7EE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604" name="Picture 603" descr="Southern Illinois Saluki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38B837B6-C79B-2CC2-B9D9-B8756FA48C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605" name="Picture 604" descr="Bethune-Cookman Wildcat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9ADD6F32-1963-E3CB-0EAE-AF5EDACFDA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606" name="Picture 605" descr="Campbell Fighting Camel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D843BC6E-AEAA-BE25-CCFC-CEA8D3B8F3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607" name="Picture 606" descr="Idaho State Bengal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C371CC7A-3BE8-6B6E-2ACF-304077586A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608" name="Picture 607" descr="Queens University Royal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8667E316-AC54-B9ED-FA40-A15FB0F7AA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609" name="Picture 608" descr="Tulsa Golden Hurricane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BC6651A0-7814-8547-BD2F-94EA4C1236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610" name="Picture 609" descr="Hampton Pirate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34D484E1-E3A8-D341-057D-DF273272BD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611" name="Picture 610" descr="Harvard Crimson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C9D967CD-66FF-C452-598D-F5BE31DD40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612" name="Picture 611" descr="Abilene Christian Wildcat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A9F02347-2DB5-92B8-0C39-1CEEEBB5DE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613" name="Picture 612" descr="North Florida Osprey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E105DF6A-4DCC-949D-14F3-081B36D413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614" name="Picture 613" descr="South Dakota Coyote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CBCC33BE-3A02-E7C9-0E7F-1C33EAD067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615" name="Picture 614" descr="Incarnate Word Cardinal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90E5662A-6D06-9A4A-1974-B61797CF7C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616" name="Picture 615" descr="American University Eagle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B9301BA6-8EB8-F1FF-13F9-A36C681A03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617" name="Picture 616" descr="Robert Morris Colonials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2548A172-9A00-7CBB-2259-BB1D35B3F0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618" name="Picture 617" descr="Bucknell Bison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6FC382C4-A06E-CF96-E4EC-F4B2DBD4D2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619" name="Picture 618" descr="UC Davis Aggie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17F442DF-9E46-D1E9-28E4-3B955F2C14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620" name="Picture 619" descr="Lafayette Leopard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A035E19E-191F-3E2C-057A-4704816AA2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621" name="Picture 620" descr="Eastern Kentucky Colonel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A6C8D1F9-7337-8A37-393B-EC1B753BBC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622" name="Picture 621" descr="Gardner-Webb Runnin' Bulldog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1930E5CD-B8AC-83AB-B107-CD7690C76A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623" name="Picture 622" descr="Northern Arizona Lumberjacks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F07542D2-0563-EC3E-B0FA-6D0C37312F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624" name="Picture 623" descr="Southern Utah Thunderbird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17C20169-D32E-9DF7-94E1-EA79FBCBF5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625" name="Picture 624" descr="Omaha Maverick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832B7EBE-D68B-057F-0F67-7626242DEB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626" name="Picture 625" descr="Boston University Terrier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A254650E-9ADA-28A6-0C21-CDD6BBB734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627" name="Picture 626" descr="SIU Edwardsville Cougars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33CC2415-47E0-49B9-4A61-5DA90C919C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628" name="Picture 627" descr="Fairfield Stag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00815C98-A715-D1CE-961C-EF9374A3E9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629" name="Picture 628" descr="Georgia State Panther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674680F5-4051-2AE5-8BC1-BC46BB8DAD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630" name="Picture 629" descr="Morehead State Eagle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77FEA11D-D5AF-4484-5FAA-83CA116C19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631" name="Picture 630" descr="Portland State Viking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A26352EE-DD75-26C9-E54C-E8FDB737AE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632" name="Picture 631" descr="Howard Bison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783BD0FD-9DCE-95B6-F896-12D36FCA38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633" name="Picture 632" descr="Lehigh Mountain Hawk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25F379D0-795C-B67E-B78D-AF9E99FF87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634" name="Picture 633" descr="Florida International Panther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5C7F548F-7C9A-A697-CAC6-CACEF185E3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635" name="Picture 634" descr="Bowling Green Falcon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F59EC664-8057-08F0-B7C7-CDCB951398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636" name="Picture 635" descr="Fresno State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3652ED6C-1F23-B102-AC59-F9C320B06F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637" name="Picture 636" descr="Idaho Vandal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9E3E3B4A-5E27-E6BA-37C9-C38ABC9497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638" name="Picture 637" descr="Little Rock Trojan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7588EDBD-0115-1117-73C2-8432EE3ADD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639" name="Picture 638" descr="Navy Midshipmen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D12F4E7E-2561-84DC-511D-D10965C2D8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640" name="Picture 639" descr="Sacred Heart Pioneer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914651C6-5B72-95B9-30FB-A025148E9E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641" name="Picture 640" descr="Iona Gael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6DEFD7FB-DD4E-1A13-BF9B-E139297A24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642" name="Picture 641" descr="UT Martin Skyhawk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6019F025-B7A2-E9B3-CD56-767867CBFC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643" name="Picture 642" descr="Air Force Falcon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A24AB069-7E23-3131-9ADD-2E0F31AC20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644" name="Picture 643" descr="North Dakota Fighting 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9C2A4D7B-C119-713C-5826-63BCE225F6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645" name="Picture 644" descr="Army Black Knight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17D6A265-CFE6-83B1-6432-6C2A784CBA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646" name="Picture 645" descr="Cal Poly Mustang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409FC1A6-3023-CC3A-1E39-D6127F3133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647" name="Picture 646" descr="Pennsylvania Quaker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8D3FE790-94C3-EE7B-39A6-4C059628FC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648" name="Picture 647" descr="Niagara Purple Eagle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B26A350B-D791-A9E3-06D4-CC1CAD0A44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649" name="Picture 648" descr="Wagner Seahawk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25A3BF1B-334C-0C60-C23B-45E8EA1183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650" name="Picture 649" descr="Georgia Southern Eagle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23B6DF95-5E1B-F925-7681-08931F238B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651" name="Picture 650" descr="Southern Miss Golden Eagle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6ADF88BE-8B09-9C8B-7A12-5E6E1D7672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652" name="Picture 651" descr="Charleston Southern Buccaneer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207B1F01-1017-1DBD-F469-4A4459DF81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653" name="Picture 652" descr="Eastern Washington Eagl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1A768C63-D093-A010-C937-F9C36DFF73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654" name="Picture 653" descr="Southeast Missouri State Redhawk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DF1B56B6-A796-4424-0E9A-9F00724AAB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655" name="Picture 654" descr="Old Dominion Monarchs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7431E19C-6B07-A6B1-79FE-713DCABBA5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656" name="Picture 655" descr="Fairleigh Dickinson Knight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0B35E108-B80B-939B-4A37-578D09B8FB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657" name="Picture 656" descr="Alabama State Hornet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A58A1B95-B2BA-C141-6D2D-E55E48D19E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658" name="Picture 657" descr="Loyola Maryland Greyhound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0769B2D4-D3BF-16A8-915E-F752CD4B54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659" name="Picture 658" descr="Louisiana Ragin' Cajun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5EB45FB8-182B-F969-2A5F-CD31BD04E3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660" name="Picture 659" descr="Tarleton State Texan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4CCF833E-09E0-459F-A5FE-B78496ADE8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661" name="Picture 660" descr="Evansville Purple Aces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18E53DA2-19DA-EAA5-5814-2B58B71DEA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662" name="Picture 661" descr="Northwestern State Demo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9C52A1A7-46FD-944E-E83A-B4585B5AF7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663" name="Picture 662" descr="Tennessee State Tiger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E9F3A1E4-3CB4-FFCD-9EE6-E6FA9C5CBE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664" name="Picture 663" descr="Delaware State Hornet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C9D491A8-04FD-73EE-FBB9-6BB5E9A61C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665" name="Picture 664" descr="Austin Peay Governo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EBE88357-6E22-28DF-AFBD-1F883F0424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666" name="Picture 665" descr="Long Beach State Beach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C9F9A105-E700-495F-B072-AD0BFA1D61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667" name="Picture 666" descr="North Carolina A&amp;T Aggie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B071BF2E-5B2A-C346-4697-CE280B9012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668" name="Picture 667" descr="Manhattan Jaspers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0D510B3B-2576-9618-AFB0-B12F0BEF3C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669" name="Picture 668" descr="Long Island University Shark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80A6CA97-4452-6E5C-D4A5-98FD9568EB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670" name="Picture 669" descr="Eastern Michigan Eagle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2ED506A0-26C0-ED2A-8958-95136797E7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671" name="Picture 670" descr="Oral Roberts Golden Eagle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62783911-E197-1607-246C-DCDA0D873B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672" name="Picture 671" descr="Holy Cross Crusaders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CD2C0474-8285-CDA7-405B-45E113B610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673" name="Picture 672" descr="Coastal Carolina Chanticle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E3E95A6B-7650-A010-1D4D-4EC1DF7B63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674" name="Picture 673" descr="Texas Southern Tiger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47BC4869-E74C-A0D2-DA67-0B2622B8F4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675" name="Picture 674" descr="Grambling Tig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C1BCA020-3D5B-5BA6-3E7D-A2B4CB8B57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676" name="Picture 675" descr="Utah Tech Trailblazer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0F3D5557-A6AE-45B2-4B18-4242AD08A7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677" name="Picture 676" descr="Western Michigan Bronco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690757D5-D88B-635E-E1D7-E7BBD87989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678" name="Picture 677" descr="Stony Brook Seawolve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D7322D8B-2B61-C2A5-ECF9-9896CE2EBA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679" name="Picture 678" descr="Southern Indiana Screaming Eagl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588F9AF7-D389-D32C-278B-6D182106D6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680" name="Picture 679" descr="Tennessee Tech Golden Eagl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97CA0DD0-B78A-316E-C69C-81D6325D7C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681" name="Picture 680" descr="Portland Pilot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DEBCF8F2-B29D-5614-B62A-7664784A83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682" name="Picture 681" descr="Binghamton Bearcat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97CC6907-5A28-5E53-9471-572288C864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683" name="Picture 682" descr="Siena Sai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0EF75FC5-8CB5-5449-32B7-0D32CC086D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684" name="Picture 683" descr="Pacific Tiger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75BB2D02-7F9E-5545-A2BA-6760179A47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685" name="Picture 684" descr="Rider Bronc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5FC08148-084D-989E-5736-38F795C7D1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686" name="Picture 685" descr="St. Francis (PA) Red Flash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C08658AB-CDEF-77A6-B9D5-1967260DAC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687" name="Picture 686" descr="Jackson State Tiger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511F66B1-B2EF-1ED9-AF9A-334EEA7C57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688" name="Picture 687" descr="San Diego Torero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CC602191-1E5E-C757-10AB-0D339A2959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689" name="Picture 688" descr="Sacramento State Hornet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D0AE87E0-E862-94C3-8D1A-7080F5C0F7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690" name="Picture 689" descr="West Georgia Wolve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C2CFFCA1-63A6-EE7B-650E-9868838055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691" name="Picture 690" descr="UL Monroe Warhawks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2D95D6FE-6F58-3A2C-D690-B7D84392C5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692" name="Picture 691" descr="Stonehill Skyhawk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7566D049-D89E-59DD-75E5-2A9B3D5B04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693" name="Picture 692" descr="Lindenwood Lion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4672001B-EEA2-F32C-4C3E-C1D32DBBC6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694" name="Picture 693" descr="Green Bay Phoenix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296B6C0D-BCD9-E0D6-91AE-FE2F99A9D9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695" name="Picture 694" descr="Eastern Illinois Panther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200BD6D9-3247-298A-7B13-09126D75E8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696" name="Picture 695" descr="IU Indianapolis Jagua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B76C3F87-059D-2831-C44E-1283821DE1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697" name="Picture 696" descr="Western Illinois Leatherneck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FA5224BA-EDBC-4731-ED10-DB5B601E93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698" name="Picture 697" descr="South Carolina Upstate Spartan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A67A5047-A42E-D32A-608E-BAF862D93E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699" name="Picture 698" descr="Le Moyne Dolphin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5E2DAF5B-7038-6716-5542-C69BC1C0F6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700" name="Picture 699" descr="Houston Christian Huskie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010DDD69-B5EF-1378-D695-D465D80B68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701" name="Picture 700" descr="Western Carolina Catamount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E9703006-6E0A-A793-895F-C9A831A091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702" name="Picture 701" descr="Morgan State Bear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00F4BCAF-1B9C-0432-F9FF-371460798B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703" name="Picture 702" descr="VMI Keydets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24AF7D48-3293-B321-59CC-96664489A2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704" name="Picture 703" descr="Detroit Mercy Titan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FD9BA1BB-371F-ABF2-5FDD-418074CF92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705" name="Picture 704" descr="Cal State Fullerton Titan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8C57B402-6152-F65A-27BE-1396FD4DED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706" name="Picture 705" descr="Prairie View A&amp;M Panther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CDAAB275-AE30-0E37-644F-CE8C32E32E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707" name="Picture 706" descr="Central Arkansas Bear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C20B87A6-09F7-8620-D13D-CED4E84D7B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708" name="Picture 707" descr="Northern Illinois Huskies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B19FCEAB-AF2A-8680-93EF-B14D4AEFEA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709" name="Picture 708" descr="NJIT Highland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EEF54AEA-C7D5-A0E0-957F-D38C875222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710" name="Picture 709" descr="Stetson Hatter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2D3008D2-E7E5-7322-0EDB-A13E98CBF0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711" name="Picture 710" descr="Alcorn State Brave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104D88A6-C80F-D97A-0F74-A6D425A27D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712" name="Picture 711" descr="Denver Pioneer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31BC2A41-5806-48DE-D060-BE37302B1D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713" name="Picture 712" descr="Bellarmine Knigh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02F08BB5-DE0C-7018-5E5E-A45865C72F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714" name="Picture 713" descr="Florida A&amp;M Rattler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CBCAFD39-FFC2-D1BE-452F-AF67B88645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715" name="Picture 714" descr="East Texas A&amp;M Lion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4EDF2B1D-6C95-369B-39D6-68520D9183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716" name="Picture 715" descr="Canisius Golden Griffin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07E79D57-38DD-6F23-D8D8-4F79E3A939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717" name="Picture 716" descr="New Orleans Privateer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C3762A5A-1E60-23F6-1D3F-6CD0B7DD92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718" name="Picture 717" descr="Chicago State Cougar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717F3660-D70E-079E-8D29-D0B844DCD4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719" name="Picture 718" descr="New Hampshire Wildcat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3854C39E-0BDB-3A58-924D-918D1B1EC8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720" name="Picture 719" descr="Mercyhurst Laker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3CCDD312-E336-E2F2-1C79-8268D3D8D9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721" name="Picture 720" descr="Buffalo Bull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5F8A328D-9C7F-7170-DFB4-F7805102B8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722" name="Picture 721" descr="The Citadel Bulldog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E7963F05-03CD-539E-35EA-57D9F2676D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723" name="Picture 722" descr="Alabama A&amp;M Bulldog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5FCD7201-75F3-47EE-2D62-DCF9C3DD83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724" name="Picture 723" descr="Maryland Eastern Shore Hawk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ECB924A6-93FE-834F-5730-56F6868455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508000</xdr:colOff>
      <xdr:row>366</xdr:row>
      <xdr:rowOff>101600</xdr:rowOff>
    </xdr:to>
    <xdr:pic>
      <xdr:nvPicPr>
        <xdr:cNvPr id="725" name="Picture 724" descr="Coppin State Eagle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FE1D7430-1D32-0F61-1638-F411EFC176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726" name="Picture 725" descr="Arkansas-Pine Bluff Golden Lion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2E0A2F27-07E4-524E-CE66-DA6F668C6E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727" name="Picture 726" descr="Mississippi Valley State Delta Devil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BA94D5B0-765A-50DF-BD47-F325113C4B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728" name="Picture 727" descr="Duke Blue Devil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E23E77C2-8B2D-9D8C-97ED-322B9AFE9D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729" name="Picture 728" descr="Houston Couga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52CF1415-6F37-F6D2-516F-BA37B0A0EC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730" name="Picture 729" descr="Auburn Tiger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B5E9B1FA-0B8E-F24E-61AC-35BEB8481F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731" name="Picture 730" descr="Tennessee Volunteer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BFBE0BC0-53E6-B044-E208-16A9D080EA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732" name="Picture 731" descr="Iowa State Cyclone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86C04BED-30B0-CB8F-FD09-10E9946CF9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733" name="Picture 732" descr="Alabama Crimson Tide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AEBF7284-DA57-77E7-5193-275D0A43C7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734" name="Picture 733" descr="Kansas Jayhawk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7BC82D77-3AFC-3607-F420-F0A7DBEF58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735" name="Picture 734" descr="Arizona Wildcat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80DB4C8A-97FE-5701-F8C2-44733F3600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736" name="Picture 735" descr="Illinois Fighting Illini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429E50FC-D617-7C03-B150-8F8BD17A3B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737" name="Picture 736" descr="Florida Gator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9C10415B-6708-69AB-B887-FD5E67CC9B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738" name="Picture 737" descr="Purdue Boilermak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C2AB9B20-E3F4-3C91-36A6-CE92E8261A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739" name="Picture 738" descr="UConn Huskies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E42CFA77-00E1-B7D9-851C-2464569FE5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740" name="Picture 739" descr="Gonzaga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73AEB8E2-F2E4-F47E-E62D-ACE910DB4B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741" name="Picture 740" descr="Baylor Bear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B1EBCDE0-6AE6-4F1B-0F73-B144DF9D99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742" name="Picture 741" descr="Texas Tech Red Raide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B88D545D-9652-0DD9-4448-653AD8CDC5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743" name="Picture 742" descr="Michigan State Spartan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4B1470A2-AB19-7457-D226-3F7BDF7900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744" name="Picture 743" descr="Texas A&amp;M Aggies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E9266A6A-80FE-459A-859A-F735216941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745" name="Picture 744" descr="Marquette Golden Eagl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73B503C5-74AF-6124-514C-17ED8C9C7B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746" name="Picture 745" descr="Kentucky Wildcats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6B0F9E4E-3D10-898C-A939-BABB097D14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747" name="Picture 746" descr="Michigan Wolverine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312A56EF-FD30-55E5-9756-294693DAE4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748" name="Picture 747" descr="St. John's Red Storm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D4B05D1E-6C42-3E5A-0D8D-301BF3B4C1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749" name="Picture 748" descr="Ole Miss Rebel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46962F75-4A32-44DF-FD2C-9C2186137C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750" name="Picture 749" descr="Maryland Terrapin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E8F3E096-4F9F-5475-6DE9-8BD33F0D2A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751" name="Picture 750" descr="Mississippi State Bulldog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B70FFF69-4248-2716-8D2D-25D2C771C9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752" name="Picture 751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1D82891B-8239-3B49-86E1-806B57A93D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753" name="Picture 752" descr="North Carolina Tar Heel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B9AD176D-D2F8-860C-62DB-26ECC60668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754" name="Picture 753" descr="Clemson Tig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E2C172D2-BD94-381C-9A0B-B8D536A856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755" name="Picture 754" descr="Texas Longhorn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2D86409C-6355-EE28-BCB2-B60269CCF3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756" name="Picture 755" descr="Creighton Bluejay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994C95B6-E050-17F6-C876-E92BE8265E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757" name="Picture 756" descr="Cincinnati Bearcat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02C932B3-9E9C-32F2-E13E-8DDA854CD1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758" name="Picture 757" descr="Oregon Duck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A68ADBA5-598D-D136-8F69-C90A3F04A6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759" name="Picture 758" descr="UCLA Bruin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36C679A4-0C8C-7FC4-A9CF-8BD7E436E6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760" name="Picture 759" descr="BYU Cougar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46C13C30-948A-AE3E-A2D9-EBCC3B102D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761" name="Picture 760" descr="Ohio State Buckey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4E4193DE-3F49-F223-74BD-8403360BE8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762" name="Picture 761" descr="Georgia Bulldog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9770D054-CB14-E880-BBC9-3D817B2BC8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763" name="Picture 762" descr="Pittsburgh Panther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4C394B53-8097-86DC-F7FF-7EC84079E8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764" name="Picture 763" descr="Missouri Tigers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364526E0-4D07-0A3C-0575-BAD19BBB3F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765" name="Picture 764" descr="Saint Mary's Gael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38FD85B3-34CD-284C-96FC-97278F5B0B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766" name="Picture 765" descr="Memphis Tig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0F2A145A-2473-A1D2-A5E3-E667D8029C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767" name="Picture 766" descr="Villanova Wildcat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0E8517F6-CFAD-CA5F-E716-35240EA92B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768" name="Picture 767" descr="Louisville Cardinal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9821D381-036D-5ED1-0528-78F0617ACB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769" name="Picture 768" descr="West Virginia Mountainee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5A246A90-72C6-44F9-00CF-0683697E1B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770" name="Picture 769" descr="SMU Mustang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3EBB21B1-CBA6-6F08-92DF-E174002DBA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771" name="Picture 770" descr="Utah State Aggie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75FAADD8-2257-9EB7-506B-82D80007F3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772" name="Picture 771" descr="Nebraska Cornhusker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D58D3675-3909-2579-1FD7-F076AAD9F5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773" name="Picture 772" descr="Northwestern Wildcat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56452B71-DF99-4F27-0A78-2983A4B915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774" name="Picture 773" descr="Xavier Musketeer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5828257C-CFA1-45D0-74E4-B08C62DA95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775" name="Picture 774" descr="Oklahoma Sooner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0912D617-5922-B3DA-09AA-4C62E42B1D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776" name="Picture 775" descr="VCU Ram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E59A375D-5428-BD72-010E-979ACBBEB7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777" name="Picture 776" descr="San Diego State Aztec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4B2F5A67-9D5F-7D5B-85E7-3E5799885A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778" name="Picture 777" descr="Iowa Hawkeye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8F071710-669D-8BB7-E72E-AC547EEBB7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779" name="Picture 778" descr="Vanderbilt Commodore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5B134AA3-9490-00FC-AE30-8366F35A57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780" name="Picture 779" descr="Penn State Nittany Lio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D9A3D153-D482-CD69-744D-59BC5BA406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781" name="Picture 780" descr="Arkansas Razorback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E2CF5482-95C9-ACCB-1CDD-1866DFD940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782" name="Picture 781" descr="Utah Ute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020674DE-6261-A168-95B7-97E608BA1E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783" name="Picture 782" descr="TCU Horned Frog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3F8B47B2-4F08-3227-B2C9-3D0DF5C7A4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784" name="Picture 783" descr="LSU Tiger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0B2EA359-0CF6-4BDB-2A38-79E027B077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785" name="Picture 784" descr="Boise State Bronco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062B71D4-4539-C26A-7AC4-23E607AEBB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786" name="Picture 785" descr="New Mexico Lobo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AD2B268D-54D5-D584-58C7-3B101BB484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787" name="Picture 786" descr="Indiana Hoosi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B7AF845F-2559-8941-BCDE-2CADB68001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788" name="Picture 787" descr="USC Trojan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75B10114-2D65-1BC0-44FD-F44AD2A844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789" name="Picture 788" descr="Nevada Wolf Pack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7F2367C9-BDBD-D8C4-A45E-C920282058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790" name="Picture 789" descr="Wake Forest Demon Deacon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954E8877-7F7B-DC40-C080-DE50637DE8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791" name="Picture 790" descr="Florida State Seminole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742A0B7F-2F9F-D4AB-9C0F-4B7650E26A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792" name="Picture 791" descr="Arizona State Sun Devil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8E1A6DF2-C3F8-1BD9-62FA-D2E7707DCB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793" name="Picture 792" descr="George Mason Patriot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5A672D2A-F8BD-7244-FB8D-49E512E0AF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794" name="Picture 793" descr="UCF Knigh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145666E5-A021-F1B7-A0BB-412698FAF2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795" name="Picture 794" descr="Bradley Brave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1CD12AC1-E24F-43E7-49DA-4A0A793E7A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796" name="Picture 795" descr="McNeese Cowboy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0A17CB38-1C5A-04B7-BB88-1B610A56C9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797" name="Picture 796" descr="NC State Wolfpack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77964CF3-9429-AA29-51E8-C266D76785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798" name="Picture 797" descr="Dayton Fly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8B0FCBFC-6000-2CA8-AC73-9386E44874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799" name="Picture 798" descr="Rutgers Scarlet Knight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4678147A-8140-EF6D-6E2F-227E482882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800" name="Picture 799" descr="Butler Bulldog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FBE0DC7F-1526-ADC7-F1E8-D443AB3E74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801" name="Picture 800" descr="Notre Dame Fighting Irish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66808CA8-9DDB-E71B-03DE-346C8A853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802" name="Picture 801" descr="Providence Friar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6C43291D-5189-95E9-00D4-BC9DB4DB2A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803" name="Picture 802" descr="Colorado State Ram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C351B5FA-9962-53DB-2C4F-39D19D6B21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804" name="Picture 803" descr="South Carolina Gamecock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F32CB487-A1FA-1BAB-0C59-D0C69C2997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805" name="Picture 804" descr="Yale Bulldogs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4F45CC09-A060-5058-3304-0A672CC096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806" name="Picture 805" descr="Oregon State Beaver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61A2B1C1-E57E-5C9A-6126-5961AF4AB7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807" name="Picture 806" descr="San Francisco Don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F69706A2-B284-EB82-EF1D-EB018E7605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808" name="Picture 807" descr="Georgetown Hoya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2B1328A0-7851-548B-892F-621CD33426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809" name="Picture 808" descr="North Texas Mean Green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D7EE6289-50CE-159C-4EF9-F3429164D9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810" name="Picture 809" descr="Grand Canyon Lop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692E49A4-4F88-7BA6-9F48-E3AA3A3D36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811" name="Picture 810" descr="Saint Joseph's Hawk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ADFC03E7-6CE0-405B-9C33-E85F730333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812" name="Picture 811" descr="Drake Bulldog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2B6D79AF-5C26-FFA5-B909-72B27B7FE7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813" name="Picture 812" descr="Santa Clara Broncos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8752FB8D-8C97-7083-109A-C5764647C3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814" name="Picture 813" descr="UC San Diego Triton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CDC8AB54-1B06-1A04-F8F7-C9B104DE98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815" name="Picture 814" descr="Washington State Cougar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0A06E68C-15ED-66DF-E0DA-8F26A8DF6E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816" name="Picture 815" descr="Kansas State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B9C2E8D8-4D2B-6FFA-489D-24C2F8D1D5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817" name="Picture 816" descr="UC Irvine Anteaters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57B275AF-99EF-5D6A-97CD-523BDF8C11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818" name="Picture 817" descr="Arkansas State Red Wolv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3EC1A1CA-05A2-05A0-BF71-13A3FC0C86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819" name="Picture 818" descr="Colorado Buffaloe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CB6BD91E-D4C7-9CF6-CDCA-2A5458E5F1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820" name="Picture 819" descr="Stanford Cardinal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947A5DC0-0334-6547-40AB-174E1C8138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821" name="Picture 820" descr="UNLV Rebel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38C7BB6E-B7E5-170B-D7E3-087A6A72A5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822" name="Picture 821" descr="High Point Panthe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C62E9689-B52E-8A71-458A-446CDF7B06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823" name="Picture 822" descr="Syracuse Orange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29354D87-1B95-1CD0-5B34-EDC1ACC458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824" name="Picture 823" descr="Minnesota Golden Gopher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83438364-84E7-F323-29B0-68DED9A8CA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825" name="Picture 824" descr="Liberty Flames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0A1E1809-C6F8-9B9B-0129-89369B6ADE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826" name="Picture 825" descr="Washington Husk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4B3BEBE3-D1A7-5936-EBCC-1743E4A0F3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827" name="Picture 826" descr="Lipscomb Bison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79C731FF-2D4E-4A9E-D45F-E468D78BF0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828" name="Picture 827" descr="UAB Blazer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B01F5E14-CB7B-92D3-F1C5-A2F188D644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829" name="Picture 828" descr="Georgia Tech Yellow Jacket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D54B41C9-6CF7-2050-0516-1868110B44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830" name="Picture 829" descr="St. Bonaventure Bonni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E3A1C408-DEA3-5485-6D01-60A1387793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831" name="Picture 830" descr="Florida Atlantic Owl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08B21B80-8F2C-E5C8-CB4C-BFAF42AB19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832" name="Picture 831" descr="DePaul Blue Demon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72902573-6C50-0982-0C42-35DD498F0B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833" name="Picture 832" descr="Miami Hurricane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0F7BFBA9-A2F5-2EC3-DB68-B3809B4802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834" name="Picture 833" descr="Oklahoma State Cowboy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129820EA-AC90-7670-80BA-72B98A338D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835" name="Picture 834" descr="Murray State Racer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2456BBA2-246F-05B5-59B4-93BEE3A58E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836" name="Picture 835" descr="Princeton Tige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70F557FF-3DD7-417C-A842-10C517E8A5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837" name="Picture 836" descr="Loyola Chicago Rambler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0D555152-82D3-47F5-8450-65E1D9AFD8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838" name="Picture 837" descr="UNC Greensboro Spartan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B382FDEB-85B9-2E59-0234-3B2361C7FC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839" name="Picture 838" descr="Virginia Cavalier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E257D5BF-BAA6-E1DE-92E8-54292F07CE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840" name="Picture 839" descr="California Golden Bear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FE672A2C-6F4F-35B3-3B50-780B82E60F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841" name="Picture 840" descr="Samford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66F5CBBE-6720-64BC-5F55-39A5533B3B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842" name="Picture 841" descr="Rhode Island Rams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FF4E5751-59D4-4032-1520-067D733DEC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843" name="Picture 842" descr="Charleston Couga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06261FF6-AAA4-334C-F4EA-810ED58FCC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844" name="Picture 843" descr="Temple Owl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C7EF4CEB-F7DD-655F-431D-2A8675FB96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845" name="Picture 844" descr="Duquesne Duke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44A0724A-ACB9-124B-EFFA-775276F2C4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846" name="Picture 845" descr="Saint Louis Billiken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662B1FEB-4682-7ACF-56A6-EFB853006C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847" name="Picture 846" descr="Seton Hall Pirate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72E1EFFA-20A7-48DC-71C7-927C43C1AB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848" name="Picture 847" descr="Davidson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696962BB-36B6-F64F-B12C-A60037FCBE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849" name="Picture 848" descr="UIC Flame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9A48C1D8-94BA-C039-7607-0DF261E84C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850" name="Picture 849" descr="George Washington Revolutionari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2E22C87E-CD72-A3BC-65BF-5AA45DD710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851" name="Picture 850" descr="Ohio Bobcat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EA6968AD-9193-3FAB-A379-1C0500BE39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852" name="Picture 851" descr="South Florida Bull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00B050F9-A890-9CED-365B-60522E122C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853" name="Picture 852" descr="UNC Wilmington Seahawk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56DE5F4E-FC6D-9B58-AE51-0CE6751EC0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854" name="Picture 853" descr="Virginia Tech Hokie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4BBE8AD6-7CF5-4A45-3048-D904E76218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855" name="Picture 854" descr="Illinois State Redbird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EC2DB636-2718-5592-8151-8BFADD0C9D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856" name="Picture 855" descr="Purdue Fort Wayne Mastod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153C0ED4-377F-BC73-8CBB-E127B1BFD8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857" name="Picture 856" descr="Troy Trojan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45F7C0EC-4D21-00D2-634A-86F5B67204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858" name="Picture 857" descr="Northern Iowa Panthe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CABA47B4-4DE9-509D-F766-92AD7E0DA5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859" name="Picture 858" descr="Cornell Big Red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9F886778-EB68-6DE4-F155-8EC0385788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860" name="Picture 859" descr="App State Mountaineer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7F75A889-9FB6-9EED-5634-C1FB0D31E0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861" name="Picture 860" descr="James Madison Duke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3C02E4E6-1F66-A0B0-7DE0-B9898228F0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862" name="Picture 861" descr="Akron Zip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A13ECC88-69A5-BCCE-4D54-144B5A7BF4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863" name="Picture 862" descr="Middle Tennessee Blue Raid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23C103B3-A4F7-57D3-CDE6-19BDF91580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864" name="Picture 863" descr="La Salle Explorer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0BC63434-70A3-15EA-69A9-2517B5D58D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865" name="Picture 864" descr="Miami (OH) RedHawk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9BABA66A-FC12-BAEC-B4A7-4692F209ED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866" name="Picture 865" descr="Louisiana Tech Bulldog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8EA1B04B-E2BE-324F-6E5A-B3FDC888B0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867" name="Picture 866" descr="Wichita State Shocker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78507452-22E4-F9A9-1B20-98D04452C4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868" name="Picture 867" descr="South Alabama Jaguar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8BD2F183-A1B8-086C-B26F-713372C9B6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869" name="Picture 868" descr="Cal State Northridge Matador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DB91E9D0-0707-3847-16C1-CCC1E9FA87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870" name="Picture 869" descr="Texas A&amp;M-Corpus Christi Islander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58A28246-AFD8-BD95-E621-3412A048B8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871" name="Picture 870" descr="Seattle U Red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AA8864B8-34DB-D4F2-F424-0C44D0D8B0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872" name="Picture 871" descr="St. Thomas-Minnesota Tommie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F83AA9F2-3A67-F8D1-8058-604C87F50C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873" name="Picture 872" descr="Tulane Green Wave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675B37D5-10E3-C09F-EF64-6A0DEDEC86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874" name="Picture 873" descr="Wofford Terrier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05F1F882-6C74-90D9-5CEB-C6AAB1E4D7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875" name="Picture 874" descr="Furman Paladin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F5AAFE75-CE50-3E5F-7ED8-619F1BE140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876" name="Picture 875" descr="South Dakota State Jackrabbit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2D3A4698-9DC5-B62F-B284-72A9FAFE07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877" name="Picture 876" descr="East Tennessee State Buccaneer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3C83AC78-24D6-AE2E-3CFF-3B7B8349ED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878" name="Picture 877" descr="UC Santa Barbara Gaucho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EFF897A7-CA2D-FE5E-56C8-58CCEA84E1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879" name="Picture 878" descr="North Dakota State Bison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F34C0A7E-5821-F926-F0DE-150D41CC43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880" name="Picture 879" descr="Milwaukee Panthers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06F71E38-448E-9EB4-23FB-65A000C8C0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881" name="Picture 880" descr="Northern Colorado Bear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29881152-BF3E-BF59-C2E9-4961B4F735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882" name="Picture 881" descr="East Carolina Pirate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FB807F93-1F05-1E99-C796-8BC08654E0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883" name="Picture 882" descr="Bryant Bulldog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B47E5AFC-158E-64B1-540D-904DF4B580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884" name="Picture 883" descr="Boston College Eagle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C90BA532-950E-618F-D691-2AE270D10D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885" name="Picture 884" descr="UMass Lowell River Hawk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15A6E706-86AE-408D-5986-8B2FE720FD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886" name="Picture 885" descr="Massachusetts Minutemen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479DBE35-00C4-5861-049E-1593C9C248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887" name="Picture 886" descr="Kent State Golden Flashe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F6787184-ED87-9612-985F-68182618B1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888" name="Picture 887" descr="Texas State Bobcats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E932DD80-8F7B-3D14-7653-99696B9EDB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889" name="Picture 888" descr="Jacksonville State Gamecock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AAD242BC-FB44-C83A-1D6F-95752FA442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890" name="Picture 889" descr="Florida Gulf Coast Eagle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36DC8E3A-F6D1-F92B-087A-D1A12439A8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891" name="Picture 890" descr="Norfolk State Spartans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96C6C883-17AE-C410-2ACB-C2BEC2E549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892" name="Picture 891" descr="Toledo Rockets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E7CC3262-D34A-71F5-FE63-ACF05B752B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893" name="Picture 892" descr="Utah Valley Wolverine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5172446F-3EDF-10BE-32BF-9D894555FF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894" name="Picture 893" descr="Montana State Bobcat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567F872C-D30B-136D-6618-CEA7C44B00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895" name="Picture 894" descr="Loyola Marymount Lion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F148DCF0-9985-5F3C-1A54-41B9D2D5BB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896" name="Picture 895" descr="New Mexico State Aggie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29E15F7F-6256-159E-E599-C2324A429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897" name="Picture 896" descr="Longwood Lancer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50758A46-28A5-3BA5-172C-B1877D088A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898" name="Picture 897" descr="UNC Asheville Bulldog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41CEE2AF-9EB1-E221-C52F-2916EB445D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899" name="Picture 898" descr="Wright State Raiders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63DCC27C-ACBC-2346-0CA4-AACF1BDA7A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900" name="Picture 899" descr="Towson Tig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79B79CCA-C817-ABD0-64A0-CDC388F453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901" name="Picture 900" descr="Columbia Lion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E92B0E6C-C399-5D38-0B3D-10CE8FC331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902" name="Picture 901" descr="San José State Spartan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D094E822-A112-44D8-4109-1863D10964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903" name="Picture 902" descr="Cleveland State Viking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D9F7EFAF-6039-9928-ADE7-B3BBD48D5F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904" name="Picture 903" descr="Kansas City Roo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5D337AE2-444F-D8A9-3971-2E44D26989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905" name="Picture 904" descr="Elon Phoenix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39C4B5B5-0D5A-C02F-1307-BBBA92527C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906" name="Picture 905" descr="Maine Black Bear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BA0622EE-A743-C5A3-F659-05671FAED0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907" name="Picture 906" descr="Western Kentucky Hilltopp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CA38E738-1EC3-60BE-2082-87C36721EC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908" name="Picture 907" descr="Northeastern Huskies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BBA489DA-60EB-E674-2CF8-D603DA248E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909" name="Picture 908" descr="Winthrop Eagle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0D37BA4E-8EFD-1CF7-8BFB-55EF9519CF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910" name="Picture 909" descr="UTEP Miner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6D9D8F40-4B38-5AB7-BE4B-E03D598735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911" name="Picture 910" descr="Chattanooga Moc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8B81F9D8-7330-E06F-AB46-E07525C6C8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912" name="Picture 911" descr="California Baptist Lancer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8FF4FE08-E960-CCE6-544B-3418F7D5B0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913" name="Picture 912" descr="Quinnipiac Bobca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7A40CBAD-166A-7F9B-4C0A-E081EE5DAC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914" name="Picture 913" descr="Belmont Brui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2CEB1DF9-035D-C215-9061-3733A00EF8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915" name="Picture 914" descr="Hofstra Pride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5363F778-348B-1DB3-834C-A51133017C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916" name="Picture 915" descr="Vermont Catamount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F4071497-AF7B-C3C2-FBFF-D16730011E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917" name="Picture 916" descr="Nicholls Colonel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EDD4961C-7EE7-2A11-BFC0-D29638CDCA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918" name="Picture 917" descr="Drexel Dragon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2158613F-63EB-3385-36F5-C93369B48F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919" name="Picture 918" descr="UT Arlington Maverick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777D0664-A1B0-4B01-2EE4-9E869B2685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920" name="Picture 919" descr="Youngstown State Penguin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FCECB7AE-6B9C-E1D7-DBF1-FFEF1FFE27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921" name="Picture 920" descr="Rice Owl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337D020C-0EA9-D070-385F-41C7B4B0DD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922" name="Picture 921" descr="Wyoming Cowboy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2DCBC05B-2CF8-B8F3-5624-614A897BA2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923" name="Picture 922" descr="William &amp; Mary Tribe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06C15EA3-1EA7-ECD1-0CEE-A73B4E03AD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924" name="Picture 923" descr="Sam Houston Bearkat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39DB4783-3A90-CC27-3C8D-B4447AC454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925" name="Picture 924" descr="Valparaiso Beacon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16ADDD8F-F8E7-AD0B-D47B-11EDC272A0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926" name="Picture 925" descr="North Alabama Lion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7B1AACC4-10C5-3015-12F9-CAE593B61E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927" name="Picture 926" descr="Indiana State Sycamore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FF8C7A95-AE97-744B-267C-4D63BE9B3B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928" name="Picture 927" descr="Colgate Raider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35636CF8-913B-93F2-AE59-E0418B015F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929" name="Picture 928" descr="Central Connecticut Blue Devils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09E91707-AD39-27E1-347B-E1648AE1A2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930" name="Picture 929" descr="Marshall Thundering Herd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9DF7448D-C6B7-1432-C4EC-D0B3752421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931" name="Picture 930" descr="Weber State Wildcat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18552C03-45C1-A9A0-2DA5-F47F6780FB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932" name="Picture 931" descr="Brown Bea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477E28A4-5D74-3B1B-9718-B975B4AFCB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933" name="Picture 932" descr="Radford Highlander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F45DAEB2-45FA-9180-C383-088075CD5A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934" name="Picture 933" descr="Merrimack Warrior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E36CD7DA-CE87-2934-F1DE-E7DE7EE8FD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935" name="Picture 934" descr="Southern Illinois Saluki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E26EEB41-ED28-4DB1-BA43-B37D8CFB14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936" name="Picture 935" descr="Southern Jagua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A054453F-A27F-CA6F-216F-81A0669587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937" name="Picture 936" descr="Oakland Golden Grizzlie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B19BF83B-45D8-A6FB-C7B5-30D369063A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938" name="Picture 937" descr="Richmond Spide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F558B159-9842-EB6D-589F-D410926A69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939" name="Picture 938" descr="Charlotte 49er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22A13F43-B63A-C073-02E0-C1CE2C3189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940" name="Picture 939" descr="Saint Peter's Peacock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9993D4A9-C72E-0E76-513F-9258825A2D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941" name="Picture 940" descr="UC Riverside Highlander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D5BC9D9D-008F-EACD-A2F0-068DF969ED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942" name="Picture 941" descr="UTSA Roadrunner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47517F72-AF19-9D47-AAAA-AC236EA9AD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943" name="Picture 942" descr="Hawai'i Rainbow Warrior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47E319DC-5819-73D4-532A-82F943DD95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944" name="Picture 943" descr="Fordham Ram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8D164268-9C71-7869-A294-6AB36BF3BD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945" name="Picture 944" descr="Pepperdine Wave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FB73188A-E8E7-D5AC-F891-A2C585E53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946" name="Picture 945" descr="Delaware Blue Hen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B58CC08B-7B2E-280F-2EF4-B2E65D78E8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947" name="Picture 946" descr="Kennesaw State Owl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E782D22A-69A1-23FD-5513-F0C17591C7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948" name="Picture 947" descr="Mercer Bea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D8DD1C11-E2DC-9C29-DA7E-DED5373628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949" name="Picture 948" descr="Jacksonville Dolphin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696F850D-9EB7-9F21-3EA7-A1043F1801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950" name="Picture 949" descr="South Carolina State Bulldog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F027BE75-F920-E4D2-74F1-01D3360A35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951" name="Picture 950" descr="SE Louisiana Lion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DD5D9A72-AEAC-3E31-DEA2-C3ED567241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952" name="Picture 951" descr="Idaho State Bengal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611BA1A7-1C8D-9F0E-CF6D-32A6AD1707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953" name="Picture 952" descr="Central Michigan Chippewa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5F7B00DC-9856-D4AA-E4F6-A31C4A5C9B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954" name="Picture 953" descr="Dartmouth Big Green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5277E058-F4A4-F690-C104-598AE3EA68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955" name="Picture 954" descr="Robert Morris Colonials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EC16DFCB-1C31-BF52-51FF-FB924EDA4E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956" name="Picture 955" descr="Marist Red Foxe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BDAE3445-DDD5-E6D0-1322-C6299176BE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957" name="Picture 956" descr="Queens University Royal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ED0F611A-2F5A-C1E9-439D-98A17862A7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958" name="Picture 957" descr="Montana Grizzli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5BE8EDA7-8AA3-33B4-7650-BA8B13B796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959" name="Picture 958" descr="UT Rio Grande Valley Vaquero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9BD5FC65-0702-AE88-95B1-4A70B7D648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960" name="Picture 959" descr="Cal State Bakersfield Roadrunner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648ECBA1-5C43-4A18-EF01-3C28355F06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961" name="Picture 960" descr="American University Eagle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B64CB88B-2D20-9A0D-F770-59417A7451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962" name="Picture 961" descr="Harvard Crimson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68C2D03C-371B-F9F4-9FF8-07F58598D6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963" name="Picture 962" descr="UC Davis Aggie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1327CA39-8D5B-D699-8773-79F4983A2B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964" name="Picture 963" descr="Campbell Fighting Camel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91FA2ABB-2747-2E5F-C994-5E93D70D0E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965" name="Picture 964" descr="Presbyterian Blue Hose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A991CC64-74ED-F03E-AE86-003173C34E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966" name="Picture 965" descr="Tulsa Golden Hurricane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5F928D02-620B-4F03-1045-CFA42DBBC3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967" name="Picture 966" descr="Lamar Cardinal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C660015D-1DFD-2DB1-E2C2-E5B935BC5F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968" name="Picture 967" descr="UAlbany Great Dane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FA8876B8-7D33-0DCF-6CD5-2EF8DC2F6C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969" name="Picture 968" descr="North Carolina Central Eagle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167E047E-DEFC-FAD2-1394-474F0EE8CE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970" name="Picture 969" descr="Northern Kentucky Norse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60F49CD2-6667-020B-B603-8AB288FFFC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971" name="Picture 970" descr="Ball State Cardinal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0F477F9B-0AA3-7C56-15F7-38E7AE2550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972" name="Picture 971" descr="Gardner-Webb Runnin' Bulldog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200616CE-7DB2-4E98-E3C4-FBE3B8AE1C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973" name="Picture 972" descr="Missouri State Bear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ABFF12AF-37F1-8F4F-A86A-8B0B8599D0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974" name="Picture 973" descr="Bethune-Cookman Wildcat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8B7BBC7D-D87B-D0BF-5411-76755A2393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975" name="Picture 974" descr="Monmouth Hawk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D44A5CD0-84C5-4BF1-86EF-E78BA87C6A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976" name="Picture 975" descr="Hampton Pirate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3EBAB4AB-60A7-62E4-B80B-2A4056E779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977" name="Picture 976" descr="Stephen F. Austin Lumberjack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8DC84825-9475-DFFD-0BD1-E7F0D07D86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978" name="Picture 977" descr="Portland State Viking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7412D1AB-0C13-86AE-A051-2A1B90EB99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979" name="Picture 978" descr="Omaha Maverick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E850F0CD-78C7-DC70-A169-ED0B1004FB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980" name="Picture 979" descr="North Florida Osprey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36539E85-83FD-8BF2-5D87-AE0A6E4887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981" name="Picture 980" descr="Little Rock Trojan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B2AE79F3-A4E9-E4D9-7D4B-AABD77629A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982" name="Picture 981" descr="Bucknell Bison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CF89D1C8-A449-A7E8-FC9E-024E00A9F6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983" name="Picture 982" descr="Northern Arizona Lumberjacks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2B083343-E1A8-3F3E-3C92-2C7B8CA4E5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984" name="Picture 983" descr="Incarnate Word Cardinal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F781783B-185D-55C4-ABDF-84607EA59E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985" name="Picture 984" descr="UMBC Retriever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E123F96C-D4C2-15B8-F470-D422D1EC25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986" name="Picture 985" descr="Morehead State Eagle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4CADAC02-EEAB-1505-8BBD-2C9E767951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987" name="Picture 986" descr="Abilene Christian Wildcat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082A6CB1-07F3-E490-E1A8-6F29278B63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988" name="Picture 987" descr="SIU Edwardsville Cougars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A04F007F-C859-8E2A-477A-31D59C5472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989" name="Picture 988" descr="Eastern Kentucky Colonel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9F659CD4-4021-B77B-11D9-C097EC47C1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990" name="Picture 989" descr="Mount St. Mary's Mountaineer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4733345C-B0F5-00E8-2328-5C4AF44C12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991" name="Picture 990" descr="Boston University Terrier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181787C6-46F7-BD54-20BF-48743D88AE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992" name="Picture 991" descr="South Dakota Coyote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0A8471CB-FA6C-F0FB-BB47-7946E5BA78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993" name="Picture 992" descr="Southern Utah Thunderbird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6868A955-A7B8-5667-BD3F-3620179906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994" name="Picture 993" descr="Iona Gael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23704919-3D86-3FB3-81DF-74E0CCC8E5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995" name="Picture 994" descr="Lafayette Leopard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719FBE0F-07F9-7635-E55D-54505E3295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996" name="Picture 995" descr="Idaho Vandal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8D5F00C3-2A0A-CD10-C791-19095BF8AE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997" name="Picture 996" descr="Fresno State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B8953F9E-B8AF-3BD0-973A-84A17226B7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998" name="Picture 997" descr="Air Force Falcon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258FA445-38DA-EC41-70B4-B2CBF2A210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999" name="Picture 998" descr="Bowling Green Falcon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02CA862F-9568-ADF7-ACDA-05C6287A5B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1000" name="Picture 999" descr="Georgia State Panther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9F786787-A2BB-E49E-5E84-3FAA7FE2BA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1001" name="Picture 1000" descr="Navy Midshipmen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CAA7F5DD-509B-39B7-957E-D62830D72B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1002" name="Picture 1001" descr="Army Black Knight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74F41008-9AFE-99FD-6B44-DD3EA00BBF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1003" name="Picture 1002" descr="UT Martin Skyhawk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3D5CC471-9DE6-B8DD-33B0-5F0AB1E42F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1004" name="Picture 1003" descr="Florida International Panther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4FBA77EA-99AA-F22D-23F9-2024B2BBF0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1005" name="Picture 1004" descr="Delaware State Hornet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C031ECD4-8816-1535-5C81-B0307DD5DE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1006" name="Picture 1005" descr="Georgia Southern Eagle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06277ACD-7BB6-3748-6BD6-770E265654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1007" name="Picture 1006" descr="Southern Miss Golden Eagle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8EA3F372-A646-94EC-0EE6-3BD5ED6C1F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1008" name="Picture 1007" descr="Pennsylvania Quaker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30FB4012-00A2-F017-F48E-6891D0FBCB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1009" name="Picture 1008" descr="Charleston Southern Buccaneer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CE5EAB1C-28C2-C4F4-86C9-8E3BDC528B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1010" name="Picture 1009" descr="Southeast Missouri State Redhawk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A51E53F9-1244-1077-EB28-EB6B787BEF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1011" name="Picture 1010" descr="Fairfield Stag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02355C2A-21F4-4616-B21B-1F644C00B4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1012" name="Picture 1011" descr="Lehigh Mountain Hawk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836AE3D9-7D97-3BC5-0F0D-DFFA1D681F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1013" name="Picture 1012" descr="Sacred Heart Pioneer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42BD235B-4D42-C8F0-8559-F4092DEE81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1014" name="Picture 1013" descr="North Dakota Fighting 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4E1DEEDD-8509-A30A-2139-48C58E19DD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1015" name="Picture 1014" descr="Howard Bison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4AC5EA70-52AB-7A35-A763-3AD86E0908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1016" name="Picture 1015" descr="Eastern Washington Eagl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21DA4424-DF74-85A3-E4BC-2D8DA8AF91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1017" name="Picture 1016" descr="Alabama State Hornet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F374E7FD-F61C-F21C-4D1A-7859A2E822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1018" name="Picture 1017" descr="Tarleton State Texan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DE32CAFD-C9DA-7D9C-34B6-1DA70944B2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1019" name="Picture 1018" descr="Cal Poly Mustang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07AA7801-CBB7-74B1-D8C5-F814541410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1020" name="Picture 1019" descr="Wagner Seahawk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AD6EF966-23A9-264A-D1AA-B361707304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1021" name="Picture 1020" descr="Niagara Purple Eagle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5FC0BF0A-16DF-1EAF-1A30-227F2C2125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1022" name="Picture 1021" descr="Louisiana Ragin' Cajun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94D371B6-74C6-D766-3C67-B6F6E5593C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1023" name="Picture 1022" descr="Loyola Maryland Greyhound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8A5141A1-C288-3FA2-4B5F-5A31FA797C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1024" name="Picture 1023" descr="Tennessee State Tiger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8F3565AC-46E2-DD6E-9280-C100CB9E9D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1025" name="Picture 1024" descr="Northwestern State Demo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1C179025-86A5-8EE4-1958-49ACA41E55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1026" name="Picture 1025" descr="Evansville Purple Aces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BFFCD5C6-21D6-0C3C-A392-A00E7C1B1D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1027" name="Picture 1026" descr="Long Island University Shark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786CCA8A-CD2C-0580-801D-6114B4D16A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1028" name="Picture 1027" descr="Texas Southern Tiger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DEEFD4D8-F366-B108-57FA-F3A58C8B38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1029" name="Picture 1028" descr="Old Dominion Monarchs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BCB77932-811C-2E27-DF36-9A836FD3E6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1030" name="Picture 1029" descr="Austin Peay Governo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A11C8270-DB4B-DA45-D121-91A63ED8FC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1031" name="Picture 1030" descr="Fairleigh Dickinson Knight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F0608056-A3EC-D03B-EBC8-8487BBA8BC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1032" name="Picture 1031" descr="Manhattan Jaspers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C0E09E3C-523D-97B7-6342-5B4B178C0A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1033" name="Picture 1032" descr="Rider Bronc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69D58905-AEFF-655C-3271-00FC331F08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1034" name="Picture 1033" descr="Eastern Michigan Eagle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AFEEB63B-38C3-9A78-E0B9-A6389C64CF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1035" name="Picture 1034" descr="Siena Sai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88DC6C3A-6236-348D-D21A-2CD6AA54E8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1036" name="Picture 1035" descr="Oral Roberts Golden Eagle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801B6CC2-B176-632C-3366-F61242B54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1037" name="Picture 1036" descr="Western Michigan Bronco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23C41976-9994-2951-2873-DB62989EF7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1038" name="Picture 1037" descr="Stony Brook Seawolve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CD7CA3A5-29A5-74F3-68DD-7E4B6F9DE4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1039" name="Picture 1038" descr="Holy Cross Crusaders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2491A6DE-D46A-5A88-74D4-65AAD1162A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1040" name="Picture 1039" descr="North Carolina A&amp;T Aggie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8485EFA1-A11B-64D7-8CB4-8EC4D03A47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1041" name="Picture 1040" descr="Grambling Tig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95B0D705-FAAF-BCCF-227B-0D8B4CAAD6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1042" name="Picture 1041" descr="Southern Indiana Screaming Eagl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7126DB89-30A3-9A22-0949-490DE8F802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1043" name="Picture 1042" descr="Coastal Carolina Chanticle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493CFDE9-0BCE-894B-AEA3-CB368C6D4D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1044" name="Picture 1043" descr="San Diego Torero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B47816F0-8EE1-A39D-2BED-4314FB7FD7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1045" name="Picture 1044" descr="Stonehill Skyhawk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1E30823B-1D18-5163-30B5-55ACFCA004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1046" name="Picture 1045" descr="Pacific Tiger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70C2FA42-4F76-1BB2-C0CA-13F42801B2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1047" name="Picture 1046" descr="Utah Tech Trailblazer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D8568679-EE2F-CD3E-41B6-8F3EBA0925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1048" name="Picture 1047" descr="Jackson State Tiger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EE24DA9C-7593-C0E0-AC3E-F91D00F38F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1049" name="Picture 1048" descr="Binghamton Bearcat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C1F9D766-2366-BD59-C93A-3B79B6EB5E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1050" name="Picture 1049" descr="Portland Pilot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381571C9-8D4D-6757-912A-1EBEBA21FB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1051" name="Picture 1050" descr="St. Francis (PA) Red Flash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E702BA34-C421-6CF2-FDCF-95BCEFC550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1052" name="Picture 1051" descr="Long Beach State Beach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15333BD7-641D-12E7-AB4B-370D1113B6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1053" name="Picture 1052" descr="Tennessee Tech Golden Eagl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E54477E4-0D31-B70B-CBF1-E4F1465A50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1054" name="Picture 1053" descr="Sacramento State Hornet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58D88259-8F31-5B32-6DFF-CAD60A1134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1055" name="Picture 1054" descr="Lindenwood Lion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9791657B-AA5D-DB17-7ED9-327C8E9579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1056" name="Picture 1055" descr="West Georgia Wolve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DAECC6C0-9E49-221E-D3DE-77AAF4C18B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1057" name="Picture 1056" descr="Houston Christian Huskie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E513E8EE-D458-923C-BDF7-B6C5CD56F7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1058" name="Picture 1057" descr="Eastern Illinois Panther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EC224067-99F1-7376-9EC4-998DD47ADA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1059" name="Picture 1058" descr="UL Monroe Warhawks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CC69FEFA-8600-8870-026E-A2D0D06332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1060" name="Picture 1059" descr="Green Bay Phoenix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7040DCD6-5709-8B5D-C3ED-F4A3A6D9FA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1061" name="Picture 1060" descr="IU Indianapolis Jagua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0212D8A8-8EA6-F0F3-A839-3248C3EC1D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1062" name="Picture 1061" descr="Western Illinois Leatherneck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9C169405-8894-6783-07E2-A2D9065B23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1063" name="Picture 1062" descr="Cal State Fullerton Titan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600C499E-7305-5BD6-4095-59300ADB59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1064" name="Picture 1063" descr="Le Moyne Dolphin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F762D80C-ED62-57EF-1AB4-CC3A9AAE86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1065" name="Picture 1064" descr="South Carolina Upstate Spartan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CFB116A4-BB28-9AA6-26C3-4F4D0BCF93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1066" name="Picture 1065" descr="Morgan State Bear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9EC6E4C3-260E-3A9F-1497-3844495775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1067" name="Picture 1066" descr="VMI Keydets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DF88BF76-CF1A-FF19-93F3-FFB61C6552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1068" name="Picture 1067" descr="Detroit Mercy Titan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9D6CA75D-1962-6DA0-AFB7-1EF7568039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1069" name="Picture 1068" descr="Prairie View A&amp;M Panther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42AC9C68-1931-919F-50BF-7E71FA802C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1070" name="Picture 1069" descr="Central Arkansas Bear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4BCE40D9-702C-7E22-A1E5-D0B489EF4F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1071" name="Picture 1070" descr="Western Carolina Catamount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0089995A-8A58-0769-2E81-69F47B3ABC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1072" name="Picture 1071" descr="New Orleans Privateer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F4B254FE-EE36-313B-0C40-AB74C4028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1073" name="Picture 1072" descr="Alcorn State Brave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0DF437E6-D507-9952-1A6E-9D5972540A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1074" name="Picture 1073" descr="Northern Illinois Huskies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5924D2C3-1ADF-A7D1-66E7-7721CFA643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1075" name="Picture 1074" descr="NJIT Highland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809B41F8-7C89-E9B4-99A9-28C6676A0C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1076" name="Picture 1075" descr="Florida A&amp;M Rattler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63682DAD-1E8F-2A2D-DF95-374AC6D4F0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1077" name="Picture 1076" descr="Canisius Golden Griffin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AFAE8456-7E90-7FF4-0CA0-DE9C0134BC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1078" name="Picture 1077" descr="Denver Pioneer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3358ECE7-94DC-077D-2507-56A9DE5A44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1079" name="Picture 1078" descr="New Hampshire Wildcat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E0015FFF-C789-6C9C-2783-CF6FEC2F03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1080" name="Picture 1079" descr="East Texas A&amp;M Lion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2BD7637D-91D5-7C47-3CF4-12EBD0FF73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1081" name="Picture 1080" descr="Stetson Hatter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9FF8901E-D805-1977-06CB-1C78C892F6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1082" name="Picture 1081" descr="Bellarmine Knigh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6ADCFC84-CE8C-04C7-AB69-D6C6D23554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1083" name="Picture 1082" descr="Buffalo Bull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20605549-26D9-D3A3-7F56-E93CBF2CFC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1084" name="Picture 1083" descr="Chicago State Cougar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014B420C-D7AB-E20A-C27A-8A860618A4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1085" name="Picture 1084" descr="Mercyhurst Laker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4C880749-711F-E608-09F6-8DC5B4E56C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1086" name="Picture 1085" descr="The Citadel Bulldog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0C12EF47-5539-A004-5EC9-0266002E96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1087" name="Picture 1086" descr="Alabama A&amp;M Bulldog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A8908D24-C8B2-EBED-AFD9-F207F095D4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508000</xdr:colOff>
      <xdr:row>366</xdr:row>
      <xdr:rowOff>101600</xdr:rowOff>
    </xdr:to>
    <xdr:pic>
      <xdr:nvPicPr>
        <xdr:cNvPr id="1088" name="Picture 1087" descr="Maryland Eastern Shore Hawk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71279D73-D96F-8C73-43CE-2813DDECED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1089" name="Picture 1088" descr="Coppin State Eagle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CDEBB306-A0F9-FD01-A050-6F70DDAEA8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1090" name="Picture 1089" descr="Arkansas-Pine Bluff Golden Lion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9229FB77-3952-1606-B1D8-2A9EC88029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508000</xdr:colOff>
      <xdr:row>3</xdr:row>
      <xdr:rowOff>101600</xdr:rowOff>
    </xdr:to>
    <xdr:pic>
      <xdr:nvPicPr>
        <xdr:cNvPr id="1091" name="Picture 1090" descr="Mississippi Valley State Delta Devil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6C5A7F4B-2D6D-2584-17CA-F0252144A8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508000</xdr:colOff>
      <xdr:row>3</xdr:row>
      <xdr:rowOff>101600</xdr:rowOff>
    </xdr:to>
    <xdr:pic>
      <xdr:nvPicPr>
        <xdr:cNvPr id="1092" name="Picture 1091" descr="Duke Blue Devil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C834027D-D82C-1318-E04C-0C174D884C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1093" name="Picture 1092" descr="Houston Couga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FF61A6A5-FCBA-ABB4-9176-5CA19029B0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1094" name="Picture 1093" descr="Auburn Tiger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0D4AEECA-3BD6-1090-A92B-2F56E8E3A9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1095" name="Picture 1094" descr="Tennessee Volunteer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F41AA6E8-1A36-E0D3-73D8-AEC9C6F700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1096" name="Picture 1095" descr="Alabama Crimson Tide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DEB38363-3D07-7B5E-F974-0DF666C172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1097" name="Picture 1096" descr="Iowa State Cyclone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E17480CA-AB29-9D6F-838D-82E0D06E77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1098" name="Picture 1097" descr="Arizona Wildcat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DF696DD1-C12E-21D6-3200-A18D707A02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1099" name="Picture 1098" descr="Florida Gator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CEEBF177-54F5-75E1-F501-F3CC7EC8DA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1100" name="Picture 1099" descr="Texas Tech Red Raide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351412A2-5DB7-7296-2F78-58804C0FC9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1101" name="Picture 1100" descr="Kansas Jayhawk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180C3E04-422F-29F3-52FD-7BE64D006A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1102" name="Picture 1101" descr="Gonzaga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0252ECA8-2DC4-0BA5-71C6-1A88F5237D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1103" name="Picture 1102" descr="Purdue Boilermak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42D691DE-6CC2-4859-B22A-4A5F0B7765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1104" name="Picture 1103" descr="Texas A&amp;M Aggies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FEB530C6-AFE5-15EC-AD3C-5AC157BAA0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1105" name="Picture 1104" descr="Michigan State Spartan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4E0A56DE-697E-E1C4-B567-CE672F778A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1106" name="Picture 1105" descr="Baylor Bear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AF5D0D9A-C05A-D4DF-C60A-228A8D7B8C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1107" name="Picture 1106" descr="Illinois Fighting Illini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390923C4-9D6B-C64F-4AC1-AD3EC40E68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1108" name="Picture 1107" descr="Kentucky Wildcats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E3D276AC-2AFB-5D7E-35BF-3D0670308D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1109" name="Picture 1108" descr="Maryland Terrapin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80E892A7-851F-AB47-0B4B-274A2E296D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1110" name="Picture 1109" descr="Clemson Tig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08BB38C7-5471-C1FA-8013-05A9CC1CBB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1111" name="Picture 1110" descr="UConn Huskies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5546D2D8-6000-7EA3-2546-DD39FF7482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1112" name="Picture 1111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6DE79FD7-1503-D512-BF6D-B2BA7ABC73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1113" name="Picture 1112" descr="Marquette Golden Eagl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88BDC67C-AEBE-FA66-2D3F-D41A6132EF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1114" name="Picture 1113" descr="St. John's Red Storm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DE49402E-6F75-9CBB-4516-2C3068CB97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1115" name="Picture 1114" descr="Creighton Bluejay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5E210A93-EBB7-11F7-AF89-D7FD92BCB1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1116" name="Picture 1115" descr="Michigan Wolverine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72849AFF-A075-1685-0BD9-FFAF2E3845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1117" name="Picture 1116" descr="UCLA Bruin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906A1CA9-3D9D-0989-C356-E2BFDFADF2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1118" name="Picture 1117" descr="Ohio State Buckey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C2BE3ED7-8425-19BB-B02A-F3F325C60C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1119" name="Picture 1118" descr="Ole Miss Rebel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C64BF593-5FC4-7B72-12F4-36D23F14F2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1120" name="Picture 1119" descr="Texas Longhorn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25EAACF1-FA2A-D83B-E090-33008EC742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1121" name="Picture 1120" descr="Saint Mary's Gael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F543AA97-F4C7-F4D2-4BB4-53DC5F0EF3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1122" name="Picture 1121" descr="BYU Cougar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D23F3F00-5BE9-D330-0D68-1236931A3A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1123" name="Picture 1122" descr="Missouri Tigers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314D412D-8386-9B0E-98BB-2BFF4E4EBD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1124" name="Picture 1123" descr="Mississippi State Bulldog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F823627B-8038-64D3-ED36-1B74E9737B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1125" name="Picture 1124" descr="Louisville Cardinal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B8F3B9EC-B745-885F-A7F3-F8E6FE7FA1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1126" name="Picture 1125" descr="North Carolina Tar Heel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B4AE3214-D346-F59D-2A99-51C96BB2C7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1127" name="Picture 1126" descr="Cincinnati Bearcat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60F1882F-ACD0-6465-2C1A-DB89DBB154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1128" name="Picture 1127" descr="VCU Ram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5FBF8A46-789B-C3E2-871C-A38A67A780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1129" name="Picture 1128" descr="Oregon Duck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6315BB62-71D3-A4C9-E9FE-0453BAFE9F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1130" name="Picture 1129" descr="Memphis Tig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F01A1D8B-D118-7277-E7F7-56768382C9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1131" name="Picture 1130" descr="Villanova Wildcat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51C6E50D-F7C2-1C9C-86BE-43C672AEC5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1132" name="Picture 1131" descr="Arkansas Razorback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77464970-A1B7-53FC-E250-2EE60EA9C2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1133" name="Picture 1132" descr="Georgia Bulldog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04A69645-E97A-6605-3EE0-4D135ABEAB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1134" name="Picture 1133" descr="SMU Mustang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F02854FD-41E3-AED4-1B14-1C6157CD2E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1135" name="Picture 1134" descr="Utah State Aggie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EBAB9120-C238-7D63-376B-6495CC5ACF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1136" name="Picture 1135" descr="Xavier Musketeer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C0C25387-BB52-5F2A-B8D8-9E1B7C7A38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1137" name="Picture 1136" descr="Nebraska Cornhusker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F396C955-E1B8-A5C3-CA7E-C7B2EC10A6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1138" name="Picture 1137" descr="Pittsburgh Panther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DB6B58CB-F80D-C446-DBAA-32237112E7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1139" name="Picture 1138" descr="West Virginia Mountainee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B9F039DD-4357-69A6-67FE-BBAADBE3D1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1140" name="Picture 1139" descr="New Mexico Lobo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C787E8CE-3B22-B43B-036A-22E0E79D77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1141" name="Picture 1140" descr="Oklahoma Sooner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32F27B34-B3CA-ED51-2DBE-DB679E567C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1142" name="Picture 1141" descr="San Diego State Aztec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BEDB7123-2306-CC15-0BAB-08D83EE7B0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1143" name="Picture 1142" descr="Vanderbilt Commodore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FD51A50C-D49C-A98D-0FA8-83881AE4C7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1144" name="Picture 1143" descr="Boise State Bronco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97DA6E0E-B068-49D9-255C-CADC23290E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1145" name="Picture 1144" descr="Northwestern Wildcat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19CD0423-BFAA-E130-3BBA-7E09C35C31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1146" name="Picture 1145" descr="USC Trojan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0A369FE6-B07B-AB28-7420-4B62A2A319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1147" name="Picture 1146" descr="Indiana Hoosi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74FFC6CF-B91D-9833-CB7C-B8105881C7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1148" name="Picture 1147" descr="Iowa Hawkeye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30B9E25D-232F-161D-FB35-B02895B3FF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1149" name="Picture 1148" descr="Wake Forest Demon Deacon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9FECDC4D-9D07-79D1-A6A3-2224ECF852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1150" name="Picture 1149" descr="Utah Ute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175E941A-5458-5851-B493-9577641050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1151" name="Picture 1150" descr="Kansas State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B79D85E6-76B5-EFE7-D2DE-4D259D49AD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1152" name="Picture 1151" descr="Butler Bulldog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417A6576-73CB-A886-20AF-A73C7EB80F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1153" name="Picture 1152" descr="Yale Bulldogs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F1F696DF-BE6D-E1E6-9021-591E8F21C1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1154" name="Picture 1153" descr="LSU Tiger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0DBC7815-1D64-B539-103D-3738023B18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1155" name="Picture 1154" descr="TCU Horned Frog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070565A3-7F83-B887-376D-9F4CA3EA29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1156" name="Picture 1155" descr="George Mason Patriot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B8D888D4-CBF5-C03E-2DC1-75574AE7B0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1157" name="Picture 1156" descr="Arizona State Sun Devil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0C392BF8-FDC5-6916-51C0-CD4337E6EB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1158" name="Picture 1157" descr="Penn State Nittany Lio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DC04A9BE-5819-690E-0976-162CE2FF39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1159" name="Picture 1158" descr="UC San Diego Triton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FF2E3838-555C-C9FC-82FE-91AAB8A608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1160" name="Picture 1159" descr="Nevada Wolf Pack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750ADCC7-9A81-2BC9-C06B-A1C9F53D38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1161" name="Picture 1160" descr="UCF Knigh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1DE7BFAB-357A-F774-0742-56EC6C9101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1162" name="Picture 1161" descr="Colorado State Ram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C2FFB5AA-BC0D-40EC-B17F-9B71162F6D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1163" name="Picture 1162" descr="Providence Friar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EF54D87C-452A-6E17-FC51-4A9D223971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1164" name="Picture 1163" descr="Rutgers Scarlet Knight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290564F4-1979-510E-29C8-6EC0DCD036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1165" name="Picture 1164" descr="Santa Clara Broncos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FF4686AC-3B89-C1B9-EF6C-03AD25F2B8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1166" name="Picture 1165" descr="San Francisco Don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FD4E18AF-D4E0-8E84-38BD-03835CE6CD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1167" name="Picture 1166" descr="McNeese Cowboy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0460D235-3F05-93D9-0743-9AF66DD98C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1168" name="Picture 1167" descr="Dayton Fly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DC1F3C8B-D551-F9E0-5994-A42CDBB81D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1169" name="Picture 1168" descr="Saint Joseph's Hawk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94ADF04C-891B-E24B-DBB3-6032AD8162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1170" name="Picture 1169" descr="Notre Dame Fighting Irish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44F29437-1E08-16B8-B1DA-EA5EBA8718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1171" name="Picture 1170" descr="Drake Bulldog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B0EC3875-770E-749C-4645-9C7C4BD1E0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1172" name="Picture 1171" descr="North Texas Mean Green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C695FCDB-0E40-15D4-CCE4-FD702DA21B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1173" name="Picture 1172" descr="South Carolina Gamecock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7953556D-5F7E-6B87-3209-B2766F85D9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1174" name="Picture 1173" descr="Florida State Seminole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2237CC72-859D-12DC-9B27-AA129958F3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1175" name="Picture 1174" descr="Georgetown Hoya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545D0808-FBFD-FF36-DDB7-F79C948DFD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1176" name="Picture 1175" descr="NC State Wolfpack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78E63D6B-A588-5E76-8ACD-A90EC623DF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1177" name="Picture 1176" descr="High Point Panthe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6CD954AA-04D1-EBE6-FEB6-6092790539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1178" name="Picture 1177" descr="Minnesota Golden Gopher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24532F3D-8F44-0D93-EA82-E9B3E848C7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1179" name="Picture 1178" descr="Arkansas State Red Wolv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77C13421-A0FA-1E57-6F62-6CC895DD4D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1180" name="Picture 1179" descr="Bradley Brave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E2108E87-1C70-C51A-F83E-C5F863EF8F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1181" name="Picture 1180" descr="Grand Canyon Lop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B56B3160-E8D5-90AA-F3A3-01C4D9765C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1182" name="Picture 1181" descr="Liberty Flames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82BE93D2-6BA6-08F8-79EE-C4CA6F887A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1183" name="Picture 1182" descr="Oregon State Beaver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34E165A2-1ABF-E783-ED3F-579025F0E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1184" name="Picture 1183" descr="Stanford Cardinal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194F51CC-8702-E960-4447-1E4548B020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1185" name="Picture 1184" descr="Washington Husk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23EC904B-40F7-9214-A12C-49DAC9514B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1186" name="Picture 1185" descr="UNLV Rebel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F6109515-5745-A19B-B882-AFD66ECBD1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1187" name="Picture 1186" descr="Colorado Buffaloe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A0E565AB-E89E-00A2-631B-58E6B27CBA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1188" name="Picture 1187" descr="Florida Atlantic Owl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A1813D0B-101A-BA61-6918-C491F65C3E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1189" name="Picture 1188" descr="UC Irvine Anteaters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4E1C885C-BEE0-F906-7065-84B300BF7B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1190" name="Picture 1189" descr="Virginia Cavalier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F5A69F87-F256-32DB-3A07-1A5A7BC7DB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1191" name="Picture 1190" descr="Georgia Tech Yellow Jacket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5483FC3B-72F6-5CC9-1C1F-9D447F67F1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1192" name="Picture 1191" descr="Syracuse Orange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BEB71955-1CCB-E8B8-405A-7F9604A6CC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1193" name="Picture 1192" descr="UAB Blazer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E98FFF94-8847-B0D8-FDD4-934F6B1725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1194" name="Picture 1193" descr="Lipscomb Bison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9CF88424-200A-5FB0-9792-611214D349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1195" name="Picture 1194" descr="Oklahoma State Cowboy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92CC1E92-E505-72A8-A715-6B3C347253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1196" name="Picture 1195" descr="Washington State Cougar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21BCE11A-BB26-6403-B2AF-67CA89487F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1197" name="Picture 1196" descr="Loyola Chicago Rambler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0206A8F3-CDDA-9160-B3E0-EF69535D81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1198" name="Picture 1197" descr="St. Bonaventure Bonni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5968BD7A-A5F8-40F6-8E95-E7C27D98C8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1199" name="Picture 1198" descr="Samford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EDF550DD-546C-C367-8E10-CC5417B368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1200" name="Picture 1199" descr="California Golden Bear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526BB32B-29AE-29A9-3367-9995324F13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1201" name="Picture 1200" descr="DePaul Blue Demon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B70F0F3F-6B6C-FA0E-56EA-9BDE34BCC3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1202" name="Picture 1201" descr="Miami Hurricane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DD93CD44-FF92-D393-F7DC-DCB38F44E2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1203" name="Picture 1202" descr="Akron Zip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1A4E8FBA-227C-D4B6-9EE5-E5B1EFF900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1204" name="Picture 1203" descr="UNC Wilmington Seahawk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12244B2B-4ADE-BB98-FB30-2F2967F79E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1205" name="Picture 1204" descr="Troy Trojan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55479577-D356-931E-078F-F4632EDCF8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1206" name="Picture 1205" descr="Northern Iowa Panthe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5A9AF2EB-3ABC-0916-DB33-69086E3FE3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1207" name="Picture 1206" descr="Saint Louis Billiken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F67D280E-6D9B-D5C2-F9AE-00471411D8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1208" name="Picture 1207" descr="Virginia Tech Hokie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D582BB3E-0362-A860-D407-36D5F30EA7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1209" name="Picture 1208" descr="George Washington Revolutionari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19F3BF53-9D68-2689-5047-F13DF36AC7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1210" name="Picture 1209" descr="UNC Greensboro Spartan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097258AB-C196-5F26-6EDF-ECAADC00E2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1211" name="Picture 1210" descr="Murray State Racer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E5EA31A5-546D-4D6A-8BAA-BB31FA083C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1212" name="Picture 1211" descr="Rhode Island Rams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BA866CC6-8666-F741-7F70-3F0285D123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1213" name="Picture 1212" descr="Davidson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F7733D52-2123-5E0B-3A34-0F5A99B3BC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1214" name="Picture 1213" descr="UIC Flame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9DF9CDC4-FFF7-7B5A-B164-140757B547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1215" name="Picture 1214" descr="Duquesne Duke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5ED48CF7-157D-EEC0-0BF7-C3D79F92E5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1216" name="Picture 1215" descr="Princeton Tige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D948EC1B-12BA-6ED9-C58B-FF6A8349DF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1217" name="Picture 1216" descr="James Madison Duke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06520667-5612-198F-BBEC-9CB3BAF2BB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1218" name="Picture 1217" descr="Illinois State Redbird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0EC0DC8F-9DF7-43B7-8BF3-2E9E5187E5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1219" name="Picture 1218" descr="Wichita State Shocker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AE26D7E5-C284-C6DA-E474-DA6887E6FA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1220" name="Picture 1219" descr="Charleston Couga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75B12EB8-5F74-D053-48D9-4EF5CAC344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1221" name="Picture 1220" descr="Temple Owl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2E16D881-A194-E690-145B-8DD1BC5CE7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1222" name="Picture 1221" descr="South Dakota State Jackrabbit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90727565-524C-02D2-9736-2F2B7DDE2D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1223" name="Picture 1222" descr="App State Mountaineer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0DA0957A-D2B8-9DDC-DCA3-3BAB1E863A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1224" name="Picture 1223" descr="Ohio Bobcat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BE575A21-55E1-B7AB-8E36-42D025BF80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1225" name="Picture 1224" descr="Chattanooga Moc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41B2577B-C326-F560-D207-56CDA80469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1226" name="Picture 1225" descr="Kent State Golden Flashe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633E36BD-2B0B-CD7F-2DB6-B85ECF4A87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1227" name="Picture 1226" descr="Middle Tennessee Blue Raid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FCEDB207-E8BF-C26A-0FB3-68C22C6771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1228" name="Picture 1227" descr="Jacksonville State Gamecock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E171DBEE-B23E-6C61-9A79-77B0D6C1E0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1229" name="Picture 1228" descr="Seton Hall Pirate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41D60D97-E403-7AE7-F52E-4564BA54F9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1230" name="Picture 1229" descr="Purdue Fort Wayne Mastod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1FBC0044-B609-AE87-FC54-DF1BB8BFE9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1231" name="Picture 1230" descr="Cal State Northridge Matador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2A2370A9-AECF-17B8-6D83-60174085BA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1232" name="Picture 1231" descr="Milwaukee Panthers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8D021B83-E112-A578-7836-79EA8068BA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1233" name="Picture 1232" descr="East Carolina Pirate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D3245839-B195-3DCE-F19E-1E1BF42CDA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1234" name="Picture 1233" descr="Towson Tig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BA010288-3D00-23C5-8330-DE08C70456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1235" name="Picture 1234" descr="South Florida Bull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538B10C2-0A25-4E82-E58C-88C133D24F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1236" name="Picture 1235" descr="Tulane Green Wave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C1935EB4-812A-1656-0A4B-D8A4F5DD7A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1237" name="Picture 1236" descr="St. Thomas-Minnesota Tommie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5BDEDAF1-92D3-FCAD-7429-5910719BEF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1238" name="Picture 1237" descr="Cornell Big Red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5EE29545-92C7-B645-B9D4-408F07AD2D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1239" name="Picture 1238" descr="Miami (OH) RedHawk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064392DE-EDB5-079A-79C5-DFA4C821CF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1240" name="Picture 1239" descr="Utah Valley Wolverine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FED2EF6F-4B7A-7CD1-781B-84F39ED671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1241" name="Picture 1240" descr="Bryant Bulldog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18CC3BD9-0D6D-2A1D-A74F-CA966EB44B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1242" name="Picture 1241" descr="Massachusetts Minutemen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99DBBCF4-02B4-3CD8-1E87-C8E1CCEAF1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1243" name="Picture 1242" descr="UC Santa Barbara Gaucho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8D7760BD-1782-AF84-BB6C-190E17E3D2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1244" name="Picture 1243" descr="South Alabama Jaguar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F98076B4-7697-8BAC-99E8-0876B8CBC4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1245" name="Picture 1244" descr="Seattle U Red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9C6376E8-74DB-56CB-47C7-5DF2577AA8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1246" name="Picture 1245" descr="Louisiana Tech Bulldog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F7E5F435-2B7C-53BE-42B5-030EF57243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1247" name="Picture 1246" descr="Northern Colorado Bear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7FF194D9-DAE2-2BF2-A5FF-1E16268B00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1248" name="Picture 1247" descr="East Tennessee State Buccaneer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E7D10F41-7BF1-9CC3-A486-B25697127E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1249" name="Picture 1248" descr="Furman Paladin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2B1DE9A0-6E92-68B7-6852-EC0627FC54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1250" name="Picture 1249" descr="Boston College Eagle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AA742473-0EE5-19F5-372B-603B2149F9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1251" name="Picture 1250" descr="Texas A&amp;M-Corpus Christi Islander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2A1B9BAE-43F5-9FDA-BE9A-921B11DE95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1252" name="Picture 1251" descr="UNC Asheville Bulldog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77AABC9F-1479-F28A-F241-7DDB2B12A2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1253" name="Picture 1252" descr="Western Kentucky Hilltopp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4AE393FA-0006-1283-E271-943CA6B376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1254" name="Picture 1253" descr="Cleveland State Viking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3CD0E356-2638-E655-43BE-B711C636F6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1255" name="Picture 1254" descr="North Alabama Lion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4461BACB-744B-8086-2A8F-5411AF639D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1256" name="Picture 1255" descr="Wofford Terrier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B21C4C33-3251-FFB0-CF03-4AB7EF2E5C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1257" name="Picture 1256" descr="Norfolk State Spartans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27C9771C-5B04-4118-EE0A-4E444E1578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1258" name="Picture 1257" descr="California Baptist Lancer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4B53A2ED-3680-2D4B-E881-819D78258D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1259" name="Picture 1258" descr="Maine Black Bear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9F2116A3-BE57-4706-C2CE-0EBF0C685B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1260" name="Picture 1259" descr="Central Connecticut Blue Devils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C8D5FD31-5247-D405-4E6C-962D9AF6A4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1261" name="Picture 1260" descr="San José State Spartan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26347D6E-DA89-796A-FBA7-C8DD904806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1262" name="Picture 1261" descr="Belmont Brui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3C589A8C-7E44-5E77-6B30-2D8D13D8F3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1263" name="Picture 1262" descr="La Salle Explorer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CE3947A0-CCF8-45D3-12D9-E719B9AA58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1264" name="Picture 1263" descr="Florida Gulf Coast Eagle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11552834-B477-EB4A-4143-E83C89E5DE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1265" name="Picture 1264" descr="Longwood Lancer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A1F75A98-A537-81C3-1E3B-DB5D4C98DB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1266" name="Picture 1265" descr="UTEP Miner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E6CB7556-F6B1-A68B-13DA-1657DF5427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1267" name="Picture 1266" descr="Youngstown State Penguin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47BC247F-9BFA-D666-E56B-7AC5CD824D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1268" name="Picture 1267" descr="Montana State Bobcat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787912D3-4494-F053-9F59-527A940E94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1269" name="Picture 1268" descr="North Dakota State Bison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FA1BC301-B796-4459-BF33-E08C9DB103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1270" name="Picture 1269" descr="Loyola Marymount Lion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89720B1B-E728-AED4-A5E2-90A8043D80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1271" name="Picture 1270" descr="Rice Owl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2CA78283-0A10-CAAE-A4BC-DDC2C15BD3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1272" name="Picture 1271" descr="Northeastern Huskies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1CBBEE53-AA04-2D8B-AEAF-DD9AB6D788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1273" name="Picture 1272" descr="Indiana State Sycamore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37293461-1774-52A2-031D-7E06F0D056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1274" name="Picture 1273" descr="Winthrop Eagle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15125962-CE0E-3479-B1B5-1B374F53B5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1275" name="Picture 1274" descr="Toledo Rockets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3BCC0DC1-6E26-AD11-D089-9C353F2B13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1276" name="Picture 1275" descr="Wyoming Cowboy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D4FEA9EF-0376-275D-A1F1-6BE716DF39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1277" name="Picture 1276" descr="Campbell Fighting Camel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540F9323-EA07-EB44-663C-E385766132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1278" name="Picture 1277" descr="Quinnipiac Bobca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EF2102C8-C2F5-399F-9769-1EC9C62AF9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1279" name="Picture 1278" descr="Texas State Bobcats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ECDB7784-29F0-09B1-BB54-C262AF31B4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1280" name="Picture 1279" descr="Kennesaw State Owl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CAD1B4EB-648F-2175-0884-379F89A5F8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1281" name="Picture 1280" descr="Dartmouth Big Green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9908A9BA-CFDD-E106-7637-92F595AC41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1282" name="Picture 1281" descr="Nicholls Colonel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5A02B82D-4513-94C1-BA61-3F41A7A8FE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1283" name="Picture 1282" descr="Elon Phoenix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10E3FBB0-9AED-81A2-AB79-3F75DFF731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1284" name="Picture 1283" descr="Wright State Raiders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FC496C9C-D1EA-F818-1D72-5F6C5311E6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1285" name="Picture 1284" descr="Drexel Dragon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1AAD0D1E-F945-91AD-DB43-72C2E36720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1286" name="Picture 1285" descr="UMass Lowell River Hawk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AD807941-8087-DE6C-B374-F64CF77D7C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1287" name="Picture 1286" descr="Brown Bea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9663D29A-720D-088F-E3DE-6640442E9C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1288" name="Picture 1287" descr="Robert Morris Colonials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59E4DDCC-6321-76E2-3181-DC325DB9C7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1289" name="Picture 1288" descr="New Mexico State Aggie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8B7A9120-188D-F16B-71D2-89E5B2EB58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1290" name="Picture 1289" descr="Vermont Catamount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DA722CDD-3E1C-E3C2-5858-3148567795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1291" name="Picture 1290" descr="UT Arlington Maverick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890F173C-0E85-EF4E-B41A-C0336D5299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1292" name="Picture 1291" descr="Sam Houston Bearkat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8B3F938B-82DF-BA6C-A60E-F86EA95A02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1293" name="Picture 1292" descr="Montana Grizzli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80030D87-3296-5520-F871-F5A3F5AFE0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1294" name="Picture 1293" descr="Southern Illinois Saluki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DF2BFEFD-9AD1-1A43-DF1A-A151D3D280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1295" name="Picture 1294" descr="Radford Highlander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B20D97E7-9981-0AAD-3F24-789C558451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1296" name="Picture 1295" descr="Kansas City Roo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2E72D00D-6A98-BE9E-0011-17ED09F54D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1297" name="Picture 1296" descr="Merrimack Warrior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51BBE01B-5782-D7D6-A245-1E77CA0029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1298" name="Picture 1297" descr="UC Riverside Highlander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787B0B37-E54C-1326-5E7E-18F2ACF96B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1299" name="Picture 1298" descr="UTSA Roadrunner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87A58650-F362-9914-90D9-3BFDD3532D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1300" name="Picture 1299" descr="Fordham Ram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A2B34A39-EDCF-DC97-E8E9-CD7DE86173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1301" name="Picture 1300" descr="Marshall Thundering Herd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928DFA30-8C99-4E11-A74C-688E6C8508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1302" name="Picture 1301" descr="Hofstra Pride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E386BD60-9826-9C5E-65D6-19A449DF53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1303" name="Picture 1302" descr="William &amp; Mary Tribe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9BBE403D-4280-042A-5F27-54F92BB0DA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1304" name="Picture 1303" descr="Oakland Golden Grizzlie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F55E0154-10DC-9B54-339C-E197179942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1305" name="Picture 1304" descr="South Carolina State Bulldog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AAB73F9F-C521-D22F-0B6E-1B4BE9C7A5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1306" name="Picture 1305" descr="Southern Jagua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99A0C393-0F33-3E0F-0C0F-2397EFFD6D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1307" name="Picture 1306" descr="Valparaiso Beacon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70599798-E160-37C6-3A32-C34D486903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1308" name="Picture 1307" descr="Columbia Lion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6978F5AB-4CF0-43D6-6614-E7AB610ED4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1309" name="Picture 1308" descr="Jacksonville Dolphin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6A874975-A957-7FDA-3DCF-D45EC0B6A0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1310" name="Picture 1309" descr="Colgate Raider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5FFFFD88-B413-F9B5-CA3F-BB643C454D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1311" name="Picture 1310" descr="Central Michigan Chippewa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778BF015-330F-BE7F-343E-9B73006B4A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1312" name="Picture 1311" descr="Lamar Cardinal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B345DF61-B6CE-71E9-58A7-414BC627DB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1313" name="Picture 1312" descr="Eastern Kentucky Colonel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9C4BCAB7-3D15-438F-100C-62A7D1104F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1314" name="Picture 1313" descr="SE Louisiana Lion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14181098-E6B2-245C-DBF1-1191C2C504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1315" name="Picture 1314" descr="Charlotte 49er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F99DC4F2-3B43-74E7-DC3D-A9744B6563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1316" name="Picture 1315" descr="Portland State Viking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537F1550-E93B-5A15-B5E8-D10935B23C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1317" name="Picture 1316" descr="Marist Red Foxe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D8DA0D27-F316-AB5B-FB2C-83FFA10B97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1318" name="Picture 1317" descr="Richmond Spide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A6C0B2FF-151F-1E54-A54C-FB2FE58AA1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1319" name="Picture 1318" descr="Bucknell Bison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2BDD344E-06A9-3120-7288-6E650141D7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1320" name="Picture 1319" descr="Little Rock Trojan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3418E465-BC75-3054-8E21-077164BCC0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1321" name="Picture 1320" descr="UC Davis Aggie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E1F265B1-F881-C097-2737-D94B3984E9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1322" name="Picture 1321" descr="Tulsa Golden Hurricane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58596EBF-82E6-D7F4-875C-DD745DE6D5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1323" name="Picture 1322" descr="Missouri State Bear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0DE3FF63-DEC6-1A8F-C02C-3356472FB4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1324" name="Picture 1323" descr="American University Eagle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762A94D3-CF95-B380-DF7E-2C97DE059C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1325" name="Picture 1324" descr="Hawai'i Rainbow Warrior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2AF9C1B9-BCC5-B313-9B04-CBC02426A9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1326" name="Picture 1325" descr="Queens University Royal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79A457FA-5C06-33BF-78C4-9CFC60B6C3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1327" name="Picture 1326" descr="Idaho State Bengal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21D6EAF7-E66E-EDF7-50B5-71FC10A45D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1328" name="Picture 1327" descr="Mercer Bea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B22B1D62-C5BF-6193-0161-F544F8F7CC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1329" name="Picture 1328" descr="Omaha Maverick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1C857D5C-BCBB-9665-8709-8E52161774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1330" name="Picture 1329" descr="Presbyterian Blue Hose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F376DA7E-7A5A-5B32-2F00-1B9C56E83C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1331" name="Picture 1330" descr="UT Rio Grande Valley Vaquero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FDCDB39A-ACD9-2D1B-2902-A9F06E7FD7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1332" name="Picture 1331" descr="Weber State Wildcat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E0266778-1C00-FD62-1303-41D7152740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1333" name="Picture 1332" descr="Delaware Blue Hen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9E7540A0-B3E9-635A-DB0A-34AFA7C514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1334" name="Picture 1333" descr="North Carolina Central Eagle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7D1DAE45-A476-4F82-10A8-490942580B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1335" name="Picture 1334" descr="Southeast Missouri State Redhawk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67A8A2F0-D410-0C42-0407-E30E776859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1336" name="Picture 1335" descr="Abilene Christian Wildcat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0CD9D03F-C02E-5962-F089-A9AB5B0D2F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1337" name="Picture 1336" descr="Northern Kentucky Norse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B796D9E6-D0D9-8B96-1C34-0820DA1141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1338" name="Picture 1337" descr="UAlbany Great Dane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4DA91A28-D4FD-C272-C2F5-264716D3C6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1339" name="Picture 1338" descr="SIU Edwardsville Cougars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D0962480-351E-0740-AF78-3DE857B224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1340" name="Picture 1339" descr="Hampton Pirate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B7498AF2-C389-7E58-FA61-4DF1D34423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1341" name="Picture 1340" descr="Georgia State Panther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E93E5E32-FDF2-5F2E-5D94-D86C8DB007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1342" name="Picture 1341" descr="Saint Peter's Peacock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0579BA94-9222-6726-B5E6-56AEFB3D04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1343" name="Picture 1342" descr="Pepperdine Wave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4088AF2F-6B31-68A0-7565-A8C2355A98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1344" name="Picture 1343" descr="Gardner-Webb Runnin' Bulldog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D0AFFDC4-245B-7554-3496-44B78CEFB1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1345" name="Picture 1344" descr="Stephen F. Austin Lumberjack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61091989-6324-3988-8B5C-64F3A7CBA1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1346" name="Picture 1345" descr="Cal State Bakersfield Roadrunner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64166C6A-5616-27D6-5E10-45A4917862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1347" name="Picture 1346" descr="Monmouth Hawk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3BC5C878-29E7-9FD2-B28E-3EB44DDD6F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1348" name="Picture 1347" descr="Northern Arizona Lumberjacks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44726DE5-5EEC-A968-20C6-F034FE45CA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1349" name="Picture 1348" descr="Ball State Cardinal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158ECE7A-3C0D-B1BD-25CD-AB32FA203F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1350" name="Picture 1349" descr="Harvard Crimson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006BB8D5-F811-B8B0-5AE9-6CA35D8C6C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1351" name="Picture 1350" descr="South Dakota Coyote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F32C621C-F7E0-2260-3B86-1DF66AAB81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1352" name="Picture 1351" descr="UMBC Retriever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549035E1-6333-C032-A751-4C890AB198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1353" name="Picture 1352" descr="Navy Midshipmen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C2ADAA23-6013-6635-D0DF-2513905A34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1354" name="Picture 1353" descr="Georgia Southern Eagle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16ACA7FB-93E6-146F-4D16-A52D06E90B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1355" name="Picture 1354" descr="Mount St. Mary's Mountaineer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F920754F-1F09-BB1E-50C1-D7CFE87248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1356" name="Picture 1355" descr="Lehigh Mountain Hawk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C5761A0C-D294-C366-6CE4-BCA931F6FE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1357" name="Picture 1356" descr="Incarnate Word Cardinal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A395FC65-6C29-ED4C-0577-D16354EFBB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1358" name="Picture 1357" descr="Pennsylvania Quaker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1410DCDE-C418-A1F0-C5D6-1D88978941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1359" name="Picture 1358" descr="Iona Gael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0E8F14F9-884D-B85C-78F8-F7F6CBBFE7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1360" name="Picture 1359" descr="Bethune-Cookman Wildcat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9F525342-42D1-0F57-CA3F-AD5A7EFC58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1361" name="Picture 1360" descr="Delaware State Hornet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58B7165F-920A-5B15-62EE-0CB39AC542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1362" name="Picture 1361" descr="Fresno State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90BEC2EC-1990-ED6E-4F38-56E89F5BFD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1363" name="Picture 1362" descr="Cal Poly Mustang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BEEE185F-B4C4-F39F-E2E8-5065E5E153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1364" name="Picture 1363" descr="North Florida Osprey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BD25A417-C7B4-F809-5C9C-DA11BB9814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1365" name="Picture 1364" descr="Sacred Heart Pioneer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FE3DEA84-5781-EC0D-4BEF-03478EDBD8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1366" name="Picture 1365" descr="Army Black Knight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9947243C-05DB-5EB3-31E6-AA829C005D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1367" name="Picture 1366" descr="Tennessee State Tiger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031E75CC-1DD1-3F2E-B978-B8FB05AD16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1368" name="Picture 1367" descr="Boston University Terrier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62C84FC8-45B4-DFA0-9859-5249BA432C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1369" name="Picture 1368" descr="Idaho Vandal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7B1CE913-06FC-F3C0-79E7-B14CFABC36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1370" name="Picture 1369" descr="Lafayette Leopard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7967966B-D222-89F6-860F-737FB41439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1371" name="Picture 1370" descr="Evansville Purple Aces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893072B1-E8FE-9882-6B43-965836EA91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1372" name="Picture 1371" descr="Charleston Southern Buccaneer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28555C05-8E20-6700-3C4C-DC26A86EF8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1373" name="Picture 1372" descr="Southern Miss Golden Eagle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61A7270C-C416-7998-DE01-BA5D38915A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1374" name="Picture 1373" descr="Manhattan Jaspers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4703B8D5-67DE-9F09-687A-6B8B16363C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1375" name="Picture 1374" descr="Austin Peay Governo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D3E60F61-50CB-393A-1EB6-B04759630A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1376" name="Picture 1375" descr="Eastern Washington Eagl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87C2EC6B-5AB7-7442-1601-2C921554AD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1377" name="Picture 1376" descr="North Dakota Fighting 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88792094-45AF-3178-373A-93D2FD2177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1378" name="Picture 1377" descr="Northwestern State Demo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ADCBBBE8-33F5-0ABC-D498-07335A3101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1379" name="Picture 1378" descr="Southern Utah Thunderbird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0B105704-B00B-6EBF-0825-2BA912019C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1380" name="Picture 1379" descr="Siena Sai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3854BD76-5308-6DEC-ACA1-020462F4C4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1381" name="Picture 1380" descr="Bowling Green Falcon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C0CE97AE-6879-8E0A-1C00-7D7C2F363A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1382" name="Picture 1381" descr="UT Martin Skyhawk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4EAF4EF3-9632-8DC9-D528-5DD86F15C5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1383" name="Picture 1382" descr="Fairleigh Dickinson Knight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2DFDF82F-46A1-F7B1-27BA-F4F69B0F38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1384" name="Picture 1383" descr="Louisiana Ragin' Cajun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313FD352-8ACE-453F-6C31-E5FB3ECBE6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1385" name="Picture 1384" descr="Texas Southern Tiger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EEC13D8E-327E-8B77-A068-AD33BF8CC7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1386" name="Picture 1385" descr="Old Dominion Monarchs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448669B1-F187-692E-1283-92C2C5EAFD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1387" name="Picture 1386" descr="Niagara Purple Eagle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77957C10-6690-0D2D-14B3-2DFE327E1D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1388" name="Picture 1387" descr="Air Force Falcon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E1FD6E58-9087-7188-440E-406DC971B7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1389" name="Picture 1388" descr="Tarleton State Texan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2C71C829-683F-407E-6A5D-51BC6BDD9A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1390" name="Picture 1389" descr="Eastern Michigan Eagle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95B26514-6A8D-05CE-FDE6-A8CD3663B6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1391" name="Picture 1390" descr="Florida International Panther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B9F93347-A63B-A5CC-01F7-FDAEF91EBE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1392" name="Picture 1391" descr="Jackson State Tiger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94606F72-6A74-C4F6-9F3B-E30B9A1390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1393" name="Picture 1392" descr="Alabama State Hornet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851A4426-DF57-11DB-2D97-79864F4677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1394" name="Picture 1393" descr="Morehead State Eagle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208ABD7E-BED6-DAE0-C879-2F84D54BF3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1395" name="Picture 1394" descr="Long Island University Shark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114EA247-9B29-F240-48DF-89D0F3AB7B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1396" name="Picture 1395" descr="Pacific Tiger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C760D027-3414-31E2-8055-06971BC65F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1397" name="Picture 1396" descr="Binghamton Bearcat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BEF2F2EF-912E-6959-0B6A-C1F8ABD783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1398" name="Picture 1397" descr="Rider Bronc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1D13BD98-399D-5B88-F2E2-AC41FBCD4B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1399" name="Picture 1398" descr="Fairfield Stag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457619C4-A182-9798-4D6B-43AEBF6996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1400" name="Picture 1399" descr="Howard Bison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E99CC53E-927C-1241-EF11-5136E50F83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1401" name="Picture 1400" descr="Stony Brook Seawolve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E4259632-551D-E13E-1731-F4A72CEC79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1402" name="Picture 1401" descr="Wagner Seahawk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B1084695-233E-5C49-AA0A-6C8725EFC5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1403" name="Picture 1402" descr="Holy Cross Crusaders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E15A7F33-C560-2639-3DBB-1D814F7D19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1404" name="Picture 1403" descr="Oral Roberts Golden Eagle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5AEF175C-D23A-C969-28A3-945C792819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1405" name="Picture 1404" descr="Loyola Maryland Greyhound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55907D9E-8217-B771-F22A-3908A3A54C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1406" name="Picture 1405" descr="North Carolina A&amp;T Aggie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F8529B37-772D-4E4D-58E9-6171146BCB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1407" name="Picture 1406" descr="St. Francis (PA) Red Flash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60C26527-89EF-A245-86AD-BC98EC1598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1408" name="Picture 1407" descr="Utah Tech Trailblazer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550B9F84-117C-05A8-CCE0-A80BFE6421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1409" name="Picture 1408" descr="Stonehill Skyhawk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91554C18-E752-421F-FAC9-FC3DC6E9BB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1410" name="Picture 1409" descr="Tennessee Tech Golden Eagl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A9B59E00-A477-25AF-87FD-345FBC3700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1411" name="Picture 1410" descr="Grambling Tig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E88175CE-2268-28CA-4F9A-BBBD28B1C3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1412" name="Picture 1411" descr="Alcorn State Brave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58F3CD3B-2B54-E0D1-6522-F9D865E3B7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1413" name="Picture 1412" descr="Portland Pilot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E9D72FA8-E13A-AA83-EF5B-7C6798E4FC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1414" name="Picture 1413" descr="Western Michigan Bronco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DAD6B236-5320-04CB-63F4-BCAAE35FA9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1415" name="Picture 1414" descr="VMI Keydets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D4C73C91-1A4E-61EF-6C7A-F296C41041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1416" name="Picture 1415" descr="Houston Christian Huskie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DDE82534-2E10-EB74-D01E-B0C4FE8AA7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1417" name="Picture 1416" descr="San Diego Torero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97CC4B7B-7F9B-5030-8F2F-7BB17B1AE6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1418" name="Picture 1417" descr="Long Beach State Beach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3827A7F9-12D0-A341-596F-88978C35D6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1419" name="Picture 1418" descr="Florida A&amp;M Rattler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CB1CBEA2-F52D-1E58-F4CC-D128FB1F8B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1420" name="Picture 1419" descr="Sacramento State Hornet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D9A6BCEC-9B34-6F70-8321-4BA2A0B042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1421" name="Picture 1420" descr="Southern Indiana Screaming Eagl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55874CF5-ACA0-7E29-4A89-93DC33E262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1422" name="Picture 1421" descr="Lindenwood Lion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2E717759-CF55-5E7E-29B1-F420EA4AED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1423" name="Picture 1422" descr="Coastal Carolina Chanticle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AD3C818E-E56D-B7DC-4E72-6527AFBB86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1424" name="Picture 1423" descr="UL Monroe Warhawks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88C30575-8A47-5C17-C8C1-07DA784866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1425" name="Picture 1424" descr="Morgan State Bear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C5F561CF-DC32-50FF-13C8-7034CBB1E8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1426" name="Picture 1425" descr="Eastern Illinois Panther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688B0342-831A-379B-876D-5EFB027EA5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1427" name="Picture 1426" descr="West Georgia Wolve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02FE49D7-3AFE-D970-BDE5-B69DC03946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1428" name="Picture 1427" descr="IU Indianapolis Jagua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2B53C210-0077-1E33-160C-2755C60779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1429" name="Picture 1428" descr="South Carolina Upstate Spartan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6BBC1939-7067-E5C0-B458-0C58C4ECDB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1430" name="Picture 1429" descr="Green Bay Phoenix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005C4BB5-72B4-631F-9C23-419285CD1D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1431" name="Picture 1430" descr="Detroit Mercy Titan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29E777E8-1913-1DD0-A844-73D07AD15F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1432" name="Picture 1431" descr="Le Moyne Dolphin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408F1034-FB6F-1A1D-8B0D-F8D788B509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1433" name="Picture 1432" descr="Denver Pioneer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82483275-A24F-4168-83A4-C3B3BE45CF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1434" name="Picture 1433" descr="Northern Illinois Huskies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26600053-FD16-3DED-40AB-266A5E82C0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1435" name="Picture 1434" descr="Western Carolina Catamount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AF970D1B-9BC6-5900-7348-A9548C8226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1436" name="Picture 1435" descr="Western Illinois Leatherneck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415DB993-AB16-A756-5307-5B1677D7D3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1437" name="Picture 1436" descr="NJIT Highland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6A57BCB9-02BB-8DF0-E1BF-BDA2FD9100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1438" name="Picture 1437" descr="East Texas A&amp;M Lion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B658B169-7A44-6952-1D75-81B8D83AA6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1439" name="Picture 1438" descr="Cal State Fullerton Titan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56EBBAE4-75CE-5DD5-BEEC-5F9C1D861A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1440" name="Picture 1439" descr="Mercyhurst Laker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7660CEE9-7678-95B4-4B22-AFB2A841E8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1441" name="Picture 1440" descr="Prairie View A&amp;M Panther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BB17E538-9D78-1BBD-371C-E1AC50ED9E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1442" name="Picture 1441" descr="New Orleans Privateer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B7FB5B95-62DE-D31C-021C-9FCF062B68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1443" name="Picture 1442" descr="Central Arkansas Bear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804D976E-166A-CFA7-C389-855EEF1013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1444" name="Picture 1443" descr="New Hampshire Wildcat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30C992F8-F228-065F-4495-C994FFA4DA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1445" name="Picture 1444" descr="Bellarmine Knigh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9E812B1E-6D7C-FC11-8077-5E8B8026C7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1446" name="Picture 1445" descr="Buffalo Bull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B286BEFE-0C79-63DE-F19C-343B60CE55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1447" name="Picture 1446" descr="Canisius Golden Griffin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220DC05F-8C26-D9A9-A17F-5BA345D10E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1448" name="Picture 1447" descr="Stetson Hatter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7AFE9366-A93E-06D5-C51F-B52B2F6AE2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1449" name="Picture 1448" descr="Chicago State Cougar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B7566729-943A-AED4-F372-7F3E40E592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1450" name="Picture 1449" descr="Alabama A&amp;M Bulldog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4462D286-AF75-4C11-E53B-06634AD098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1451" name="Picture 1450" descr="The Citadel Bulldog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870F48A4-329F-2059-48C2-166F19CC82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1452" name="Picture 1451" descr="Maryland Eastern Shore Hawk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F0FB5471-0FF9-2DC5-ED86-9DD2C27EE9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1453" name="Picture 1452" descr="Coppin State Eagle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589569A7-5EA8-D248-D131-84B6343121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1454" name="Picture 1453" descr="Arkansas-Pine Bluff Golden Lion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74CF9AD5-6946-913C-84C1-D5828B27A5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508000</xdr:colOff>
      <xdr:row>366</xdr:row>
      <xdr:rowOff>101600</xdr:rowOff>
    </xdr:to>
    <xdr:pic>
      <xdr:nvPicPr>
        <xdr:cNvPr id="1455" name="Picture 1454" descr="Mississippi Valley State Delta Devil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0A4E2F42-DBD2-5F2E-5B0A-1ABBD4CF04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508000</xdr:colOff>
      <xdr:row>3</xdr:row>
      <xdr:rowOff>101600</xdr:rowOff>
    </xdr:to>
    <xdr:pic>
      <xdr:nvPicPr>
        <xdr:cNvPr id="1456" name="Picture 1455" descr="Duke Blue Devil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85522C79-BBF2-9FFE-0863-BD31C62B4E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1457" name="Picture 1456" descr="Houston Couga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497E65C0-C941-D38A-162C-9525B886E4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1458" name="Picture 1457" descr="Auburn Tiger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5FDA0F16-F63F-0BBF-6805-DBA1DBF5E2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1459" name="Picture 1458" descr="Tennessee Volunteer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9E0244CB-2EE0-D673-D130-BBA6D5023E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1460" name="Picture 1459" descr="Alabama Crimson Tide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9DD17E16-1316-9D1A-9929-BD889C16A0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1461" name="Picture 1460" descr="Iowa State Cyclone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401942D3-81F2-69BC-05A9-4051A59AB3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1462" name="Picture 1461" descr="Arizona Wildcat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04D04E8F-9837-15F1-BB4C-689E7C509C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1463" name="Picture 1462" descr="Florida Gator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45EF1E55-C199-4490-B8CB-F6F35D132E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1464" name="Picture 1463" descr="Texas Tech Red Raide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610AA9F7-0E7A-3C4F-E5CB-2DC8F6BCA1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1465" name="Picture 1464" descr="Kansas Jayhawk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ADCDC721-2CC1-49C7-4E86-D16DE9146D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1466" name="Picture 1465" descr="Gonzaga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E4B1F52F-3EC8-4497-A5FC-7393D7B110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1467" name="Picture 1466" descr="Purdue Boilermak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D04FD7A8-97C9-1DBE-5B1B-2983DC647A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1468" name="Picture 1467" descr="Texas A&amp;M Aggies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FB08A326-1217-E6A4-0186-13384CC691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1469" name="Picture 1468" descr="Michigan State Spartan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3A4A99C7-D5D1-593B-0144-7BD962DAF0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1470" name="Picture 1469" descr="Baylor Bear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83460657-C92F-83B0-6F44-762D5F3EDC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1471" name="Picture 1470" descr="Illinois Fighting Illini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777A83E3-90A5-4DC6-C8E1-B159B09575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1472" name="Picture 1471" descr="Kentucky Wildcats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0E26A2DE-EA47-8270-4CE3-8E4331B1F5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1473" name="Picture 1472" descr="Maryland Terrapin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1F642FFF-D812-6B9A-F38C-3E6119EA6B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1474" name="Picture 1473" descr="Clemson Tig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91914E77-9473-4229-656D-E5BA037788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1475" name="Picture 1474" descr="UConn Huskies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79FFE312-173F-E935-3D99-E2FE311AA4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1476" name="Picture 1475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ACBD0706-B325-9560-02AB-8F65FAC18A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1477" name="Picture 1476" descr="Marquette Golden Eagl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19973A3E-26BB-4F3D-5AB7-1C5BE66ABF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1478" name="Picture 1477" descr="St. John's Red Storm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AD684CE6-EE1D-58D3-894B-52D576DAD7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1479" name="Picture 1478" descr="Creighton Bluejay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C5358982-5EC8-2B02-681D-0F7B7ED9A8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1480" name="Picture 1479" descr="Michigan Wolverine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79432062-704B-9D92-9C01-73B33D2CF0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1481" name="Picture 1480" descr="UCLA Bruin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E7D23848-EABA-126B-E346-FE3545A525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1482" name="Picture 1481" descr="Ohio State Buckey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C662A0C2-DA38-7C1C-B142-CE92E8A844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1483" name="Picture 1482" descr="Ole Miss Rebel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1FF1EFF5-14A9-637E-1901-B5D41C42A9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1484" name="Picture 1483" descr="Texas Longhorn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48630D49-0CE8-847F-B1C9-2C43BB8D38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1485" name="Picture 1484" descr="Saint Mary's Gael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DA52F23E-8E6E-993E-7070-EC969D5EDB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1486" name="Picture 1485" descr="BYU Cougar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96795C91-244A-F852-3AE1-94B0393AB5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1487" name="Picture 1486" descr="Missouri Tigers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1A4FA9CD-9685-3621-1D58-EAB5118883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1488" name="Picture 1487" descr="Mississippi State Bulldog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59F72ACF-C910-CFC3-44C8-E37BE34846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1489" name="Picture 1488" descr="Louisville Cardinal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42037205-38F5-5451-C594-A30D6F4878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1490" name="Picture 1489" descr="North Carolina Tar Heel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EBF15974-88C9-96F1-9AAA-88BF2BB449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1491" name="Picture 1490" descr="Cincinnati Bearcat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BD86A236-E1CB-11FE-0B95-BC0B1F7EF4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1492" name="Picture 1491" descr="VCU Ram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B4D0AEA2-95BC-31C7-CAD8-0B8D497E83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1493" name="Picture 1492" descr="Oregon Duck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C8826FF8-7C3F-FEFC-3399-4FF20FA656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1494" name="Picture 1493" descr="Memphis Tig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2757089F-AB2B-A4F3-34D0-5713D18B50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1495" name="Picture 1494" descr="Villanova Wildcat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1405ED84-8A8D-5819-1B8B-0B58DEC850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1496" name="Picture 1495" descr="Arkansas Razorback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E81BB15D-E5AB-E95B-737F-BB5202C59A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1497" name="Picture 1496" descr="Georgia Bulldog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BBCEC037-5C2B-E99A-C64F-03587AFAC4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1498" name="Picture 1497" descr="SMU Mustang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DCB53A9D-616B-C539-7EC1-AF806071D1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1499" name="Picture 1498" descr="Utah State Aggie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1FDD8F0E-4E56-35DE-CD06-3391CEA1B8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1500" name="Picture 1499" descr="Xavier Musketeer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B8A65EAB-FA24-DFE8-8275-7F46624D8B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1501" name="Picture 1500" descr="Nebraska Cornhusker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9C9BF2DC-0CD8-B670-6422-95E5DBED32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1502" name="Picture 1501" descr="Pittsburgh Panther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C6A1B78D-3F0A-E3A5-E40B-05EA8DF0E2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1503" name="Picture 1502" descr="West Virginia Mountainee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097A6AE4-80BD-5FDD-97A9-FB54A58A4D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1504" name="Picture 1503" descr="New Mexico Lobo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079E7ED9-AFF7-19DD-D27B-023A25358C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1505" name="Picture 1504" descr="Oklahoma Sooner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59DEB6F1-4D9A-ECA2-6CC0-E3F4232810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1506" name="Picture 1505" descr="San Diego State Aztec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5A082235-69F7-5819-8697-DCA6ADD6A9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1507" name="Picture 1506" descr="Vanderbilt Commodore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2781A04A-E94D-7A6B-82F0-DF5D525728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1508" name="Picture 1507" descr="Boise State Bronco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47127364-0844-63D1-8CFB-C61B93D2A8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1509" name="Picture 1508" descr="Northwestern Wildcat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E552D6E2-893F-B467-9688-D1E2ADB528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1510" name="Picture 1509" descr="USC Trojan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0D7E7520-DF61-7AC1-5C72-BCADFB5EDC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1511" name="Picture 1510" descr="Indiana Hoosi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3CD91EAA-666F-5339-7095-0397A2E126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1512" name="Picture 1511" descr="Iowa Hawkeye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8E8C1473-ED90-89D0-40A9-8124C9630A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1513" name="Picture 1512" descr="Wake Forest Demon Deacon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7FBDE69A-B660-EA40-29B2-FCB0288DE3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1514" name="Picture 1513" descr="Utah Ute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1292DC43-B9A2-6C54-B048-2AF11149C0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1515" name="Picture 1514" descr="Kansas State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FAD1E86D-4600-40CA-82E2-73624FDA7F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1516" name="Picture 1515" descr="Butler Bulldog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FCFE756D-B347-EE2E-BD3B-B78CB7F4B0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1517" name="Picture 1516" descr="Yale Bulldogs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F2BED119-6967-AF52-AD64-43A78AABC0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1518" name="Picture 1517" descr="LSU Tiger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0867A63C-2D99-AC9E-5837-30B0E95F9A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1519" name="Picture 1518" descr="TCU Horned Frog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2C0935A9-6F6C-C6C1-2277-5B906B6FE0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1520" name="Picture 1519" descr="George Mason Patriot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F326C22E-B195-371D-B2AE-869C935D5D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1521" name="Picture 1520" descr="Arizona State Sun Devil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C4CAB211-7311-A1E1-009B-78D5A2D997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1522" name="Picture 1521" descr="Penn State Nittany Lio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0536981F-C985-DF23-E28A-32EB200CD3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1523" name="Picture 1522" descr="UC San Diego Triton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9A3220C2-9939-07F9-79FE-D2B49813B0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1524" name="Picture 1523" descr="Nevada Wolf Pack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90CCCFDF-CE1E-D89D-D1B0-9D80DABB33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1525" name="Picture 1524" descr="UCF Knigh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BC0C4FBC-52FD-76F4-2F0D-15BE4E39FC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1526" name="Picture 1525" descr="Colorado State Ram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E84803C2-ED17-FD79-0392-94265C82AE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1527" name="Picture 1526" descr="Providence Friar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E226B55B-7EDB-A42F-3E01-FBD6F86DE2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1528" name="Picture 1527" descr="Rutgers Scarlet Knight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3C63B5A5-C79C-E433-749C-84E6D8A860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1529" name="Picture 1528" descr="Santa Clara Broncos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EA83ACA3-956C-9F7F-9A52-A06C763B54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1530" name="Picture 1529" descr="San Francisco Don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03CABA3D-508A-C21B-78AF-13F18BA8C1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1531" name="Picture 1530" descr="McNeese Cowboy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4F480BD8-EDB4-1E3E-3973-4E3773AF97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1532" name="Picture 1531" descr="Dayton Fly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61008F99-4C9F-DE40-D969-5399039B23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1533" name="Picture 1532" descr="Saint Joseph's Hawk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3799EDDE-2E31-D966-3FB4-AD8BEF6A41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1534" name="Picture 1533" descr="Notre Dame Fighting Irish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0B3A2277-DA73-110C-BC12-DA7FDE90BF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1535" name="Picture 1534" descr="Drake Bulldog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2C42AB2F-B52D-BDD2-3BAD-16EFE90998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1536" name="Picture 1535" descr="North Texas Mean Green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FFBE53A5-9657-04BD-7F3C-9644777E93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1537" name="Picture 1536" descr="South Carolina Gamecock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CF9095C1-0A9F-E2AB-F150-892EB50254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1538" name="Picture 1537" descr="Florida State Seminole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A452ACAA-AE22-2C09-0D18-4329B65990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1539" name="Picture 1538" descr="Georgetown Hoya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7E53416D-427F-CAA6-4E9D-338C84CDFB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1540" name="Picture 1539" descr="NC State Wolfpack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2FD972B7-E7BD-0E0E-7818-22904DA86F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1541" name="Picture 1540" descr="High Point Panthe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B79FD202-2B8A-7867-F442-D1C759F45E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1542" name="Picture 1541" descr="Minnesota Golden Gopher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72872690-A1A4-F74F-4FC8-45A0BBA24B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1543" name="Picture 1542" descr="Arkansas State Red Wolv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4E6A07BF-B17E-361F-0966-6193D256A1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1544" name="Picture 1543" descr="Bradley Brave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BF011E3E-9D8D-6637-832A-12A60FF1FA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1545" name="Picture 1544" descr="Grand Canyon Lop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848013D1-05B4-DA4E-F006-42FBABB57E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1546" name="Picture 1545" descr="Liberty Flames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233EEA5B-CF64-A33C-526A-BAF555D05A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1547" name="Picture 1546" descr="Oregon State Beaver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517C7758-9663-2DFF-9B26-E3EE15EAF3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1548" name="Picture 1547" descr="Stanford Cardinal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8173FE95-F18B-FE9B-B0D8-32C177247E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1549" name="Picture 1548" descr="Washington Husk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81FB2DFD-5F3C-1E14-06FB-A4152C3850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1550" name="Picture 1549" descr="UNLV Rebel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EACDA09C-E625-844A-86DA-7D67642FB2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1551" name="Picture 1550" descr="Colorado Buffaloe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292D7562-6D3B-DC48-412E-3E1FF3A2DF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1552" name="Picture 1551" descr="Florida Atlantic Owl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03EAA900-A8BD-96D8-0B5F-1197247492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1553" name="Picture 1552" descr="UC Irvine Anteaters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6C5C567C-70F5-2E00-9A7C-5BFB64ACA2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1554" name="Picture 1553" descr="Virginia Cavalier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947FF216-44C7-7489-7D5F-6255500D58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1555" name="Picture 1554" descr="Georgia Tech Yellow Jacket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3E7F8FD2-AFAC-07A7-AD9F-FDF76165BE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1556" name="Picture 1555" descr="Syracuse Orange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99DAA2A8-4085-F961-8C3B-4616FDC848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1557" name="Picture 1556" descr="UAB Blazer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3E20FF82-89E6-1593-3BAB-9E9D502B30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1558" name="Picture 1557" descr="Lipscomb Bison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7D3A2E6A-2AA7-A827-9927-55DEEA1061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1559" name="Picture 1558" descr="Oklahoma State Cowboy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E5396BCC-0E83-9539-7D47-717850E6A6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1560" name="Picture 1559" descr="Washington State Cougar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DA33F077-7A73-477A-A730-7AE22ACCD5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1561" name="Picture 1560" descr="Loyola Chicago Rambler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E25DDC8E-60C2-A977-9B82-AA23F48C52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1562" name="Picture 1561" descr="St. Bonaventure Bonni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9F5B1D96-D020-03BE-1567-52F33A03C5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1563" name="Picture 1562" descr="Samford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6E7AFF00-161E-2329-A34C-93528228A1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1564" name="Picture 1563" descr="California Golden Bear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0FFEC2DA-9CC0-8452-4551-5D9FC47069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1565" name="Picture 1564" descr="DePaul Blue Demon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3CEC14CB-B1F4-F044-6C56-AC3A061BAE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1566" name="Picture 1565" descr="Miami Hurricane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FE119A82-6828-E90F-DFE8-9270DF0568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1567" name="Picture 1566" descr="Akron Zip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87842617-CA2D-269E-2D97-2EF9CFC733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1568" name="Picture 1567" descr="UNC Wilmington Seahawk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F1ACA659-9CDF-A78A-D4AA-A984CE1F61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1569" name="Picture 1568" descr="Troy Trojan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E3BF4243-A5D3-F3F2-A18D-13D3E638E1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1570" name="Picture 1569" descr="Northern Iowa Panthe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274A5416-496B-1ACC-EDBB-056FB91756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1571" name="Picture 1570" descr="Saint Louis Billiken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245FABD5-005F-7106-9164-39E6473B21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1572" name="Picture 1571" descr="Virginia Tech Hokie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B94D3CCC-0FDD-386C-31E9-C6606F5CE9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1573" name="Picture 1572" descr="George Washington Revolutionari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F4DFDDAF-BA09-3E08-C68D-CC874B48BF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1574" name="Picture 1573" descr="UNC Greensboro Spartan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238F66E0-1A01-C245-CD12-B6722C7C56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1575" name="Picture 1574" descr="Murray State Racer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BA08437D-354F-746B-2FFF-252EBAB16D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1576" name="Picture 1575" descr="Rhode Island Rams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B5D83973-A012-A558-51C4-6D34DFA284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1577" name="Picture 1576" descr="Davidson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00AC6EEA-5122-7E93-D4F7-6A70EE41BA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1578" name="Picture 1577" descr="UIC Flame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D1D19716-79F6-4E41-F349-B34279FA0D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1579" name="Picture 1578" descr="Duquesne Duke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7C9FE50F-B3E5-9A5A-5343-443C078A27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1580" name="Picture 1579" descr="Princeton Tige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E09BEB35-01D1-874A-DE4D-81AF8132C3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1581" name="Picture 1580" descr="James Madison Duke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C32C4897-4874-580B-BDD6-3368E1E319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1582" name="Picture 1581" descr="Illinois State Redbird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9DE1189F-939B-3670-32E3-3EE4F4E5F8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1583" name="Picture 1582" descr="Wichita State Shocker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8EB73F7D-2BF5-E83D-ACF0-5A1D31C413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1584" name="Picture 1583" descr="Charleston Couga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F07FD045-D769-506D-D225-13C7400CD5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1585" name="Picture 1584" descr="Temple Owl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84E9BFFD-D86D-7366-FF0B-03413B419B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1586" name="Picture 1585" descr="South Dakota State Jackrabbit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20E367B6-A9ED-7192-1C3C-214BF71DB2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1587" name="Picture 1586" descr="App State Mountaineer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5BF8D3BE-20CD-79C0-B67A-B58D7EB7C5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1588" name="Picture 1587" descr="Ohio Bobcat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F6F10B6E-91F1-1822-52D5-D6EE5051F2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1589" name="Picture 1588" descr="Chattanooga Moc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693F1D32-02B6-5CEE-D138-A2D6517950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1590" name="Picture 1589" descr="Kent State Golden Flashe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AD0E02BD-26E7-D55A-909C-4F3D5FC210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1591" name="Picture 1590" descr="Middle Tennessee Blue Raid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5E5A1545-D937-73DA-5D61-7F5C41582E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1592" name="Picture 1591" descr="Jacksonville State Gamecock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8A7CFE0C-BFCC-B1DA-E6FB-0CF89E9E6F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1593" name="Picture 1592" descr="Seton Hall Pirate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EC6CD2BB-FF91-2680-47A6-3DBA1F8736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1594" name="Picture 1593" descr="Purdue Fort Wayne Mastod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942E1726-029D-2088-055A-D35EE4A79D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1595" name="Picture 1594" descr="Cal State Northridge Matador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DB1BD32F-A252-6F0D-229A-F21392B78A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1596" name="Picture 1595" descr="Milwaukee Panthers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99CB774C-B789-2532-2B56-ABE433767B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1597" name="Picture 1596" descr="East Carolina Pirate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971330EC-1A83-377D-3B31-BFA0D7E111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1598" name="Picture 1597" descr="Towson Tig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A1D3E237-8F63-D9AB-0F31-F289BBBE8B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1599" name="Picture 1598" descr="South Florida Bull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8025358E-6C87-E040-5CDF-8D16C73683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1600" name="Picture 1599" descr="Tulane Green Wave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10BAB1DE-72D1-9EAA-EDAF-57FBFB9C94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1601" name="Picture 1600" descr="St. Thomas-Minnesota Tommie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8D3A14DD-86D3-8566-648E-251EB502D5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1602" name="Picture 1601" descr="Cornell Big Red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D352CCD9-BC28-79A9-88FA-C2015F1D14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1603" name="Picture 1602" descr="Miami (OH) RedHawk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6B850C19-6764-E4E4-AE63-169D4E170D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1604" name="Picture 1603" descr="Utah Valley Wolverine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281EB5F3-0135-79DE-F775-67E054B88D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1605" name="Picture 1604" descr="Bryant Bulldog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4E60BC2D-06B6-5AB1-94BE-E8AD3C6D85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1606" name="Picture 1605" descr="Massachusetts Minutemen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D1290EE7-C94A-754F-8E78-2EBD370746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1607" name="Picture 1606" descr="UC Santa Barbara Gaucho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CFC31B8F-973A-FDD6-B2F4-D2E21FD931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1608" name="Picture 1607" descr="South Alabama Jaguar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11474BFF-6E3F-6E55-DACC-DF783D073F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1609" name="Picture 1608" descr="Seattle U Red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CD9EE22E-83BD-B89D-65C0-2B5D73792A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1610" name="Picture 1609" descr="Louisiana Tech Bulldog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78817D7F-C4AF-1501-3F11-69AD7E5696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1611" name="Picture 1610" descr="Northern Colorado Bear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FC18809E-85E2-BA5D-2E2A-35D10E3758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1612" name="Picture 1611" descr="East Tennessee State Buccaneer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CE94ACB8-7532-0687-8987-653CEE89C2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1613" name="Picture 1612" descr="Furman Paladin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813CFED7-47E6-74B8-7E66-9A33258ABF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1614" name="Picture 1613" descr="Boston College Eagle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13B11B16-3F39-B6BD-6EF2-D27CD43A15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1615" name="Picture 1614" descr="Texas A&amp;M-Corpus Christi Islander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61957233-C969-D639-7C3C-DBFC7383F6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1616" name="Picture 1615" descr="UNC Asheville Bulldog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5745D975-3682-7AC1-39C2-ADA9BDC017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1617" name="Picture 1616" descr="Western Kentucky Hilltopp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6479CD4D-45F0-420F-284B-72642B0EC7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1618" name="Picture 1617" descr="Cleveland State Viking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5B46838C-9185-1D8C-4AFA-0200208674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1619" name="Picture 1618" descr="North Alabama Lion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FAFBEFA5-A15A-C78F-E072-022ADE302F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1620" name="Picture 1619" descr="Wofford Terrier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5F731C81-83DF-7C84-61E5-07B62B061A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1621" name="Picture 1620" descr="Norfolk State Spartans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F85604B6-ACD1-F26F-CD5B-6D70AA03C4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1622" name="Picture 1621" descr="California Baptist Lancer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FD2E9D53-C782-89D5-1DC6-1E176C3F06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1623" name="Picture 1622" descr="Maine Black Bear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3B937340-63A2-0590-EE38-71CA83A224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1624" name="Picture 1623" descr="Central Connecticut Blue Devils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A25DCD38-F059-2422-16BD-8799F4D8FC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1625" name="Picture 1624" descr="San José State Spartan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0758B406-5BA4-88CF-2437-2B46F826AD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1626" name="Picture 1625" descr="Belmont Brui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630EAB73-D1D2-5B6A-E6DE-B632EBB0F8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1627" name="Picture 1626" descr="La Salle Explorer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25B16CA7-2078-BE1E-8328-DDF4D03388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1628" name="Picture 1627" descr="Florida Gulf Coast Eagle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2DBE77A8-2B71-303A-7797-CD2A15502E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1629" name="Picture 1628" descr="Longwood Lancer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42D6AE73-F230-E7BC-1731-7850DE23C8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1630" name="Picture 1629" descr="UTEP Miner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5F7633E2-AC24-4FDE-F01F-70355A26BA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1631" name="Picture 1630" descr="Youngstown State Penguin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0BF04F35-1ACB-7AD4-E040-DD7C469399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1632" name="Picture 1631" descr="Montana State Bobcat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92166392-7082-BEBB-BDE1-4D082D14F8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1633" name="Picture 1632" descr="North Dakota State Bison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20A9B06D-0C03-41E3-2F2D-7745A52D50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1634" name="Picture 1633" descr="Loyola Marymount Lion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1BDB7FBE-17A8-A196-7DDF-108064F7E6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1635" name="Picture 1634" descr="Rice Owl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5194215C-EF68-3396-88F2-5B4900A648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1636" name="Picture 1635" descr="Northeastern Huskies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65CA5E1B-FFC8-DF03-036C-85A3A687FE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1637" name="Picture 1636" descr="Indiana State Sycamore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8C1212AD-534A-D1D0-AEA1-7F9E6B32D1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1638" name="Picture 1637" descr="Winthrop Eagle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3CA1CDBE-811C-58C7-9922-582AEAC657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1639" name="Picture 1638" descr="Toledo Rockets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812EF8C4-423E-D3B6-831B-A009E5D837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1640" name="Picture 1639" descr="Wyoming Cowboy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2C568D87-473F-D053-11B1-F443426F02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1641" name="Picture 1640" descr="Campbell Fighting Camel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B8FD229F-13DF-3CCF-9995-5857294435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1642" name="Picture 1641" descr="Quinnipiac Bobca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4ADF0F25-621A-04A3-8B2A-F5B17CB2A0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1643" name="Picture 1642" descr="Texas State Bobcats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9D2141EA-22B7-F7EB-39C1-55E1B19A46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1644" name="Picture 1643" descr="Kennesaw State Owl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7E7BE680-CA6D-5405-10F6-5DB00BE613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1645" name="Picture 1644" descr="Dartmouth Big Green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D613B3BB-2D11-780E-B626-8749FAEF52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1646" name="Picture 1645" descr="Nicholls Colonel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0A8D1C50-DF7E-E4E8-F013-C44B17AD1A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1647" name="Picture 1646" descr="Elon Phoenix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AB5B7DB7-5F12-4553-87C9-4AA3AA8541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1648" name="Picture 1647" descr="Wright State Raiders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B88AAE6B-49D7-5E26-8D9D-60AC70C6A1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1649" name="Picture 1648" descr="Drexel Dragon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0E24BCE4-FF8D-AAE5-BDE8-80D55BF5A1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1650" name="Picture 1649" descr="UMass Lowell River Hawk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4311DD67-1CDA-6979-74E6-E72986F7BC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1651" name="Picture 1650" descr="Brown Bea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ACC181DC-44EB-6081-46B2-5418EF0AA1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1652" name="Picture 1651" descr="Robert Morris Colonials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B869F001-508C-4E31-920C-C30DB18F04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1653" name="Picture 1652" descr="New Mexico State Aggie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2EBFDBE5-505E-AC77-B759-14C481BF41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1654" name="Picture 1653" descr="Vermont Catamount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F77289B5-5E30-62FC-FF0C-59470AB7C4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1655" name="Picture 1654" descr="UT Arlington Maverick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76B89B43-08BE-BDAE-3EC1-988AAC9FC5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1656" name="Picture 1655" descr="Sam Houston Bearkat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42618380-4859-EEB9-B9E1-2DB507724F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1657" name="Picture 1656" descr="Montana Grizzli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C62BF01E-B2B7-6114-7D6D-CE2C0B533D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1658" name="Picture 1657" descr="Southern Illinois Saluki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F96A8C86-8BDF-B459-39D0-40264FE993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1659" name="Picture 1658" descr="Radford Highlander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B98051C8-1D34-D312-E8D3-18AC934773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1660" name="Picture 1659" descr="Kansas City Roo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6A79737C-03CF-E990-E5F8-9374F84288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1661" name="Picture 1660" descr="Merrimack Warrior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9CB3DA23-E2FD-3D1C-0684-29A355C7B7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1662" name="Picture 1661" descr="UC Riverside Highlander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2230D85C-1EB4-048D-C53F-F274A92E1B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1663" name="Picture 1662" descr="UTSA Roadrunner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94217264-5CF4-A7A9-8B3B-54557DD0FE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1664" name="Picture 1663" descr="Fordham Ram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562E69E0-DCE8-13E5-40B7-6D65CE7354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1665" name="Picture 1664" descr="Marshall Thundering Herd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C4B8CF72-C6AC-DB49-D5BD-86D8B0CD4A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1666" name="Picture 1665" descr="Hofstra Pride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A3EF3060-2515-C2D8-FC7A-A99AAEBDEE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1667" name="Picture 1666" descr="William &amp; Mary Tribe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B20124D3-8545-65C3-788A-0F5D99186C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1668" name="Picture 1667" descr="Oakland Golden Grizzlie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5C175767-97D5-8657-811A-18732DA52C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1669" name="Picture 1668" descr="South Carolina State Bulldog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B341665C-4636-6FAE-9CA2-E39648FEB6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1670" name="Picture 1669" descr="Southern Jagua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8092E412-CF9E-DA07-FE9C-A37B779007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1671" name="Picture 1670" descr="Valparaiso Beacon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5FAE3411-FBA8-6741-8A05-8D3A39D166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1672" name="Picture 1671" descr="Columbia Lion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595892BC-BDB2-4D22-5383-DD3BDF0376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1673" name="Picture 1672" descr="Jacksonville Dolphin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2951770B-CD98-E147-E9F7-45BB99E872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1674" name="Picture 1673" descr="Colgate Raider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5581155F-3834-E71E-03FE-6BFF0D29E4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1675" name="Picture 1674" descr="Central Michigan Chippewa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963B0B64-88F3-88DA-8532-652BD31CD9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1676" name="Picture 1675" descr="Lamar Cardinal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AFD6A71D-4933-61F5-5C53-A4E64D3797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1677" name="Picture 1676" descr="Eastern Kentucky Colonel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D9FF5F15-3043-8865-E812-AF9BD368CD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1678" name="Picture 1677" descr="SE Louisiana Lion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39AEF714-FF4E-7841-BA5F-835059112B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1679" name="Picture 1678" descr="Charlotte 49er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C5347A33-124D-306C-C35D-5DA5B5C8F9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1680" name="Picture 1679" descr="Portland State Viking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5B963C7E-268D-6F01-5573-BD48F86CCD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1681" name="Picture 1680" descr="Marist Red Foxe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6DB53F66-AA96-FB40-7BE1-4CC3CA6877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1682" name="Picture 1681" descr="Richmond Spide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5F19FFF3-CC94-644B-D3D4-3898EBC474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1683" name="Picture 1682" descr="Bucknell Bison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188D8DB6-3A2C-4F81-6D36-14442D9570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1684" name="Picture 1683" descr="Little Rock Trojan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81DBD6E7-DB2F-B4B2-725E-25F0891DAD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1685" name="Picture 1684" descr="UC Davis Aggie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EA87CC73-DA45-1035-3C72-C205B26AF0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1686" name="Picture 1685" descr="Tulsa Golden Hurricane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BC7939C1-D9A5-14BA-1240-06725CC150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1687" name="Picture 1686" descr="Missouri State Bear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6F4237EA-1087-7D6B-9072-0F92AA5C8E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1688" name="Picture 1687" descr="American University Eagle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B2D894D4-4546-DA54-D311-50FC1019BD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1689" name="Picture 1688" descr="Hawai'i Rainbow Warrior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DD1E46D5-F2BA-44CF-FCD2-248D554FFB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1690" name="Picture 1689" descr="Queens University Royal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85D1FB43-8F22-E285-510E-68134CA3DC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1691" name="Picture 1690" descr="Idaho State Bengal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5A513F9A-72A5-D881-59C3-85C4E3C98E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1692" name="Picture 1691" descr="Mercer Bea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523A00E3-CF9B-D114-ED6B-4E587AEF6E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1693" name="Picture 1692" descr="Omaha Maverick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EA4F1CFA-460E-01DD-BB54-2E05EFA72F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1694" name="Picture 1693" descr="Presbyterian Blue Hose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3462548D-D6AA-BCCA-0172-CB643C435D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1695" name="Picture 1694" descr="UT Rio Grande Valley Vaquero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9C6684ED-F122-8681-3921-C6A93163C0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1696" name="Picture 1695" descr="Weber State Wildcat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6CB6B6C6-9490-AED6-BFA5-8838E0AA09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1697" name="Picture 1696" descr="Delaware Blue Hen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ED53EA3D-2146-1585-4BC6-3D5D234DAD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1698" name="Picture 1697" descr="North Carolina Central Eagle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AC50AA20-3473-2BDA-0BAD-B463314EC0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1699" name="Picture 1698" descr="Southeast Missouri State Redhawk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597D39FA-CFA8-06E7-CA09-D125D08E83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1700" name="Picture 1699" descr="Abilene Christian Wildcat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AB5E5052-6F7C-9529-8BF5-6020D831F3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1701" name="Picture 1700" descr="Northern Kentucky Norse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08AA4304-60A4-C133-6467-95A6300288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1702" name="Picture 1701" descr="UAlbany Great Dane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018BF81A-DB7F-0C23-E5F9-8124C997AD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1703" name="Picture 1702" descr="SIU Edwardsville Cougars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8F693BBB-EB76-F405-168F-3C4CA8CEA2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1704" name="Picture 1703" descr="Hampton Pirate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D589EC8E-805A-E7F7-DB7E-CB677FA963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1705" name="Picture 1704" descr="Georgia State Panther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640DB83F-EA0C-A7EF-2F46-52A1EB8299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1706" name="Picture 1705" descr="Saint Peter's Peacock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2D939CD2-BCDA-2E63-FEDF-507D896D62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1707" name="Picture 1706" descr="Pepperdine Wave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0C1D95BE-B0EF-CF3B-6C3C-73B5413030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1708" name="Picture 1707" descr="Gardner-Webb Runnin' Bulldog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DE1CBE31-ED3D-1109-2738-90B7CFEA52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1709" name="Picture 1708" descr="Stephen F. Austin Lumberjack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4A8F161A-627D-ADCF-9328-41F910E23D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1710" name="Picture 1709" descr="Cal State Bakersfield Roadrunner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60F48D52-93B3-5557-AC58-5A38EB4B96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1711" name="Picture 1710" descr="Monmouth Hawk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2FE83186-5763-499D-5517-2F1412683D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1712" name="Picture 1711" descr="Northern Arizona Lumberjacks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8A81715B-5C5C-65B7-FD0A-216E96073C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1713" name="Picture 1712" descr="Ball State Cardinal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B3B07440-812C-14C6-D605-1168780EB3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1714" name="Picture 1713" descr="Harvard Crimson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67602247-02FA-44DF-1693-B7F0CACA6D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1715" name="Picture 1714" descr="South Dakota Coyote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D3494084-A8F9-B55C-8390-08DEBAD939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1716" name="Picture 1715" descr="UMBC Retriever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C772ADFF-00F8-5F62-A38B-A3388BA57E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1717" name="Picture 1716" descr="Navy Midshipmen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16D528A8-3601-CC5A-330D-F0FA6AC782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1718" name="Picture 1717" descr="Georgia Southern Eagle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61B4CDAB-F1FB-E30C-CD27-A033CCA180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1719" name="Picture 1718" descr="Mount St. Mary's Mountaineer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CA899BA8-A59F-C485-7215-87C4C7B226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1720" name="Picture 1719" descr="Lehigh Mountain Hawk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F91DA548-BE36-4C33-5A57-B6E9089204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1721" name="Picture 1720" descr="Incarnate Word Cardinal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08F08B39-9AEC-CEE4-3C20-69AB8FAD78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1722" name="Picture 1721" descr="Pennsylvania Quaker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7195CF94-1BC2-D6B3-5855-685D020CBC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1723" name="Picture 1722" descr="Iona Gael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5619A2BC-9C66-DF5C-B9AE-9A287A4CF6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1724" name="Picture 1723" descr="Bethune-Cookman Wildcat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FB42B318-93F4-75BA-1C43-20CDEFA7D8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1725" name="Picture 1724" descr="Delaware State Hornet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3D44BB56-F079-E2C3-1745-20B9A7B381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1726" name="Picture 1725" descr="Fresno State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CBC70DF3-D68D-0080-017B-D99E17E478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1727" name="Picture 1726" descr="Cal Poly Mustang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AE87CB45-6771-5562-D708-286B4E7A5B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1728" name="Picture 1727" descr="North Florida Osprey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716EB96B-3245-9FC7-EFD2-6698E53FA5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1729" name="Picture 1728" descr="Sacred Heart Pioneer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B1C53C8E-6DB9-E70A-12F7-ECBD5D7F54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1730" name="Picture 1729" descr="Army Black Knight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FFF7BF39-CE4B-FBEB-2FD7-B01B5AA63C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1731" name="Picture 1730" descr="Tennessee State Tiger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3769B67A-B870-7482-EE94-5EA6B52B63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1732" name="Picture 1731" descr="Boston University Terrier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B67E485C-A9F9-2B80-EDAA-F44CAD0CFF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1733" name="Picture 1732" descr="Idaho Vandal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A182BE25-D573-5320-070E-E9B31B2471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1734" name="Picture 1733" descr="Lafayette Leopard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48B0452C-F880-A38D-6629-A9D14E98FB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1735" name="Picture 1734" descr="Evansville Purple Aces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17FFAD19-5DC5-65AF-F4DE-C6ACF7A6B5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1736" name="Picture 1735" descr="Charleston Southern Buccaneer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457951F9-2274-5655-80DD-9E7D45E1AA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1737" name="Picture 1736" descr="Southern Miss Golden Eagle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CBF19962-8619-1413-F509-73124CF7ED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1738" name="Picture 1737" descr="Manhattan Jaspers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D645EC9E-DB61-69AD-56C5-0B9AE2A9C6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1739" name="Picture 1738" descr="Austin Peay Governo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7C33359D-93E6-A94E-41EC-AB6AD364C9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1740" name="Picture 1739" descr="Eastern Washington Eagl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C26D5C04-6214-3ECC-0C3C-167B63E077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1741" name="Picture 1740" descr="North Dakota Fighting 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F3ABD672-E9E9-FEA8-099A-EE32944F32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1742" name="Picture 1741" descr="Northwestern State Demo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534C4B59-587A-69AC-54AD-C7678B5393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1743" name="Picture 1742" descr="Southern Utah Thunderbird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2D78FDE8-F4D6-B439-98DA-B896C13F9A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1744" name="Picture 1743" descr="Siena Sai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AE65C79E-2B04-2E05-6073-51AC5D8E9D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1745" name="Picture 1744" descr="Bowling Green Falcon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CB344F36-9A52-F6F6-405A-5D632DAEDB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1746" name="Picture 1745" descr="UT Martin Skyhawk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84C1120F-BC52-C18B-4738-714361E60C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1747" name="Picture 1746" descr="Fairleigh Dickinson Knight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E1F069BE-05F5-262E-E2F8-958ACE71EA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1748" name="Picture 1747" descr="Louisiana Ragin' Cajun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65B81DF2-9D70-BF5E-3EE8-220AD0F7EA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1749" name="Picture 1748" descr="Texas Southern Tiger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162C152C-7550-CD57-9CAF-8E58867224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1750" name="Picture 1749" descr="Old Dominion Monarchs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F2E9693F-2EBA-2B4D-BB59-6A3932D066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1751" name="Picture 1750" descr="Niagara Purple Eagle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966F9789-F595-8BB5-2908-D269FA88C5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1752" name="Picture 1751" descr="Air Force Falcon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BCA97F05-A232-0622-FBF9-EDAF098AB4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1753" name="Picture 1752" descr="Tarleton State Texan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C223AF82-BC23-7429-4372-EC32F85DAA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1754" name="Picture 1753" descr="Eastern Michigan Eagle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1F8B2046-928C-C1AA-B9D5-3FC4CF20D6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1755" name="Picture 1754" descr="Florida International Panther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712FBF0F-1988-8D3F-A3C0-4B7E800375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1756" name="Picture 1755" descr="Jackson State Tiger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68BE1614-D55E-80CB-FCD9-E328BDCBCE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1757" name="Picture 1756" descr="Alabama State Hornet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4F3C9A69-9194-CD1C-1E68-E7DBFDB4DC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1758" name="Picture 1757" descr="Morehead State Eagle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BEFF93AD-CC0B-1DEA-2DF3-5DDE0DB6C0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1759" name="Picture 1758" descr="Long Island University Shark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B99D3ABC-6AAB-9B54-A9C9-BA7691404E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1760" name="Picture 1759" descr="Pacific Tiger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DF31E62B-252B-5B30-2EAD-FC8597DB93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1761" name="Picture 1760" descr="Binghamton Bearcat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498A1345-8064-1056-928A-32742D6A9A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1762" name="Picture 1761" descr="Rider Bronc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77DE620B-C3A8-3D7E-1A6B-31C794E57B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1763" name="Picture 1762" descr="Fairfield Stag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EDCDD722-A357-A183-F803-6DA5A0113C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1764" name="Picture 1763" descr="Howard Bison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73476692-B364-D42B-C9DB-B870BA35A1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1765" name="Picture 1764" descr="Stony Brook Seawolve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98324107-FEE0-464F-044D-3424311D8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1766" name="Picture 1765" descr="Wagner Seahawk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7D8B4644-B4E5-7347-8CC8-799F22ABBF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1767" name="Picture 1766" descr="Holy Cross Crusaders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76DEC60C-FD06-A4B6-8B6D-8D2BEBC44F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1768" name="Picture 1767" descr="Oral Roberts Golden Eagle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468ABA2B-849F-6E09-C26C-C708B30813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1769" name="Picture 1768" descr="Loyola Maryland Greyhound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B81E3717-B816-B541-14F2-6914254231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1770" name="Picture 1769" descr="North Carolina A&amp;T Aggie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C08F625D-9094-F2D6-5875-78329B6BF5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1771" name="Picture 1770" descr="St. Francis (PA) Red Flash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F4083329-CAC3-DA57-EF6B-42C6823E5D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1772" name="Picture 1771" descr="Utah Tech Trailblazer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B8349124-E801-1078-FE4C-793293A726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1773" name="Picture 1772" descr="Stonehill Skyhawk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521E7D94-3935-0CF5-8326-FECB5F2FB6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1774" name="Picture 1773" descr="Tennessee Tech Golden Eagl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38E425DB-B34F-718A-7E9F-A50378C69A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1775" name="Picture 1774" descr="Grambling Tig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CF8631ED-699D-5608-A8C0-00D040EF3F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1776" name="Picture 1775" descr="Alcorn State Brave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0021EA88-6553-C589-F63B-930F7761F9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1777" name="Picture 1776" descr="Portland Pilot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CF35A6E5-53EB-8950-B5B3-059E4E2117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1778" name="Picture 1777" descr="Western Michigan Bronco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7A98847F-55E2-B578-47E4-4B8CB2DA3F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1779" name="Picture 1778" descr="VMI Keydets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5118A2A5-C003-104B-F8C4-3570650F87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1780" name="Picture 1779" descr="Houston Christian Huskie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0FA86A66-FA79-F1BF-DC58-08231A1972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1781" name="Picture 1780" descr="San Diego Torero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C49EE698-2C51-9E9E-1B78-454E99E5CD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1782" name="Picture 1781" descr="Long Beach State Beach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ACFEE76C-6DD0-ABFF-1E2C-615243D630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1783" name="Picture 1782" descr="Florida A&amp;M Rattler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2141384C-DA15-30C3-9B3D-9D645CC1B6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1784" name="Picture 1783" descr="Sacramento State Hornet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3600F5C1-8C60-753E-9444-CAB9220902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1785" name="Picture 1784" descr="Southern Indiana Screaming Eagl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94576096-40F3-2A6E-E2E0-FE52F001BA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1786" name="Picture 1785" descr="Lindenwood Lion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5501FE8D-5C11-D973-6D7F-2E4F35EB46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1787" name="Picture 1786" descr="Coastal Carolina Chanticle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8151B22C-035B-2BB8-7C6E-46B619F47B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1788" name="Picture 1787" descr="UL Monroe Warhawks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A6923BC0-03D7-2815-96FE-36CDB77CED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1789" name="Picture 1788" descr="Morgan State Bear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A7DE18BB-E326-BE54-754C-CF6DF63085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1790" name="Picture 1789" descr="Eastern Illinois Panther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A91FEBDC-065E-5E28-9561-F5A90FF4DC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1791" name="Picture 1790" descr="West Georgia Wolve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EB8AA3A6-6A2B-BED7-A562-53DCC1A78E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1792" name="Picture 1791" descr="IU Indianapolis Jagua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2A2B824B-894A-3741-0336-1F98BF70BA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1793" name="Picture 1792" descr="South Carolina Upstate Spartan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10734854-F98D-8391-E12F-A5BC7B2DB3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1794" name="Picture 1793" descr="Green Bay Phoenix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C8D094D5-5E25-1380-BBF3-8AE4856840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1795" name="Picture 1794" descr="Detroit Mercy Titan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13213A87-13B7-0882-A49E-C1A8C38B4C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1796" name="Picture 1795" descr="Le Moyne Dolphin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25B63D61-545A-9651-7AE2-8A9134C53B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1797" name="Picture 1796" descr="Denver Pioneer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0D81838F-8BEB-6BBE-4DC5-857732EEF7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1798" name="Picture 1797" descr="Northern Illinois Huskies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22ADCF45-BFD6-58A2-A74B-6EC58C9E28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1799" name="Picture 1798" descr="Western Carolina Catamount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899CAC3A-D48F-E0ED-6438-964436BDAC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1800" name="Picture 1799" descr="Western Illinois Leatherneck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368112DF-5AA6-4C8F-EC43-A753092777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1801" name="Picture 1800" descr="NJIT Highland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BD15CCBB-5500-2ACF-48AA-D5717D3A3F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1802" name="Picture 1801" descr="East Texas A&amp;M Lion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CBAED322-0CC6-6D92-23B4-3E1DAC8664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1803" name="Picture 1802" descr="Cal State Fullerton Titan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86390539-884F-1138-4247-F498166FB6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1804" name="Picture 1803" descr="Mercyhurst Laker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705A94DD-F08C-AB85-2B34-4B412B0E4C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1805" name="Picture 1804" descr="Prairie View A&amp;M Panther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83EEC668-6CF1-3972-40EF-429C9BC723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1806" name="Picture 1805" descr="New Orleans Privateer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AF4360D0-0CE4-8A75-E4A3-D5B8FC28AB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1807" name="Picture 1806" descr="Central Arkansas Bear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63EB717F-48B4-B062-4064-247653AD1F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1808" name="Picture 1807" descr="New Hampshire Wildcat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965030DF-51EB-7DF7-6E23-7045BD3A4C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1809" name="Picture 1808" descr="Bellarmine Knigh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D6E4CB43-5756-65FD-A24C-1685DCBE74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1810" name="Picture 1809" descr="Buffalo Bull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A92BC453-EC5E-BD4C-6D3B-4C69C434B8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1811" name="Picture 1810" descr="Canisius Golden Griffin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0DA59B0D-8ED3-9F7F-14FF-941DB249AF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1812" name="Picture 1811" descr="Stetson Hatter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A36CB99D-C8DA-8829-78E4-1873CD3972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1813" name="Picture 1812" descr="Chicago State Cougar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2E2BE503-7550-EBF5-15B0-E0E3D6B36A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1814" name="Picture 1813" descr="Alabama A&amp;M Bulldog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563DEEFE-9DEE-FC98-BCB5-0103E60049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1815" name="Picture 1814" descr="The Citadel Bulldog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CF93A578-3037-0A7D-5F5D-A3A7CBAE1D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1816" name="Picture 1815" descr="Maryland Eastern Shore Hawk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A0224663-D81E-7312-D3CC-8E9206C003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1817" name="Picture 1816" descr="Coppin State Eagle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2FDBC000-6844-D71D-F516-5F2B7AF3D0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1818" name="Picture 1817" descr="Arkansas-Pine Bluff Golden Lion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FB5E8999-4EB9-BD7C-2AEC-22828DA056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508000</xdr:colOff>
      <xdr:row>366</xdr:row>
      <xdr:rowOff>101600</xdr:rowOff>
    </xdr:to>
    <xdr:pic>
      <xdr:nvPicPr>
        <xdr:cNvPr id="1819" name="Picture 1818" descr="Mississippi Valley State Delta Devil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5D2BC6B2-E302-36B1-8BE1-9B89A724CA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1820" name="Picture 1819" descr="Duke Blue Devil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7808874C-90D8-B2A7-7D84-8CCFCE9F00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1821" name="Picture 1820" descr="Houston Couga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111B10D1-5E20-671F-9D14-A20BB46F85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1822" name="Picture 1821" descr="Auburn Tiger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45AE8209-0797-B260-20FB-7B74233D9D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1823" name="Picture 1822" descr="Florida Gator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E8F86974-03C2-5CB6-748A-B4139FA629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1824" name="Picture 1823" descr="Tennessee Volunteer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0ED058B4-07C9-D0A7-E64C-0702D3AD0F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1825" name="Picture 1824" descr="Alabama Crimson Tide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298952F9-F799-DF7F-3BE2-7C6A1C7704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1826" name="Picture 1825" descr="Iowa State Cyclone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67ED52E2-0CBD-C273-FDAB-E5326F0F49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1827" name="Picture 1826" descr="Texas Tech Red Raide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E3CEFE2D-AC3D-7A12-77BD-703E316DA7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1828" name="Picture 1827" descr="Arizona Wildcat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8C0FDB88-FF33-56E1-EA55-5B4B98150A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1829" name="Picture 1828" descr="Gonzaga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0C988803-4A62-327E-C6D9-7E4A3A5A28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1830" name="Picture 1829" descr="Michigan State Spartan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A5D6C7DB-C851-B4DD-A7B3-B9484CA08B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1831" name="Picture 1830" descr="St. John's Red Storm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02F4F95F-E3EA-E1C2-8DE2-8D59777EDB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1832" name="Picture 1831" descr="Maryland Terrapin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52EDFD0A-A364-5729-2A92-5C5CAC37A9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1833" name="Picture 1832" descr="Kansas Jayhawk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306BB5A6-CF72-410B-7691-E4C4EB2715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1834" name="Picture 1833" descr="Clemson Tig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EC4B1EBD-7125-DF98-2C6A-FB39B52D1B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1835" name="Picture 1834" descr="UConn Huskies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63E09405-EF85-4F22-9975-3E2F87F693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1836" name="Picture 1835" descr="Kentucky Wildcats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5AE9782F-D974-D7E9-09A9-436376C849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1837" name="Picture 1836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80BDB1E8-0B1A-7CFC-071B-75A0587945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1838" name="Picture 1837" descr="Baylor Bear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77301EA6-DB9B-D2A5-AC49-C2D3D7AD09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1839" name="Picture 1838" descr="Marquette Golden Eagl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9D71EF4F-DA2E-AA44-98ED-4EF0D29A7F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1840" name="Picture 1839" descr="Purdue Boilermak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D21F60BF-E3AA-4A36-2BA7-5372973501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1841" name="Picture 1840" descr="Texas A&amp;M Aggies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766116F4-2D70-E4BA-AB4A-2B5E88DE65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1842" name="Picture 1841" descr="Illinois Fighting Illini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5CEE45D6-7C55-B4D9-6B1F-80273E573C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1843" name="Picture 1842" descr="BYU Cougar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48F4D67F-5425-993F-9081-DE5A9193C9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1844" name="Picture 1843" descr="North Carolina Tar Heel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5C3A732B-CA92-4E69-AD5C-DC36D0565C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1845" name="Picture 1844" descr="Creighton Bluejay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6724F2C2-93AD-D808-D3D4-A434D97F33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1846" name="Picture 1845" descr="UCLA Bruin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36A20DCC-9C67-8E9B-C94E-E98C878CDB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1847" name="Picture 1846" descr="Louisville Cardinal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2A684EA3-FDE8-9941-AA56-057C522466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1848" name="Picture 1847" descr="Michigan Wolverine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5891AF81-7A1E-12B8-82BC-205ADB74A7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1849" name="Picture 1848" descr="Saint Mary's Gael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39FC2084-0A71-443D-451C-ABC6338092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1850" name="Picture 1849" descr="Missouri Tigers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2E9F4E30-D90E-F9B1-5518-E757FF487B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1851" name="Picture 1850" descr="Ole Miss Rebel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E4267390-AA63-7319-F336-846F85A960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1852" name="Picture 1851" descr="VCU Ram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EBDA6DDB-881A-A0C3-F085-0C9E60DBE6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1853" name="Picture 1852" descr="Texas Longhorn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A1BF495D-E404-3EC3-56BC-7EB40CD0D9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1854" name="Picture 1853" descr="Mississippi State Bulldog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89D49615-B458-E6A5-674F-33000BC11B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1855" name="Picture 1854" descr="Oregon Duck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EEB37DF5-1228-38C5-5A1C-FC8019B7E0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1856" name="Picture 1855" descr="Ohio State Buckey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FEAE6F5C-34CE-3549-7454-5D17048B24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1857" name="Picture 1856" descr="Georgia Bulldog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B6A78541-76DD-A3CA-DF36-B177EE2EF6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1858" name="Picture 1857" descr="Xavier Musketeer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39F072B4-6F08-78C6-8B15-8B564CD207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1859" name="Picture 1858" descr="Cincinnati Bearcat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8CF7AAB7-B3F4-F197-42AA-BDDC7C10CF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1860" name="Picture 1859" descr="Villanova Wildcat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57C921C5-0010-F1CA-10C1-8525698A6F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1861" name="Picture 1860" descr="Arkansas Razorback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56D7F194-F6D9-1914-460C-071FA999C2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1862" name="Picture 1861" descr="Oklahoma Sooner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FF422359-4396-DA5A-96F2-1A746E4BFE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1863" name="Picture 1862" descr="Utah State Aggie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E05653E4-5C74-59B4-567E-20AEE44784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1864" name="Picture 1863" descr="SMU Mustang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F84521D9-B6DF-B102-946A-3BD71D4124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1865" name="Picture 1864" descr="Memphis Tig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3A2E9447-4990-D16C-9A93-AD150A5310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1866" name="Picture 1865" descr="Northwestern Wildcat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02EB4FC5-A7D6-913C-EFF5-E0A1A6C848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1867" name="Picture 1866" descr="Boise State Bronco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B3E920AC-B428-2BB7-71DF-98356BEF69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1868" name="Picture 1867" descr="New Mexico Lobo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79257EFF-79F8-80E8-21DC-0A5B1B29AA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1869" name="Picture 1868" descr="Pittsburgh Panther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FDD35EFD-5E86-D6C7-496A-4D7B062D4C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1870" name="Picture 1869" descr="West Virginia Mountainee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EDB5037A-1A45-0F3F-96A0-272CBD3A57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1871" name="Picture 1870" descr="Indiana Hoosi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2EC5FBB3-8B7C-3536-9810-D15209DBAC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1872" name="Picture 1871" descr="Colorado State Ram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0D011037-CB04-7DBD-798D-C812E94EB4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1873" name="Picture 1872" descr="San Diego State Aztec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27ED34F5-0419-9A06-8C24-F051BA7B00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1874" name="Picture 1873" descr="Nebraska Cornhusker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B17BB26D-0386-9DD1-9A8F-97A7D6CA66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1875" name="Picture 1874" descr="Vanderbilt Commodore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BB4B7D88-64B8-D612-62C6-CE42E54705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1876" name="Picture 1875" descr="UC San Diego Triton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55916EDD-EC77-9215-FE7A-7F25946452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1877" name="Picture 1876" descr="Penn State Nittany Lio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3BE4448B-3A82-E983-F43C-D4396B8588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1878" name="Picture 1877" descr="Iowa Hawkeye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DF306B1B-25DE-BD48-2A51-B40707B258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1879" name="Picture 1878" descr="USC Trojan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1D84E4F4-493E-2D90-1812-590CEB0CE8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1880" name="Picture 1879" descr="Utah Ute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58965503-6126-5E27-7B0F-CE312F4B61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1881" name="Picture 1880" descr="Wake Forest Demon Deacon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19AEDFC4-46AD-443F-D773-6F093709CA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1882" name="Picture 1881" descr="Kansas State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834D76B8-308C-A6B4-A973-B06E40EC7F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1883" name="Picture 1882" descr="UCF Knigh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B76CCFF2-A57C-5D8D-A261-551D6A3312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1884" name="Picture 1883" descr="Butler Bulldog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5696A952-98F8-D7E4-B779-46E904BDE4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1885" name="Picture 1884" descr="McNeese Cowboy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1EAA05FB-4E0B-EBF6-AF1B-C8CE89CDF6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1886" name="Picture 1885" descr="Yale Bulldogs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DF615744-5BA0-7C53-575D-27AC8FBFE0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1887" name="Picture 1886" descr="TCU Horned Frog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07EB2C86-B667-3D0E-4C44-62B8E59915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1888" name="Picture 1887" descr="Santa Clara Broncos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83479B50-A098-20D7-4780-1E241E342B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1889" name="Picture 1888" descr="George Mason Patriot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75E8C21B-FFA9-E649-AFE6-31B9C6D5A1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1890" name="Picture 1889" descr="Saint Joseph's Hawk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3A9DCDA5-E3F2-9581-C4C4-5377DE8917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1891" name="Picture 1890" descr="Dayton Fly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45781574-2475-18D7-27E0-031F2B194D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1892" name="Picture 1891" descr="Drake Bulldog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BC6FED21-F894-80AA-90EB-B9B8570869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1893" name="Picture 1892" descr="LSU Tiger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1336F5AF-D4C2-D7F9-4E06-C460D8753C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1894" name="Picture 1893" descr="San Francisco Don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0ACA17A8-0FAB-4916-29FA-AD03F212C8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1895" name="Picture 1894" descr="Rutgers Scarlet Knight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5CAC6996-2B2D-3A51-33DE-4EBFF72E36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1896" name="Picture 1895" descr="Arizona State Sun Devil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BAC50EF2-9FB6-A3FE-8EFA-37FB125C09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1897" name="Picture 1896" descr="Nevada Wolf Pack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BAF0418E-EC98-61AC-A289-C5BF940E8D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1898" name="Picture 1897" descr="South Carolina Gamecock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92805D95-0BE3-4D33-E31E-30450F82CE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1899" name="Picture 1898" descr="North Texas Mean Green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7E74A593-B133-41EA-E10D-553AE9C2C5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1900" name="Picture 1899" descr="High Point Panthe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BBE67230-26BE-B7E2-60B3-843C214A5C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1901" name="Picture 1900" descr="Colorado Buffaloe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1ADCF137-6DD3-FC3E-DE09-2868D6BE9B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1902" name="Picture 1901" descr="Providence Friar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59966836-B4E4-CE0D-55FF-2A4796E587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1903" name="Picture 1902" descr="Georgetown Hoya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F55B503F-224F-3E38-BFE4-EF664876F7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1904" name="Picture 1903" descr="Liberty Flames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F63DBD8E-9D3E-E2F1-629D-1F0321ED75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1905" name="Picture 1904" descr="Florida State Seminole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A8B6407C-3F0B-8CD5-B67F-71F5D0F664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1906" name="Picture 1905" descr="Grand Canyon Lop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AD5DA018-CEBD-3A09-5F25-0BBE94E39D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1907" name="Picture 1906" descr="Stanford Cardinal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8C933B28-3BAC-E5AC-D400-A5D3279F5C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1908" name="Picture 1907" descr="Notre Dame Fighting Irish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1A5368E5-70D2-F5B1-C472-D49756E1A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1909" name="Picture 1908" descr="Minnesota Golden Gopher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59BFF2B9-620D-8D30-17DF-EE8D2456FC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1910" name="Picture 1909" descr="Arkansas State Red Wolv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6D6EA129-CEC8-843D-24D5-CE8226479A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1911" name="Picture 1910" descr="Bradley Brave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4BD363CA-3E4D-F4A5-D27D-E7518CDBAD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1912" name="Picture 1911" descr="NC State Wolfpack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4941EE31-F7C8-C3BD-225C-B6260E8062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1913" name="Picture 1912" descr="Georgia Tech Yellow Jacket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6177DE71-A38B-009A-F5B6-B90F483B47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1914" name="Picture 1913" descr="UC Irvine Anteaters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2FABF8EE-0A6F-EFDB-DAC5-521CFCF1CF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1915" name="Picture 1914" descr="UNLV Rebel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999BBFE7-DB19-A0EF-9D84-B5C0A938255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1916" name="Picture 1915" descr="Syracuse Orange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691A95C6-0364-71A4-5BE4-73B402787E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1917" name="Picture 1916" descr="Oregon State Beaver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2FEAFD73-E075-C93D-577B-D4364583CD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1918" name="Picture 1917" descr="UAB Blazer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1C737268-B6C0-12EA-0196-213C099DA8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1919" name="Picture 1918" descr="Virginia Cavalier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A8E5C577-503A-EB34-D863-2C2926222C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1920" name="Picture 1919" descr="Loyola Chicago Rambler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E6FF1EA6-3F35-1017-4F74-465C284C3D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1921" name="Picture 1920" descr="Florida Atlantic Owl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E44CD07F-CA87-8D77-DE46-EAC0F2B938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1922" name="Picture 1921" descr="Oklahoma State Cowboy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0D37F07D-3D9F-3E58-70F1-DD8432A18B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1923" name="Picture 1922" descr="California Golden Bear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EDA6D8FE-F08D-763D-4042-1B3244C7C8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1924" name="Picture 1923" descr="DePaul Blue Demon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D5D20470-0933-A99F-C2EA-B693601E4B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1925" name="Picture 1924" descr="Lipscomb Bison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CBD58A9B-26C4-2030-2145-FD0D046BD5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1926" name="Picture 1925" descr="Washington Husk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AC0DD246-AB62-AC64-5C8B-D53743BC7D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1927" name="Picture 1926" descr="Saint Louis Billiken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0F5172F3-5C91-EBA6-189E-9AB1877514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1928" name="Picture 1927" descr="Troy Trojan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25FC5045-D583-3700-DD63-0ED80F4509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1929" name="Picture 1928" descr="St. Bonaventure Bonni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897E0545-4EEB-C6EF-5897-847D9CD7A4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1930" name="Picture 1929" descr="UNC Wilmington Seahawk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A673B7D9-A65B-3E99-E1D2-20174B0E1F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1931" name="Picture 1930" descr="Akron Zip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F849D244-58E6-0169-DE95-7EDE0047BE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1932" name="Picture 1931" descr="Northern Iowa Panthe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1425701B-452D-F809-174B-2946A754E8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1933" name="Picture 1932" descr="Washington State Cougar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FCAFF937-AD33-6046-7E30-6E4A75C53F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1934" name="Picture 1933" descr="Samford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FEF9098D-3ECA-333A-468E-6DB59F4C75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1935" name="Picture 1934" descr="George Washington Revolutionari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0EFE0B5E-CA4B-D3D9-BCF8-3A87B6DB9A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1936" name="Picture 1935" descr="Duquesne Duke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FB394C21-BCD2-C89D-2B09-6B17023DA7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1937" name="Picture 1936" descr="Cornell Big Red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DA4B2D87-6496-57CF-FB41-5988CE2747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1938" name="Picture 1937" descr="Miami Hurricane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CA2EA030-A5F6-7FEB-7E6B-D2DE6F435C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1939" name="Picture 1938" descr="Wichita State Shocker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77A63291-0838-6665-2482-7EB35BB926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1940" name="Picture 1939" descr="Murray State Racer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3B77DABB-2B38-9EA9-7C07-4208D4E1C9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1941" name="Picture 1940" descr="Virginia Tech Hokie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89ACFBE6-1277-2799-5019-7B53E8F74D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1942" name="Picture 1941" descr="Charleston Couga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F4EF37C1-238B-0B32-5088-633F8E9C68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1943" name="Picture 1942" descr="Illinois State Redbird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33AEB343-334F-1C77-6AB1-229E3BF0A5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1944" name="Picture 1943" descr="UNC Greensboro Spartan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08EF86D3-FBF4-2F98-6DED-E6FD192940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1945" name="Picture 1944" descr="Utah Valley Wolverine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D132C300-CBA2-A3FD-B4D3-C59D7240E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1946" name="Picture 1945" descr="Tulane Green Wave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EBE916D9-4BD4-3A5D-AF23-74619A7467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1947" name="Picture 1946" descr="Northern Colorado Bear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30891FC2-E64D-1E51-F632-07E1A732E6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1948" name="Picture 1947" descr="Kent State Golden Flashe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A1ED50E0-0FE6-7158-B43A-90C11A5CFB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1949" name="Picture 1948" descr="Davidson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77427E83-41D8-8831-1B3A-BF36043C58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1950" name="Picture 1949" descr="Bryant Bulldog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75DF4F8E-C763-400F-A6D8-9980D68AAA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1951" name="Picture 1950" descr="Princeton Tige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606176B6-2BB6-91A2-0FF1-D43FFCEBD9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1952" name="Picture 1951" descr="Cal State Northridge Matador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F25969B3-03F8-6E93-53A6-1D7F279324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1953" name="Picture 1952" descr="Chattanooga Moc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3A8FC978-8862-2631-B455-6DDC132817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1954" name="Picture 1953" descr="Rhode Island Rams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7A2244C7-EEFC-256F-A2B7-442589E27B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1955" name="Picture 1954" descr="Furman Paladin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541D6EE7-A869-59ED-076D-FD3C8F5469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1956" name="Picture 1955" descr="James Madison Duke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3D05F22F-1338-7417-34DC-1D77488BD8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1957" name="Picture 1956" descr="South Alabama Jaguar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B67399B7-3E1E-1628-6616-AADEDC56C1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1958" name="Picture 1957" descr="Wofford Terrier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15F5918B-82AC-D098-4180-920AF77E62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1959" name="Picture 1958" descr="Louisiana Tech Bulldog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39385AA9-A710-C02D-442C-CC6848E521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1960" name="Picture 1959" descr="Middle Tennessee Blue Raid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B2CA2177-BF1B-5D4D-0EB4-F8FC163148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1961" name="Picture 1960" descr="Temple Owl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AAA1A249-163E-36AD-BDCE-9A55CC8F15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1962" name="Picture 1961" descr="Miami (OH) RedHawk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68176209-6BEC-78D8-BC27-8D2FA3307F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1963" name="Picture 1962" descr="Seattle U Red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55F157C5-44D3-2DF0-1C06-0A1F5664BD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1964" name="Picture 1963" descr="Towson Tig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9DDE4235-7615-4D6B-543A-C5D6B56099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1965" name="Picture 1964" descr="Milwaukee Panthers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3D4DAEEB-E532-0709-8DFD-2A1DF6BFC8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1966" name="Picture 1965" descr="South Florida Bull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44698E03-4365-E7B5-0DB2-FF05B41C57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1967" name="Picture 1966" descr="Purdue Fort Wayne Mastod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F503A835-2664-A99F-0C03-048D3C30CF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1968" name="Picture 1967" descr="St. Thomas-Minnesota Tommie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B4CBF425-B30E-D58E-A475-F993FE6613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1969" name="Picture 1968" descr="Seton Hall Pirate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B87BE771-F8AC-C2C7-BAC5-00551C2E14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1970" name="Picture 1969" descr="East Tennessee State Buccaneer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5D2DDFE1-D88C-A220-EA2A-D539EFCC6C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1971" name="Picture 1970" descr="Ohio Bobcat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82538E6F-E2E1-7F74-5649-0AE5358B7F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1972" name="Picture 1971" descr="Jacksonville State Gamecock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C59C6AC4-3510-2D06-52B9-F5555E86D2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1973" name="Picture 1972" descr="UIC Flame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004CC8D4-0763-48B7-BEFF-BE9F7BABB6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1974" name="Picture 1973" descr="North Alabama Lion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277EB905-05F1-80BF-9CCF-AC7E11AA6F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1975" name="Picture 1974" descr="Winthrop Eagle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F40604A3-1AA3-24B1-FEE3-5DB9012901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1976" name="Picture 1975" descr="UC Santa Barbara Gaucho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63F60E30-7E7F-1769-7BF1-9A9F7901A6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1977" name="Picture 1976" descr="South Dakota State Jackrabbit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77D73535-4091-1468-163E-6FA5CBB3BA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1978" name="Picture 1977" descr="East Carolina Pirate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9A991FC0-4E47-8EA5-A557-3B83148A69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1979" name="Picture 1978" descr="Texas A&amp;M-Corpus Christi Islander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9911A4AB-D1ED-8A67-E9F7-458D99C200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1980" name="Picture 1979" descr="Boston College Eagle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9ED0F4C5-8ED0-FED1-4FC3-336761C4B4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1981" name="Picture 1980" descr="Belmont Brui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B75BE56C-714A-04D3-60D8-85AC67E381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1982" name="Picture 1981" descr="App State Mountaineer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136D3941-8789-491F-7D14-847C97F05C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1983" name="Picture 1982" descr="New Mexico State Aggie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62FC1374-733D-DBE2-DDE3-5BF6647C4B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1984" name="Picture 1983" descr="La Salle Explorer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85116C44-F0B4-F589-1636-452ECE3F43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1985" name="Picture 1984" descr="California Baptist Lancer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143F98CF-8E00-BD07-8840-71442FE319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1986" name="Picture 1985" descr="Central Connecticut Blue Devils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FA453FCE-E781-732B-AE77-B7F0D4732A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1987" name="Picture 1986" descr="Robert Morris Colonials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D4415943-1066-C7CA-F9FF-047B40A968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1988" name="Picture 1987" descr="Loyola Marymount Lion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8C508A00-7BCA-52EC-9297-7F59ED1CC8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1989" name="Picture 1988" descr="Cleveland State Viking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8AC21FF5-F8CF-1B00-7285-5D390C14A0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1990" name="Picture 1989" descr="Norfolk State Spartans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86F93F36-574B-C23D-7559-228E1D0535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1991" name="Picture 1990" descr="Montana State Bobcat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CB635BC7-C4C7-B692-F00F-BCCF5ABDB1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1992" name="Picture 1991" descr="Montana Grizzli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1B7C3355-88C7-3393-84FF-2C4346454C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1993" name="Picture 1992" descr="North Dakota State Bison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D6D4FAF8-020B-ED99-433C-92215D69A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1994" name="Picture 1993" descr="Drexel Dragon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81BD00C7-C124-32A4-49A5-F95A206B8E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1995" name="Picture 1994" descr="Radford Highlander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02D1A38A-E3E2-6B22-8E74-38E0A3CCC2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1996" name="Picture 1995" descr="Massachusetts Minutemen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5865C3F0-4DA8-3E68-874C-322FBF9921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1997" name="Picture 1996" descr="Florida Gulf Coast Eagle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50F5FA43-6A32-4EE6-3B35-2429B66EFB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1998" name="Picture 1997" descr="Marshall Thundering Herd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9B17195F-88C9-5A8F-F3B5-561AB2251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1999" name="Picture 1998" descr="Nicholls Colonel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98E8CD3E-DB6F-235D-9731-887702FF47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2000" name="Picture 1999" descr="San José State Spartan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043029A7-CCB1-BBD0-5200-62496099E9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2001" name="Picture 2000" descr="Indiana State Sycamore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C9E9F59F-4A88-6FB1-B4F0-B5A6A68A82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2002" name="Picture 2001" descr="Maine Black Bear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6017CB74-2AAF-8A0E-F2FF-64DD2F661A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2003" name="Picture 2002" descr="Vermont Catamount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1B036EE3-7BC9-0D2C-9283-6180C58146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2004" name="Picture 2003" descr="Kennesaw State Owl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1CB0E7CE-9811-3A0A-D620-F20130C6BA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2005" name="Picture 2004" descr="UTSA Roadrunner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E4BE6ADB-1B88-61B8-1E19-B8D47378A7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2006" name="Picture 2005" descr="Dartmouth Big Green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92E4EC26-CF6C-5543-B347-01A9AE2B19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2007" name="Picture 2006" descr="Youngstown State Penguin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2754DFE7-C978-216A-CB8F-013187A74E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2008" name="Picture 2007" descr="Longwood Lancer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CAD562DF-5F10-CA8B-AE66-E7E63B408C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2009" name="Picture 2008" descr="UNC Asheville Bulldog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3ED5DB5C-B90F-DBD4-1ACF-42261AA859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2010" name="Picture 2009" descr="Brown Bea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7EC5A7E9-A334-F55C-FAB7-D14E7B33F1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2011" name="Picture 2010" descr="UMass Lowell River Hawk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90D2DBC4-77E8-B577-96BA-272EE9E264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2012" name="Picture 2011" descr="Northeastern Huskies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D61C596D-111B-A696-4D91-456D31CCEC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2013" name="Picture 2012" descr="Rice Owl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D94D3FC6-F177-DA12-809A-FA1DDA89C0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2014" name="Picture 2013" descr="Texas State Bobcats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40C6EEBB-1035-9A21-5899-FC05587E19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2015" name="Picture 2014" descr="UTEP Miner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78EDCEAB-F7EC-171B-BF91-B58E1646F3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2016" name="Picture 2015" descr="South Carolina State Bulldog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70D94090-0D04-5A13-8DD4-3E8E4F0564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2017" name="Picture 2016" descr="Western Kentucky Hilltopp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BCFD882E-6C01-66DB-4BFA-3C02734EDC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2018" name="Picture 2017" descr="Wyoming Cowboy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746DEA0C-1A99-BDD5-6400-72D6960653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2019" name="Picture 2018" descr="UC Riverside Highlander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AAD18F70-0B74-344E-4631-F9E1C20019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2020" name="Picture 2019" descr="Merrimack Warrior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5E362099-012E-B5EF-276F-74B160B748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2021" name="Picture 2020" descr="Quinnipiac Bobca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58C9E663-BABB-95EC-FB34-FEA97FC6F1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2022" name="Picture 2021" descr="Valparaiso Beacon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689D981A-DD21-0918-FF82-9F963C7855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2023" name="Picture 2022" descr="Hofstra Pride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AF40F5E8-35E2-46E3-6C62-C0623BB630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2024" name="Picture 2023" descr="Sam Houston Bearkat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FB54417F-97EB-A9B8-8FE9-2DA07AEFE0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2025" name="Picture 2024" descr="Oakland Golden Grizzlie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5A2B47B2-A0EF-64E9-67B4-4F9730A394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2026" name="Picture 2025" descr="Southern Illinois Saluki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BA620ACE-082A-45EE-FDEB-5AB3067E9C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2027" name="Picture 2026" descr="Elon Phoenix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AB9B3268-8C2D-1AF6-3658-8AEF94B904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2028" name="Picture 2027" descr="Kansas City Roo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438D57E7-98A2-ED70-4EFA-C85E380325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2029" name="Picture 2028" descr="UT Arlington Maverick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3763F9D9-F05C-E9C9-0383-2B6765FD41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2030" name="Picture 2029" descr="Omaha Maverick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B691BC45-579C-D657-C55D-1236ED286A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2031" name="Picture 2030" descr="Toledo Rockets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03063EB9-1CD0-B015-08A1-86E786FC68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2032" name="Picture 2031" descr="Fordham Ram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3775801B-9948-F934-0F6E-4E205D0C41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2033" name="Picture 2032" descr="Lamar Cardinal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A1C45438-A710-B071-0A92-2C09A12692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2034" name="Picture 2033" descr="Bucknell Bison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5F3371A8-0CF3-216D-D631-117F7411BE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2035" name="Picture 2034" descr="Wright State Raiders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8537280B-A886-9CD2-6441-48C46C0CF6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2036" name="Picture 2035" descr="Campbell Fighting Camel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49D78998-1E55-E70B-D124-AD1B849503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2037" name="Picture 2036" descr="William &amp; Mary Tribe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5197D148-4E95-EE25-396C-D2AAAFEB52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2038" name="Picture 2037" descr="Charlotte 49er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319E43F4-D752-C1F2-2BCC-6622367628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2039" name="Picture 2038" descr="Southern Jagua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971EEE90-4C2F-47D5-2304-412AAEB3FE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2040" name="Picture 2039" descr="Central Michigan Chippewa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F2B3BF50-F1C1-FF71-0C64-384B628CBC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2041" name="Picture 2040" descr="Hampton Pirate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F18F8C12-1C8F-35EC-6436-786063EE58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2042" name="Picture 2041" descr="Richmond Spide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321DAFD7-0DAD-0B45-369C-90648B9208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2043" name="Picture 2042" descr="Eastern Kentucky Colonel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4AD2CEFA-5D7B-7D6E-D2DF-5CB575DDFD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2044" name="Picture 2043" descr="Jacksonville Dolphin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FE707635-C0C4-A3CB-4442-2410872518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2045" name="Picture 2044" descr="Presbyterian Blue Hose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19CB731B-E244-19C3-362B-7CF42074F3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2046" name="Picture 2045" descr="American University Eagle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0CE225B0-F6F8-AA69-AFD1-34458D32E9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2047" name="Picture 2046" descr="Delaware Blue Hen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CB17B657-1725-6AD9-3048-15D18E6AED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2048" name="Picture 2047" descr="Portland State Viking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1266FD6D-922F-8ED9-5D81-24E34D2BA1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2049" name="Picture 2048" descr="Colgate Raider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3903920B-528E-B47A-D068-B147E6897C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2050" name="Picture 2049" descr="Queens University Royal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8B98EB17-9CC5-3980-C02A-89AD7C48A4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2051" name="Picture 2050" descr="SE Louisiana Lion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406BC19B-2CD9-0C82-7284-0449176A3B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2052" name="Picture 2051" descr="Idaho State Bengal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99B48CDA-9FCA-3EAE-8C23-FDCB63BAF8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2053" name="Picture 2052" descr="Northern Kentucky Norse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205658A6-F404-AAEB-F55A-B8353D77D4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2054" name="Picture 2053" descr="Tulsa Golden Hurricane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6AA209CA-798E-6991-0476-D58027A37E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2055" name="Picture 2054" descr="Cal Poly Mustang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B193F49F-42C8-C804-76F1-1E683AD313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2056" name="Picture 2055" descr="Missouri State Bear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490FCDA1-99E5-3D23-684C-6AE79CC064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2057" name="Picture 2056" descr="Pepperdine Wave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D287D050-C028-FDBE-E2E6-397D324808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2058" name="Picture 2057" descr="Mount St. Mary's Mountaineer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1A23E95E-8927-A2AB-8CD6-2FF60762E6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2059" name="Picture 2058" descr="SIU Edwardsville Cougars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0FE44035-7F31-41D2-819E-0D34C96025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2060" name="Picture 2059" descr="Columbia Lion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44AC295C-23B3-E3EE-64D5-FBA7B5241F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2061" name="Picture 2060" descr="Monmouth Hawk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F47BB491-615C-6BD4-D472-801BDE25D9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2062" name="Picture 2061" descr="Southeast Missouri State Redhawk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FE425DC0-C32A-7C51-709A-39FD5C7C11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2063" name="Picture 2062" descr="Abilene Christian Wildcat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D5194F77-D6B5-D356-426A-B97F4C658F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2064" name="Picture 2063" descr="UAlbany Great Dane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0AD6DF1A-97A9-07E2-2107-7C646EE76E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2065" name="Picture 2064" descr="Harvard Crimson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6E5CE867-43C7-599D-012C-3ACF6F2BED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2066" name="Picture 2065" descr="Mercer Bea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09759183-C238-F84E-72A1-BB05CEC307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2067" name="Picture 2066" descr="Northern Arizona Lumberjacks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6F7D6748-0E0D-7065-0BF3-2C96BF27DF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2068" name="Picture 2067" descr="Little Rock Trojan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67FB1186-AECC-32EB-8E8A-4608C5E8C0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2069" name="Picture 2068" descr="Weber State Wildcat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301396FA-9411-2083-1D62-E17F5EC52B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2070" name="Picture 2069" descr="Iona Gael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C8A3B16B-7233-64BF-CA26-A62BD24186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2071" name="Picture 2070" descr="Georgia State Panther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0109A5A6-82B2-3000-3FC5-0509737D5F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2072" name="Picture 2071" descr="Navy Midshipmen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E1EF22B4-5775-C9AD-F112-9C7AD5192C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2073" name="Picture 2072" descr="Cal State Bakersfield Roadrunner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13A945E7-F77A-D372-44C8-1C4DB2C30E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2074" name="Picture 2073" descr="Georgia Southern Eagle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63770B3C-8FBB-55B9-F289-8AD8CD417E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2075" name="Picture 2074" descr="Hawai'i Rainbow Warrior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F0785807-2D07-8CD1-CEE9-D4033E438C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2076" name="Picture 2075" descr="South Dakota Coyote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BA2AEB8F-F592-5224-08B9-00D7517A9A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2077" name="Picture 2076" descr="Incarnate Word Cardinal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B33A7421-D53D-C4E0-D0E5-7702F7AF9E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2078" name="Picture 2077" descr="Ball State Cardinal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6A9193E9-CE63-2210-3BD0-8768464B44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2079" name="Picture 2078" descr="UC Davis Aggie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572AF81C-D450-EC06-E1E1-F3D514E864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2080" name="Picture 2079" descr="UT Rio Grande Valley Vaquero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00064514-190E-5DC2-F5B5-DFBA706CFD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2081" name="Picture 2080" descr="Saint Peter's Peacock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202370E9-3156-8BB3-854D-E9E476B111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2082" name="Picture 2081" descr="Marist Red Foxe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D982F948-A086-770D-203E-157301F846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2083" name="Picture 2082" descr="Manhattan Jaspers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DC5413AA-A51D-1F4D-DFB4-65D71B27DC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2084" name="Picture 2083" descr="Sacred Heart Pioneer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8A59A4DC-D8A2-E43A-70C7-9CAC3C94F3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2085" name="Picture 2084" descr="Gardner-Webb Runnin' Bulldog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914B026F-C33F-7647-C8E9-CB6D9D06C2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2086" name="Picture 2085" descr="Tennessee State Tiger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629DF511-8A7D-A4D9-DF47-22D8DA30E2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2087" name="Picture 2086" descr="North Carolina Central Eagle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62051CC5-25C3-B5B1-D98E-03A29A122A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2088" name="Picture 2087" descr="Evansville Purple Aces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8978FE10-A49B-3BAB-E340-D30743D749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2089" name="Picture 2088" descr="Lehigh Mountain Hawk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28460ACC-5AB2-161A-AC79-A2A311C9B5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2090" name="Picture 2089" descr="Pennsylvania Quaker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A44326B6-F613-65FE-F6FA-65AA4B9FB0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2091" name="Picture 2090" descr="Lafayette Leopard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D9D02704-FA84-D8A3-5E80-0C6818A053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2092" name="Picture 2091" descr="UMBC Retriever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1B1574E9-1C2E-5853-AD98-FF369C981E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2093" name="Picture 2092" descr="Fresno State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7BC40DB4-306B-8675-693C-3FB9994436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2094" name="Picture 2093" descr="Boston University Terrier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DDC7FBA8-DBCD-3905-20F7-89E4373F50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2095" name="Picture 2094" descr="Alabama State Hornet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CB2FF15A-468A-B45F-F5B7-8C81163582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2096" name="Picture 2095" descr="Stephen F. Austin Lumberjack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7679112C-F7CC-793F-2867-77A838D815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2097" name="Picture 2096" descr="Siena Sai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39EA339F-0059-D06A-C83A-7E4D424A5D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2098" name="Picture 2097" descr="Northwestern State Demo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95C2AFAE-C963-E2A2-C22A-E495A1E1C8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2099" name="Picture 2098" descr="North Florida Osprey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9435C8CB-F9AE-0A55-DF7D-833E89263F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2100" name="Picture 2099" descr="Eastern Michigan Eagle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5AAAD350-1E53-E626-BE31-9C59DCBEF8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2101" name="Picture 2100" descr="North Dakota Fighting 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A4E19160-9EEC-9B81-ACB2-B2DD0115152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2102" name="Picture 2101" descr="Texas Southern Tiger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C107D467-B3E3-6491-D270-84DC7E19B7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2103" name="Picture 2102" descr="Bowling Green Falcon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340CBC94-EA9C-4AE2-7ABF-8E5CFF498D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2104" name="Picture 2103" descr="Idaho Vandal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11CBA6C7-8D4D-3919-B55D-F8C9CEB744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2105" name="Picture 2104" descr="Jackson State Tiger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F87C7C7E-3158-4CCF-0FF0-4EFDE644B4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2106" name="Picture 2105" descr="Old Dominion Monarchs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39C9B4D9-5E3D-EEBD-9EFD-AEBFCE67F3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2107" name="Picture 2106" descr="Bethune-Cookman Wildcat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7688843E-9862-A626-5B30-B5D86A129F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2108" name="Picture 2107" descr="Delaware State Hornet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C1096EDF-CA39-4444-97C1-8437EE3392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2109" name="Picture 2108" descr="Austin Peay Governo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8A4199C6-DA22-2F9C-9D7D-9EE03E2DFA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2110" name="Picture 2109" descr="Long Island University Shark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B189CB8F-AB56-6CD2-C96D-FB5137A149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2111" name="Picture 2110" descr="Florida International Panther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E5F8C66B-D487-AAE0-8E33-1AD5C15844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2112" name="Picture 2111" descr="UT Martin Skyhawk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976B4060-C4D2-292E-ED60-9F7AA3FA6D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2113" name="Picture 2112" descr="Tarleton State Texan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17C4FF6C-CD5E-1ABA-D738-C914E31D1E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2114" name="Picture 2113" descr="Fairleigh Dickinson Knight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56585F8D-C45C-31B4-4AD9-E2AE4C7E9B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2115" name="Picture 2114" descr="Southern Miss Golden Eagle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AF7279CE-F339-097C-CEE0-C44F01D421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2116" name="Picture 2115" descr="Charleston Southern Buccaneer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3359C25E-0A85-2FE9-5454-0C2BF8A40E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2117" name="Picture 2116" descr="Louisiana Ragin' Cajun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B8917EEC-5480-4807-4262-38F2AC2EC8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2118" name="Picture 2117" descr="Niagara Purple Eagle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5C9C34E8-5129-DDE7-006C-C98F0387CF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2119" name="Picture 2118" descr="Army Black Knight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647C3CF6-F05F-12D8-448B-50303C6E71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2120" name="Picture 2119" descr="Rider Bronc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B71DC942-7BAF-ED21-DE1E-2C2C7E1549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2121" name="Picture 2120" descr="Loyola Maryland Greyhound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2C397124-07B7-6A7E-4E9F-8664D7E3EC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2122" name="Picture 2121" descr="Fairfield Stag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6BB18048-EE0B-400D-68D8-CD724F9511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2123" name="Picture 2122" descr="Air Force Falcon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27FB5443-C2ED-A9C4-8CE2-D1A3AF6763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2124" name="Picture 2123" descr="Western Michigan Bronco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32400E59-110C-5419-DEE5-CFED247738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2125" name="Picture 2124" descr="Southern Utah Thunderbird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08F1C8F8-6F2C-D8B4-C899-6B46EE7465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2126" name="Picture 2125" descr="St. Francis (PA) Red Flash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A362689E-1D8E-D3EF-AC05-45D289A207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2127" name="Picture 2126" descr="Eastern Washington Eagl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12BBD68F-A341-D682-9E88-72522A43A1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2128" name="Picture 2127" descr="Binghamton Bearcat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328CD106-6043-95CB-5958-102DB68750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2129" name="Picture 2128" descr="Portland Pilot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F64F79DE-7DA9-069C-569C-88F0C538B6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2130" name="Picture 2129" descr="Morehead State Eagle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EF6C51EA-3F20-AE70-6258-9D7933CE97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2131" name="Picture 2130" descr="Wagner Seahawk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8F7E901A-E1F7-BFA2-9BA2-C82BEF9A76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2132" name="Picture 2131" descr="Grambling Tig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7858608E-4F41-0925-D9A0-3FAA1D03B2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2133" name="Picture 2132" descr="Howard Bison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2AD25DE4-43A1-3C28-1856-5930FAE9A9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2134" name="Picture 2133" descr="Holy Cross Crusaders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3529B1BB-8334-4818-3676-A9C34357F1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2135" name="Picture 2134" descr="Pacific Tiger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3637A561-A040-B733-5DEE-7DEBB9B5DB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2136" name="Picture 2135" descr="Stony Brook Seawolve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466433A8-0B39-32BF-5067-8D4ED3D63B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2137" name="Picture 2136" descr="Utah Tech Trailblazer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ABF4539D-5553-53EA-611B-DDAC0AD362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2138" name="Picture 2137" descr="Houston Christian Huskie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37C3057E-FBE4-B3C8-6B49-8B304A6CAF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2139" name="Picture 2138" descr="Oral Roberts Golden Eagle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126F19C7-EF88-546F-4E8A-EF766EB676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2140" name="Picture 2139" descr="Eastern Illinois Panther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2F665C36-6D34-E6BA-9DB8-18F2DD7AE9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2141" name="Picture 2140" descr="San Diego Torero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97528001-35E1-0A13-50ED-DE6B60E242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2142" name="Picture 2141" descr="North Carolina A&amp;T Aggie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228114BC-210C-D9CA-932F-091400E447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2143" name="Picture 2142" descr="Long Beach State Beach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5F1B1BDB-0446-930D-4D01-E73D314B6E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2144" name="Picture 2143" descr="VMI Keydets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9E75A4CC-4C49-6487-7990-FEB7C2AB06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2145" name="Picture 2144" descr="Tennessee Tech Golden Eagl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0AAD73AA-3812-AF6C-CE3B-F1ACA5ECBA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2146" name="Picture 2145" descr="Morgan State Bear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D5FCE2A2-8E28-813E-55AD-7E1D85409D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2147" name="Picture 2146" descr="Alcorn State Brave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E6231F1B-8FF8-0C0C-6242-2EDDF47330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2148" name="Picture 2147" descr="Florida A&amp;M Rattler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C28B368C-27F5-F69E-6FC8-6890905E4F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2149" name="Picture 2148" descr="Stonehill Skyhawk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5ACD12C8-F3E1-B5EF-449D-E81EA13B8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2150" name="Picture 2149" descr="Coastal Carolina Chanticle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D5C42BBF-1F88-1F3B-1960-64872DF62C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2151" name="Picture 2150" descr="Lindenwood Lion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2BCB758D-7691-3A28-FBA4-84FF909CAD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2152" name="Picture 2151" descr="Southern Indiana Screaming Eagl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5FBC698B-6376-8834-E289-A0C44458E0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2153" name="Picture 2152" descr="Denver Pioneer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CF92EE7C-A03E-E738-84ED-0B591DB475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2154" name="Picture 2153" descr="IU Indianapolis Jagua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DC861DA6-FE81-7E11-D541-B5D287DEAF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2155" name="Picture 2154" descr="Sacramento State Hornet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BE76C558-B335-B84C-C9C0-5E526B0B08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2156" name="Picture 2155" descr="Green Bay Phoenix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D16D2E02-2CC2-CC72-0D14-9A781EFE92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2157" name="Picture 2156" descr="UL Monroe Warhawks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2B9616A5-A07B-5A4A-4BE9-4E042E551C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2158" name="Picture 2157" descr="South Carolina Upstate Spartan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B4DAFC58-9D8C-AB16-813C-9E9F454E4D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2159" name="Picture 2158" descr="Western Illinois Leatherneck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4311C826-4E57-DA5A-3D58-ED9A8C6095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2160" name="Picture 2159" descr="Western Carolina Catamount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3B36E60A-7C0B-8014-AC0A-424E62BECC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2161" name="Picture 2160" descr="Northern Illinois Huskies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389A21A8-AA03-048D-6C91-5028CE7248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2162" name="Picture 2161" descr="West Georgia Wolve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B0CA4D45-58B7-FD3D-9D11-AC0C3913E9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2163" name="Picture 2162" descr="Le Moyne Dolphin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5CDA2D33-3451-878E-2013-E58E4A174A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2164" name="Picture 2163" descr="Mercyhurst Laker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F4844DE4-DBFA-7966-42C7-F05A296B4C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2165" name="Picture 2164" descr="NJIT Highland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3E7F6864-9D1F-D12D-B799-684D24FE8F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2166" name="Picture 2165" descr="Detroit Mercy Titan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EA96B0A5-AC26-264C-6BAD-DD88A62FAA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2167" name="Picture 2166" descr="Bellarmine Knigh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D06A60B3-915A-2B02-9DC2-5EDD04C939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2168" name="Picture 2167" descr="East Texas A&amp;M Lion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69A3FA2B-89C2-F1E6-1381-2382D457EE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2169" name="Picture 2168" descr="Central Arkansas Bear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E8A24691-08E1-7C3F-86C2-FC7423BA2A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2170" name="Picture 2169" descr="New Hampshire Wildcat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2B00B69A-AD78-3B72-1445-6127DF02C5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2171" name="Picture 2170" descr="Buffalo Bull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D226A1A9-19B5-EA57-9D17-BE3CC0B86D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2172" name="Picture 2171" descr="New Orleans Privateer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64B18C4C-BC31-929C-F57B-58C588F9AC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2173" name="Picture 2172" descr="Stetson Hatter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C966A382-85F2-D663-1C3C-969759F9F7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2174" name="Picture 2173" descr="Cal State Fullerton Titan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5379796E-1C5A-40D4-C00B-880B5A6000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2175" name="Picture 2174" descr="Canisius Golden Griffin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42E01DF0-B7E7-C0A4-381B-05DB27C5BE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2176" name="Picture 2175" descr="Prairie View A&amp;M Panther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29FA750E-2C72-CAE3-C4B6-2409F26DB6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2177" name="Picture 2176" descr="Alabama A&amp;M Bulldog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E687F56C-1323-A9A6-D4FC-E83E82E654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2178" name="Picture 2177" descr="Chicago State Cougar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26EAA448-92DC-00A4-EB52-730F7FDA7D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2179" name="Picture 2178" descr="The Citadel Bulldog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5F5F1DAD-C5E4-603D-7D78-7F82F1E439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2180" name="Picture 2179" descr="Maryland Eastern Shore Hawk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2EE7E9E4-9BD9-BDF0-9616-CF42D65B8F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2181" name="Picture 2180" descr="Coppin State Eagle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68D7124E-DD22-6901-1D91-DF571AD65E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508000</xdr:colOff>
      <xdr:row>366</xdr:row>
      <xdr:rowOff>101600</xdr:rowOff>
    </xdr:to>
    <xdr:pic>
      <xdr:nvPicPr>
        <xdr:cNvPr id="2182" name="Picture 2181" descr="Arkansas-Pine Bluff Golden Lion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81CCC59D-0A63-502E-BD4F-583B6D84FC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508000</xdr:colOff>
      <xdr:row>367</xdr:row>
      <xdr:rowOff>101600</xdr:rowOff>
    </xdr:to>
    <xdr:pic>
      <xdr:nvPicPr>
        <xdr:cNvPr id="2183" name="Picture 2182" descr="Mississippi Valley State Delta Devil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3EF92272-B23E-6FAC-ECED-DD26167E23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2" name="Picture 1" descr="Auburn Tige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6D636834-D926-960D-B3C4-BE9D323823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3" name="Picture 2" descr="Alabama Crimson Tide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E2D6A1DA-26F0-3780-53F2-D2450033B0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4" name="Picture 3" descr="Tennessee Volunte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B3298C99-ACA5-1F7C-DF67-852BB33367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5" name="Picture 4" descr="Iowa State Cyclone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C1748078-DCF4-99A3-A5DD-B5F5F187CE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6" name="Picture 5" descr="Duke Blue Devil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EF07F275-1FBD-21C6-F090-C0CFB1B8CF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7" name="Picture 6" descr="Florida Gator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8B4E9C25-DA18-2CFF-2F88-50FED8BE5A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8" name="Picture 7" descr="Marquette Golden Eagle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71D2E0D5-D9EA-414D-3D15-F4770D544E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9" name="Picture 8" descr="Oregon Duck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5B10BE28-2D67-C966-8654-19B6AB9CDD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10" name="Picture 9" descr="Utah State Aggie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C8BD9995-6019-9695-6A34-2A440F398E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11" name="Picture 10" descr="Memphis Tiger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96977B68-EB4D-3B1B-5600-3B575E83D6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12" name="Picture 11" descr="Kentucky Wildcats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C3703E79-069C-B926-5465-C06D8948CE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13" name="Picture 12" descr="Kansas Jayhawks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2DF35AD9-C757-C649-04DA-DAD0792F40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14" name="Picture 13" descr="Texas A&amp;M Aggi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54952167-F489-0FA1-BF18-CA89D34E6B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15" name="Picture 14" descr="Ole Miss Rebel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FDAB15E7-A11C-7641-96E2-C9D0F2B8AB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16" name="Picture 15" descr="Mississippi State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2FBF8101-3BE4-A95F-C044-664359424D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17" name="Picture 16" descr="Michigan State Spartan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898019E3-A25A-6B30-8663-562B6B9D5D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18" name="Picture 17" descr="Purdue Boilermaker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04643333-B815-ADEA-4951-897F205281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19" name="Picture 18" descr="Georgia Bulldog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951D16E6-40B2-C612-E309-48413225B1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20" name="Picture 19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B5F51C55-C4D4-D7B0-81E6-EB9E2B999A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21" name="Picture 20" descr="West Virginia Mountaine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D3BEF993-1DAB-DEA5-0E94-D253C87A31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22" name="Picture 21" descr="Oklahoma Sooner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50316AE8-0065-1166-5668-B06F2244E0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23" name="Picture 22" descr="Baylor Bear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7D84607C-9C88-E24B-2187-C0A99180BC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24" name="Picture 23" descr="Michigan Wolverines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546D7AA6-878C-48A4-BDD2-A8611D267A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25" name="Picture 24" descr="St. John's Red Storm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ABCDB6F5-03F2-2C82-E015-274D398902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26" name="Picture 25" descr="UConn Huskie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DCC267EE-9DD2-7F8C-9CAE-D5264E1996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27" name="Picture 26" descr="Houston Couga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DBEEBFA4-7989-DBBA-8F8A-2B19E32674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28" name="Picture 27" descr="Louisville Cardinal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794A2643-6100-31EC-A3EB-D7A14E3130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29" name="Picture 28" descr="Illinois Fighting Illini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51DD8061-5D3B-498C-B99C-A55A31F26E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30" name="Picture 29" descr="Missouri Tig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27AFCE9B-6E33-18DA-1D63-1944CAACC9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31" name="Picture 30" descr="Nebraska Cornhusker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5CA4E837-5FCB-E760-AD64-C7A8CB3927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32" name="Picture 31" descr="New Mexico Lobo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0EF4F7D7-9771-2EAF-D0FC-FDDC39BEC5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33" name="Picture 32" descr="Gonzaga Bulldog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2189B1B4-1B67-EE63-6AB4-27B3263EAE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34" name="Picture 33" descr="Wake Forest Demon Deacon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31C7E2F2-EEC3-7A29-888B-D4F1D423E5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35" name="Picture 34" descr="Pittsburgh Panther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0A2FDA61-24C4-3CB4-0E54-8027F415CE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36" name="Picture 35" descr="North Carolina Tar Heel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77E7EDA6-563C-5187-E6E9-478D322CD5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37" name="Picture 36" descr="UCF Knight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124A8269-B875-C034-FCD3-CD124435B3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38" name="Picture 37" descr="Iowa Hawkeye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F0201315-B5B0-A3B9-EC3D-20B2F92053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39" name="Picture 38" descr="San Diego State Aztec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42477084-E399-9032-8DA1-1A9069CBAB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40" name="Picture 39" descr="UC Irvine Anteater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80976198-7680-C712-480D-95AE54A723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41" name="Picture 40" descr="Indiana Hoosier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AE2A8D6D-5501-2D7A-B41E-122FA4BEB5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42" name="Picture 41" descr="UCLA Bruins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7BDB509F-5E13-3EB1-461F-E2CF8E996A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43" name="Picture 42" descr="Arizona State Sun Devil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5DE66D48-245E-BE40-76A7-DB284F8788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44" name="Picture 43" descr="Vanderbilt Commodor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D1A600C4-F49F-407D-4095-E34B565610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45" name="Picture 44" descr="Clemson Tiger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BA6207A0-0ED0-33A9-214D-D51CA2ABBE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46" name="Picture 45" descr="Drake Bulldog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D3BA986F-C7E0-48F1-E9CD-96A29FE9D1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47" name="Picture 46" descr="Maryland Terrapin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BC8E77EF-A3A5-7C61-EA7B-2BBDC57EE9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48" name="Picture 47" descr="Arizona Wildcat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7F114C9E-95C4-1C91-393A-F19C043C6E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49" name="Picture 48" descr="Creighton Bluejay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497C0D82-78A5-CEFB-ACCE-7F24F20A24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50" name="Picture 49" descr="Saint Mary's Gael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7F90063C-9A17-4AA2-6CB1-89B97F163B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51" name="Picture 50" descr="Furman Paladin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162EB6DE-A0EF-3CAA-1737-BEF18D09E7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52" name="Picture 51" descr="SMU Mustang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116DF9EE-3EE6-F0C5-38A7-96B9EA204C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53" name="Picture 52" descr="Ohio State Buckey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E0016F4E-1CCE-9520-3A4D-6B378EB465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54" name="Picture 53" descr="Georgetown Hoya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A8DAC76A-4928-7C9A-A9C6-846ECCA04C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55" name="Picture 54" descr="Arkansas Razorback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5B2E5487-FF37-32DA-04F3-6102D7DF75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56" name="Picture 55" descr="Texas Tech Red Raider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2808BDC8-B27C-17C5-5069-9A430768F0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57" name="Picture 56" descr="Penn State Nittany Lion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B72E7D30-DF29-8004-DC67-048C888EC4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58" name="Picture 57" descr="Texas Longhorns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D92B7A04-1FE2-9D05-E022-89FBE22746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59" name="Picture 58" descr="Cincinnati Bearca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02DD8E88-78CE-E472-DCC0-D17EC5FBCF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60" name="Picture 59" descr="Dayton Flyer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8F3A36DF-B385-6670-320C-B5524B81A1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61" name="Picture 60" descr="UC San Diego Triton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CC3A56D6-C175-703D-0C3A-343D8D8613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62" name="Picture 61" descr="Samford Bulldog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C86C0B27-4225-CA79-511F-8D93CE3E18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63" name="Picture 62" descr="Northwestern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1885DDD4-1537-10DA-F57B-37BA5EBDB1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64" name="Picture 63" descr="Colorado Buffaloe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8DC59023-8EFC-6920-82E1-56678D450A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65" name="Picture 64" descr="St. Bonaventure Bonn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B3A49ABA-14D9-E7C3-3184-0EA996B732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66" name="Picture 65" descr="Washington State Couga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F6418292-15A9-FC8D-BB85-5E44AE7CFF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67" name="Picture 66" descr="Bradley Brave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25B243D2-F0F6-9000-D919-9EB7F26505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68" name="Picture 67" descr="Liberty Flame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0D4B44AF-E142-AA97-B8B8-8EFEC2D6AF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69" name="Picture 68" descr="Florida State Seminole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27D941A0-BFA6-13B0-DC76-8C8A3ADD9B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70" name="Picture 69" descr="North Texas Mean Green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7432CA9A-532E-B5D4-7059-6BFD7C52B6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71" name="Picture 70" descr="BYU Cougar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B526E7F0-CBC6-F931-BF2A-625D1145A2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72" name="Picture 71" descr="Davidson Wildcat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9DA522A2-BE18-2C8F-C47C-C2E5240084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73" name="Picture 72" descr="TCU Horned Frog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E849DF03-F153-C2D6-83BB-68F36632C0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74" name="Picture 73" descr="Villanova Wildcat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DAFA80D8-5779-76FF-6654-7E23242DDE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75" name="Picture 74" descr="LSU Tiger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F7126552-E470-EECF-17DC-D7641592B9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76" name="Picture 75" descr="Rhode Island Ram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90CE8417-3CE4-1C36-8112-35217BC9D9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77" name="Picture 76" descr="VCU Ram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BFA9B58A-D822-9EB5-C643-0DB1A5F060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78" name="Picture 77" descr="Xavier Muskete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62D389E3-0F26-EDA9-D800-D800299D32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79" name="Picture 78" descr="Boise State Bronco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2B688DBC-4E29-2313-06EC-A9185B174B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80" name="Picture 79" descr="Washington Huskie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4F36BBBF-4F3B-1813-D719-30A51A74E7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81" name="Picture 80" descr="San Francisco Don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2F58C029-2E1B-C648-88C9-EFBF63E2CC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82" name="Picture 81" descr="South Carolina Gamecock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16C6E942-C66B-FFB7-5D98-8DE3B58902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83" name="Picture 82" descr="Stanford Cardinal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B3F124EB-D294-C817-E2D5-150F620BB0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84" name="Picture 83" descr="Charleston Couga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EA1CC1D6-A7B4-7C0B-0C67-4DB6EBFB60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85" name="Picture 84" descr="USC Troja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2241A1DC-2B87-0C0D-6172-4912AF07EC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86" name="Picture 85" descr="Oklahoma State Cowboy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8A146478-96FF-C14A-9A9A-012B4F5D7B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87" name="Picture 86" descr="George Washington Revolutionarie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A6EE84C3-95BF-ED82-34A4-366108C88D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88" name="Picture 87" descr="Arkansas State Red Wolve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95903C3D-E74A-C859-9985-0361898C00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89" name="Picture 88" descr="Marist Red Foxes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795A04EC-219D-4D5C-573E-2F0F3E9B3F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90" name="Picture 89" descr="Kent State Golden Flashe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7AB095D2-0691-9193-2D35-A5795585F0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91" name="Picture 90" descr="Santa Clara Bronco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7045C526-E693-DBC1-DCF6-9B912155C5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92" name="Picture 91" descr="Middle Tennessee Blue Raider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7B5EAA2B-D8B9-E5AD-1C18-2770322E70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93" name="Picture 92" descr="Princeton Tigers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EF36925F-4D20-6363-84FF-4878EB13CF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94" name="Picture 93" descr="Columbia Lion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71A8BFA9-9FBF-606B-AAC6-61AFD07395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95" name="Picture 94" descr="Radford Highlander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3C3E48FF-2F54-AFEB-D2D2-AE5F9F7516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96" name="Picture 95" descr="Louisiana Tech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B4CA17AA-FE81-5176-F01F-70E8FB3DE7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97" name="Picture 96" descr="Utah Ut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9D065BF9-9CF1-E5E2-4D2C-23B274E671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98" name="Picture 97" descr="George Mason Patriots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A081BFA9-8B9C-8CFF-9510-139165454A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99" name="Picture 98" descr="Colorado State Ram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D55FBF43-9F7D-7785-EAB4-C281819D83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100" name="Picture 99" descr="UTEP Mine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AE4E7A65-AC48-D408-8737-34AD0AE64E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101" name="Picture 100" descr="Oregon State Beav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5552A319-13A0-067D-16B5-5A254872FE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102" name="Picture 101" descr="Miami (OH) RedHawks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F15B8C5F-04DD-2CCA-CB31-4BB13D7AA0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103" name="Picture 102" descr="McNeese Cowboy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0FB89346-D102-C145-7986-E4C24C0EE7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104" name="Picture 103" descr="NC State Wolfpack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9C7B48EF-0091-D99F-6603-48CFE87036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105" name="Picture 104" descr="Northern Colorado Bear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D4111790-09E9-449B-81B6-099192A240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106" name="Picture 105" descr="Belmont Bruin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9FC40945-C386-997A-7E64-A396C7A439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107" name="Picture 106" descr="Saint Joseph's 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97A240C9-4F64-4456-EB35-8BB3147473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108" name="Picture 107" descr="High Point Panther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9A54B8DE-C5E9-1433-82BA-EA5897F2C2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109" name="Picture 108" descr="Virginia Cavalier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C9545F24-F66D-44CD-03D8-EF87ACAA0E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110" name="Picture 109" descr="Rutgers Scarlet Knight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AA1CFCD1-EC2B-21CC-311A-ECE402E077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111" name="Picture 110" descr="Mount St. Mary's Mountaineers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358652D1-03DB-49EE-8436-4CFDB55738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112" name="Picture 111" descr="UNLV Rebel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10A4E3E7-4E78-A967-AA75-2D42391FFF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113" name="Picture 112" descr="Syracuse Orange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EC0D393B-137D-E2CE-247E-8B9F209670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114" name="Picture 113" descr="Providence Fria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387ED749-8E0D-4D28-E26E-FA71A6DAF6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115" name="Picture 114" descr="Western Kentucky Hilltopper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0A873969-B243-2377-5AD7-03BF9408FE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116" name="Picture 115" descr="St. Thomas-Minnesota Tommie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057F5C3B-9226-10C5-9CBE-E59CAFCDFA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117" name="Picture 116" descr="Grand Canyon Lope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E51C7A15-18AE-5AB6-471A-B4B06BEE34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118" name="Picture 117" descr="Butler Bulldog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FB55C607-BE14-9239-08E3-406ED79F1F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119" name="Picture 118" descr="Florida Atlantic Owl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0EDD7845-BF17-5FFD-44A8-DF700C69C3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120" name="Picture 119" descr="UMass Lowell River Hawk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E56CF7A6-52D2-AAE4-D336-B7DE6D755F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121" name="Picture 120" descr="Elon Phoenix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A7FA1EE1-4204-AFF2-9895-B86E438E62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122" name="Picture 121" descr="Queens University Royal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611A73C7-1FFC-986C-6E5D-764A88F126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123" name="Picture 122" descr="Hawai'i Rainbow Warrio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E4FFCD4E-49F0-2D2F-9096-CF7B93E0DC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124" name="Picture 123" descr="UIC Flame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2D2A8F10-F462-95AE-E237-15E5B8A931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125" name="Picture 124" descr="Nevada Wolf Pack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9487D5F9-E861-C7C6-AFA2-453561B90F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126" name="Picture 125" descr="Wichita State Shock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A29C6A6E-0ECF-8D77-9108-3BF5BED776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127" name="Picture 126" descr="UC Riverside Highlander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4906563D-F590-CAF8-5823-B773B48B62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128" name="Picture 127" descr="Akron Zip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612DC6AF-A30A-62E2-E6BA-0A87E40394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129" name="Picture 128" descr="Troy Trojan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7E77C7E8-F7BD-5EA8-9C05-BFCABEB2E2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130" name="Picture 129" descr="Temple Owl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98C502ED-41C6-55F1-D331-5F4909BB47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131" name="Picture 130" descr="South Alabama Jaguar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96B1B37E-017E-91FC-A647-1D4762FC33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132" name="Picture 131" descr="DePaul Blue Demo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9B62E236-6F40-2845-6E06-4C9CDCF675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133" name="Picture 132" descr="Central Connecticut Blue Devil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FCEDAC15-8B3E-4379-A056-1A6DC4BE38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134" name="Picture 133" descr="UNC Wilmington Seahawk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0805A7EB-AD64-F1A9-5806-22CBED349E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135" name="Picture 134" descr="Norfolk State Spartans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ED23E984-E38C-93B1-D78E-02E0E06870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136" name="Picture 135" descr="Notre Dame Fighting Irish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05F1E413-F0F5-2D91-79DD-0C5EDDFCD1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137" name="Picture 136" descr="Kansas State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095ADFC1-5A49-E2BC-F651-833651FF9E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138" name="Picture 137" descr="Toledo Rocket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6440523F-8EC1-82C2-3B40-7DB8970200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139" name="Picture 138" descr="New Mexico State Aggi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969C45C1-FD55-EE72-7F86-C328DDB966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140" name="Picture 139" descr="Cornell Big Red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2CF7113D-C7A2-4DED-75FB-AC6EAC7841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141" name="Picture 140" descr="Utah Valley Wolverin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0E61208C-3371-BDCA-5433-34D0B370F3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142" name="Picture 141" descr="Lipscomb Bis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9C632D34-367D-8513-8088-70B4AA4E73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143" name="Picture 142" descr="Loyola Chicago Rambler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D735D8C7-F150-975A-D392-858A6B3865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144" name="Picture 143" descr="Murray State Racer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2FA2F8A0-862F-CB64-36F9-D04A011698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145" name="Picture 144" descr="Montana Grizzlie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FE3BF151-AFBD-9857-F8FC-D83C6F341C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146" name="Picture 145" descr="La Salle Explorer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BCA770FB-C409-717C-9C4A-FB345D24C8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147" name="Picture 146" descr="Saint Louis Billiken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1940B6C6-C9DC-0E1A-D0D9-9F8087B38C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148" name="Picture 147" descr="UNC Asheville Bulldog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F42AAEE8-BA78-1B11-EF48-98934775C7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149" name="Picture 148" descr="Wyoming Cowboy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1158E08E-E92E-A41B-CAFA-3E07211676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150" name="Picture 149" descr="Cleveland State Viking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989E4AAD-CD3B-37D6-9ABF-E39E593DB7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151" name="Picture 150" descr="California Golden Bea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819A7CCC-045A-FBAF-C778-20FC7EBFA6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152" name="Picture 151" descr="Purdue Fort Wayne Mastodon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02DE139E-04A3-F861-2DD6-9EA68FB90A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153" name="Picture 152" descr="Jacksonville Dolphin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4F075619-2AD7-F8D7-1360-CA0EC99DE0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154" name="Picture 153" descr="Boston College Eagle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8B6FF959-56BC-E0E3-150B-FF6B526286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155" name="Picture 154" descr="Longwood Lancer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EF7AFF5A-6ACB-1029-72A2-83F02A763B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156" name="Picture 155" descr="Yale Bulldog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4445E0FB-1EB9-95D9-E182-35B2762150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157" name="Picture 156" descr="Milwaukee Panther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905B0E8C-5C14-2ADC-B309-C1A449FE7F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158" name="Picture 157" descr="North Dakota State Bison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5739D74A-3C62-F62F-A473-71AE81A85B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159" name="Picture 158" descr="Georgia Tech Yellow Jacke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E5D0E494-C711-7B08-3C3C-22B88370C5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160" name="Picture 159" descr="Minnesota Golden Goph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BB464501-79F0-2919-6ECD-2A0F6A508D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161" name="Picture 160" descr="Brown Bear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75FF326C-51A0-5350-0EA7-6DCE2CE71C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162" name="Picture 161" descr="Texas A&amp;M-Corpus Christi Islander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E0F8A6E3-6D41-C5FF-BAB3-9C79A54C51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163" name="Picture 162" descr="Nicholls Colonel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D666A61D-59D0-F6F4-8AC6-FF6AC04A73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164" name="Picture 163" descr="UT Rio Grande Valley Vaquero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26F2E0BC-DE07-04F7-1ACB-1C5817AC1F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165" name="Picture 164" descr="Virginia Tech Hokie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DF66A2DF-C31A-41B0-BBA3-A7CCA940D9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166" name="Picture 165" descr="UNC Greensboro Spartan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0803AE02-E3E7-B064-6DBE-91F5C4FC23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167" name="Picture 166" descr="Southern Jaguar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CF167CA8-0851-C27B-7655-A0BFDB0A7D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168" name="Picture 167" descr="Valparaiso Beacon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EC44941C-BF21-AAAD-64F0-57967283C8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169" name="Picture 168" descr="UC Santa Barbara Gaucho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F9DB0965-9035-5C9C-BC22-0B6F5627DD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170" name="Picture 169" descr="Loyola Marymount Lion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4C20565E-DE75-B6F4-1BCA-6697CCADFA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171" name="Picture 170" descr="South Florida Bull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9BC79CD9-D857-AA17-0984-F035E4569A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172" name="Picture 171" descr="Northern Iowa Panthers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7E2571D8-9FEB-085A-88B5-A2AE26B8B0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173" name="Picture 172" descr="North Alabama Lion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5C9C8A72-51EC-98C4-3527-84C71C703C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174" name="Picture 173" descr="Rice Owl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756CE537-2BCC-281B-A2B2-1ED3579DB0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175" name="Picture 174" descr="Merrimack Warrio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A96778BE-DA2C-5128-CDB5-EF69A0E8D9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176" name="Picture 175" descr="Ohio Bobcat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D7EB27D3-0AEB-E564-2DE6-8B2C584328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177" name="Picture 176" descr="Cal State Northridge Matador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07C6E108-A544-F96C-9832-76766B45E3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178" name="Picture 177" descr="Illinois State Redbird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D7C1F8A1-1022-FF1C-37D9-604D9B3B75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179" name="Picture 178" descr="South Dakota State Jackrabbit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A992B783-312D-E23A-6746-1E5EA3D746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180" name="Picture 179" descr="Winthrop Eagle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EF947F29-306A-9F7E-D67F-8974904EB9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181" name="Picture 180" descr="Northeastern Huskie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979179FB-6A6B-D4C1-9F0B-AFBA9207C4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182" name="Picture 181" descr="Kennesaw State Owl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8EB10578-795A-D05E-B67F-5E362FF737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183" name="Picture 182" descr="Hofstra Pride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342752AE-7B99-4A74-5610-DFB22FA726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184" name="Picture 183" descr="App State Mountaineer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8428F3FF-431F-9DED-D710-3B433909CA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185" name="Picture 184" descr="James Madison Duke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B09AF56B-B14C-81CD-D849-EE4F04ED58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186" name="Picture 185" descr="William &amp; Mary Tribe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1AFEC0A5-3866-7543-B377-8738346305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187" name="Picture 186" descr="SIU Edwardsville Cougar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917018A6-04A3-3832-5682-81F9D17469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188" name="Picture 187" descr="Youngstown State Penguin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00E7AA9A-CBBD-18C6-4B62-C9257B9D53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189" name="Picture 188" descr="Jacksonville State Gamecock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B3410134-3F67-96D0-1D55-21717F7166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190" name="Picture 189" descr="Chattanooga Moc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B5114D87-E7CA-51C9-46F6-005C6532C5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191" name="Picture 190" descr="Holy Cross Crusader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C3E2EF63-9543-D498-79D7-22F49AAFE5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192" name="Picture 191" descr="Morehead State Eagle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A2AA1CE3-E4A0-EB71-51E3-8347D3D459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193" name="Picture 192" descr="Bethune-Cookman Wildcat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67F9F645-E046-1BFE-FBF0-B0604E8858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194" name="Picture 193" descr="Portland State Viking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C71406BF-B6FE-743A-DD2B-B14669891B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195" name="Picture 194" descr="Wofford Terrier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4F9EFC34-A589-595B-F094-1F11F059E4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196" name="Picture 195" descr="Lamar Cardinal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1C3B8CDB-BAC4-6C16-3921-E72741A88B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197" name="Picture 196" descr="Sam Houston Bearkat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C496E0C4-FEFA-FBBB-77C0-71821BC17E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198" name="Picture 197" descr="Texas State Bobcat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329A8EE3-1E0A-5BAA-D1D0-54387F4BC9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199" name="Picture 198" descr="North Florida Osprey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CD19E08C-AC44-FAA5-4D65-02CF4E47D6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200" name="Picture 199" descr="Drexel Dragon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50589218-D4B1-E228-68A4-15CADD2D5C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201" name="Picture 200" descr="Robert Morris Colonials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A23D8BF0-9B53-C514-E247-5DBB1E1644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202" name="Picture 201" descr="Central Michigan Chippewa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78E159C1-317A-12FC-9611-EB7A078AD8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203" name="Picture 202" descr="Mercer Bear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AED71BD2-FDD8-C44A-AE32-64EC8F602B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204" name="Picture 203" descr="California Baptist Lancers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075EFC24-860E-62AA-4F11-B60FD1A725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205" name="Picture 204" descr="Towson Tiger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F3970043-B253-2AFA-D9DD-FBD926D870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206" name="Picture 205" descr="Florida Gulf Coast Eagl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DDED3138-4C80-D881-8B78-EC722370D9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207" name="Picture 206" descr="East Carolina Pirate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CD6E33B8-36A1-697F-5D24-F5EC45F73A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208" name="Picture 207" descr="Fordham Ram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2A342BBD-2668-4B13-B529-AC71804E1E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209" name="Picture 208" descr="Seton Hall Pirate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07102659-C421-262F-3BEC-310ADA2C57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210" name="Picture 209" descr="UC Davis Aggie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7185C220-A8EE-7AAF-3656-2CB046A7A2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211" name="Picture 210" descr="Hampton Pirates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C5E3286D-3BBF-89A5-98EB-EFA64B8AC5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212" name="Picture 211" descr="Wright State Raide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EC68FD7A-086E-5D0E-CD69-166813DDA5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213" name="Picture 212" descr="Southern Utah Thunderbird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3A45369A-DB04-3E68-350E-2A5FAB219E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214" name="Picture 213" descr="East Tennessee State Buccaneer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1E1B450A-3D12-52E7-2366-92043FA088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215" name="Picture 214" descr="SE Louisiana Lion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37FDC27B-D003-5BF6-5FE4-465A2EE0FA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216" name="Picture 215" descr="UAB Blazer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6D5239EC-1844-A6C6-0120-5CF6565261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217" name="Picture 216" descr="Quinnipiac Bobcat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2B674445-39B2-3332-37CF-63AC31E1CC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218" name="Picture 217" descr="Indiana State Sycamore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7ACAEC9B-A290-A432-6A13-2483BAC7B1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219" name="Picture 218" descr="South Dakota Coyot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475DEC88-0659-2F36-A392-46CD8F5C38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220" name="Picture 219" descr="Wagner Seahawk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1D5B8A6D-D214-ACDB-5496-AE2400732B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221" name="Picture 220" descr="Marshall Thundering Herd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19B6522B-8F55-2250-0218-9AABB3369F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222" name="Picture 221" descr="Northwestern State Demon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7F18E6B1-3092-2092-46AB-FCCEE73002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223" name="Picture 222" descr="Maine Black Bear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B078EA4B-A878-3A56-7EFE-3C659957C8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224" name="Picture 223" descr="Omaha Maverick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2C0FE0BE-62B2-37B7-F073-4D1A2295CC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225" name="Picture 224" descr="Delaware Blue Hen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1E0216B4-3ECF-4A30-652E-C07EA44319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226" name="Picture 225" descr="Saint Peter's Peacock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D2792F3E-61A0-0967-08FE-1FCB1A8A0A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227" name="Picture 226" descr="Vermont Catamounts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12320C97-B484-1C05-C6F4-9AD8401BB0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228" name="Picture 227" descr="Manhattan Jasper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8ECE3C33-6326-8CC4-3837-DFC0255CA6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229" name="Picture 228" descr="Little Rock Trojan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85C6E914-E460-7EEB-0CF3-C9C260194F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230" name="Picture 229" descr="Eastern Kentucky Colonel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BDF295C7-A726-2989-C2B5-13405D1CE6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231" name="Picture 230" descr="Tulane Green Wave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06F5E2CE-9FB7-08E6-9EDC-08D0FB3EEF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232" name="Picture 231" descr="Dartmouth Big Green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16CAAF5A-433B-AA80-9B08-6367848E9F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233" name="Picture 232" descr="Northern Kentucky Norse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CD2A4D20-ACE0-6261-0821-A9A9A0512C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234" name="Picture 233" descr="Stephen F. Austin Lumberjack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5EA63B07-FB90-13C9-4F3F-5C63D16924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235" name="Picture 234" descr="Southeast Missouri State Red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F3E02DDC-785E-05E1-C4EF-5C5AC669C4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236" name="Picture 235" descr="American University Eagle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837B3E29-22B9-EBD4-B5FD-FC90BCF561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237" name="Picture 236" descr="Florida A&amp;M Rattler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6FF97617-9946-B262-2730-38597C93FC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238" name="Picture 237" descr="Tennessee Tech Golden Eagle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E6BB1899-575F-AAC2-24F7-AB30C76F7D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239" name="Picture 238" descr="Howard Bison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EA78846E-6561-86E1-829B-BDE6561205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240" name="Picture 239" descr="Northern Arizona Lumberjack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E6A049AF-6FEF-B33F-667F-8737A7251C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241" name="Picture 240" descr="Georgia Southern Eagle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85874477-B9E3-FC17-429B-B9A934BBDE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242" name="Picture 241" descr="Oakland Golden Grizzlie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56FAE7C3-1D11-794A-0918-BF4A08FC40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243" name="Picture 242" descr="Abilene Christian Wildcat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7E5E9E61-963B-AEB2-63D3-044F9597FD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244" name="Picture 243" descr="Eastern Michigan Eagle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92B6482D-82CC-822D-D499-CF7B701484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245" name="Picture 244" descr="Delaware State Hornet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A681B019-F909-4F5C-3EE7-83D7C2D24C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246" name="Picture 245" descr="Bryant Bulldog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F4312BEF-C474-BD59-8576-D3DD685F3D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247" name="Picture 246" descr="Gardner-Webb Runnin'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4F54260E-22E9-8B26-B186-C2FA93FA0E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248" name="Picture 247" descr="Cal State Bakersfield Roadrunner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2B72E8FE-69BA-43CC-854B-80FD41D21F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249" name="Picture 248" descr="Ball State Cardinal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BBD45ED9-5250-5D0F-9220-36F0AD4876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250" name="Picture 249" descr="Idaho State Bengal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637C3EE0-5394-F46E-5C19-12B706661A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251" name="Picture 250" descr="UMBC Retrieve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832B7AC0-A8F3-B411-A16E-6904371ACF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252" name="Picture 251" descr="San José State Spartan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DCEB5F12-443C-A26A-C0D0-8F401D413E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253" name="Picture 252" descr="Incarnate Word Cardinal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E4D97ADF-9F24-163A-0F8F-BC9F7114BE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254" name="Picture 253" descr="Duquesne Duke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4F55BC8A-A793-4BE0-4970-C71BEA52A9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255" name="Picture 254" descr="Lehigh Mountain Hawk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D8B70DAA-8E27-B094-66EE-FE3EB94D1B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256" name="Picture 255" descr="Army Black Knight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53EC908E-265A-AEF0-8E0E-D8F1EAA2B8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257" name="Picture 256" descr="Charlotte 49ers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1805B994-0DB1-2E2B-DCF8-2C039E528B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258" name="Picture 257" descr="Old Dominion Monarch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F595206A-5995-C41E-AE19-E6CFD582F4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259" name="Picture 258" descr="Southern Miss Golden Eagle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FBFBACF3-0E61-C9D1-B74F-A37ED2B976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260" name="Picture 259" descr="UTSA Roadrunne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11688251-F3EF-6816-6A50-D10D715DFF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261" name="Picture 260" descr="Stonehill Skyhawk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92DE9B33-920A-A9AA-481F-5F0D8C0011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262" name="Picture 261" descr="Niagara Purple Eagle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107A5193-A250-CFB0-30CF-A9FE328C4A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263" name="Picture 262" descr="Tarleton State Texans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D863B3D6-C7CD-BB89-401D-650BB3B40D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264" name="Picture 263" descr="UAlbany Great Danes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F0E2473F-A0F9-DAF3-24FD-E715947B77A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265" name="Picture 264" descr="Alabama State Hornet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02EF7FD2-13B7-8892-75DA-639698FDC5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266" name="Picture 265" descr="Pepperdine Waves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2E8B9533-7705-0CD6-A3B0-9FA1E6B02E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267" name="Picture 266" descr="Seattle U Redhawk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B3BFFC9B-6B53-2888-C595-FD26521A2D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268" name="Picture 267" descr="Loyola Maryland Greyhounds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1B0F184D-1710-C8F5-CD01-399FAE7491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269" name="Picture 268" descr="Siena Saint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6B99C96B-D113-9C7F-0534-B524B38CF9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270" name="Picture 269" descr="Weber State Wildcat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9A46931A-2F14-C8E3-8AB6-BAB72FD125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271" name="Picture 270" descr="Buffalo Bull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6615B1A9-8A24-8D33-0DE4-1642A5BC1D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272" name="Picture 271" descr="Campbell Fighting Camel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4BD48A3A-077B-67A5-008B-A665F8FD87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273" name="Picture 272" descr="Jackson State Tiger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383D569C-F57B-B6E0-4C3F-4586B3577D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274" name="Picture 273" descr="Kansas City Roo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6E71F476-93A6-EC89-BEBB-C32CC81694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275" name="Picture 274" descr="Missouri State Bear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ED20D46D-0FFF-9BC9-26B5-C0BE6D4B0D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276" name="Picture 275" descr="Georgia State Panther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F061B15D-FEA7-33FF-46A3-4A2E619A80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277" name="Picture 276" descr="Boston University Terri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109C0005-31A2-B030-3B55-A4B79F6A93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278" name="Picture 277" descr="Massachusetts Minutemen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C33B59C3-CE29-C20D-175B-AC1D2C27FA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279" name="Picture 278" descr="Binghamton Bearcat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89999027-C304-3D79-F833-5616FC2AE6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280" name="Picture 279" descr="Fairfield Stag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7D63D17F-E3CD-7F58-DC1D-DEE8484E3C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281" name="Picture 280" descr="Richmond Spider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A69DD5B6-6762-78A2-0AED-AE402039D0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282" name="Picture 281" descr="South Carolina State Bulldog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4A6D20BD-85C5-B0D0-A8E9-A0B16A6F82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283" name="Picture 282" descr="Cal Poly Mustang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EE990927-4AD9-4F14-68E1-39B6147858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284" name="Picture 283" descr="Harvard Crimson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C7AC2DA6-4593-8C16-5A3E-D39761FEBE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285" name="Picture 284" descr="Fairleigh Dickinson Knight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CFCBE441-3FB1-D7B6-D3BF-A39001D1F5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286" name="Picture 285" descr="UT Arlington Maverick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F1DE90CB-7764-371E-81C7-61FEAA755B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287" name="Picture 286" descr="Coastal Carolina Chanticleer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1785CC7C-4936-1DE6-08F5-B67670F413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288" name="Picture 287" descr="Eastern Washington Eagle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41B30912-09C7-03F3-CE54-29F46D56C8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289" name="Picture 288" descr="Sacred Heart Pioneer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4B24893E-E9EB-9302-858C-45CFFB7F85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290" name="Picture 289" descr="Idaho Vandal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BEE1465C-4300-2321-F837-178584F791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291" name="Picture 290" descr="Montana State Bobcat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9AAE631E-4CA0-1632-5FED-E7A663ECE7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292" name="Picture 291" descr="Pennsylvania Quak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53021CBE-C1B6-D451-D3D3-064129278D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293" name="Picture 292" descr="Long Beach State Beach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F911898B-03DF-E6B1-9A0A-678B16CDFA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294" name="Picture 293" descr="Evansville Purple Ace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06C26704-F29D-124C-2F5F-D7133880F7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295" name="Picture 294" descr="Austin Peay Governors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02B69ED6-317E-298C-22FF-78CA1F7B37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296" name="Picture 295" descr="Bucknell Bison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7E1AA903-4FD0-6DFA-64A4-8664C65F70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297" name="Picture 296" descr="Colgate Raider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FAB20364-0D92-407D-6B8B-5A07D1BE70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298" name="Picture 297" descr="Houston Christian Huskie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54E7B4E9-06BF-92E4-1A35-4CB4096515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299" name="Picture 298" descr="Texas Southern Tiger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CD9B8DE6-EEAA-5B02-9090-07DE24EBFF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300" name="Picture 299" descr="Lindenwood Lion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BBBDFC22-4F1B-4D73-96E0-E5E5379F6B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301" name="Picture 300" descr="Sacramento State Hornets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1399535B-01D6-7072-FE4E-7305652D25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302" name="Picture 301" descr="Stetson Hatters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FA57E8A5-BC7A-3EE0-EC8C-16FD231F62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303" name="Picture 302" descr="Southern Illinois Saluki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64AA010D-AE37-21FE-36B2-3EF6B2CD33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304" name="Picture 303" descr="IU Indianapolis Jaguar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214199F3-6D4B-C03D-3582-9BD018B25A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305" name="Picture 304" descr="Southern Indiana Screaming Eagle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88E2CF02-1B0C-8ECB-E05A-4C2F4386B0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306" name="Picture 305" descr="Bellarmine Knight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70392719-43DA-F1AD-B311-AFEB686828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307" name="Picture 306" descr="North Dakota Fighting Hawk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EBE3134F-6F0E-26A9-1939-FAD86DE935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308" name="Picture 307" descr="New Hampshire Wildca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396EC2AF-9B98-7F75-C165-040DFB1B08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309" name="Picture 308" descr="Bowling Green Falcon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72453C83-6820-CC2C-12B6-058C9AAFEA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310" name="Picture 309" descr="Oral Roberts Golden Eagle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CC39059A-485F-DF3B-F647-53B05A66BC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311" name="Picture 310" descr="Tulsa Golden Hurricane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B8C74D1E-8284-0A05-A862-7F5F45BC4F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312" name="Picture 311" descr="Fresno State Bulldog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E3E94989-C892-46FB-F01B-165D3B223E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313" name="Picture 312" descr="Pacific Tig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B04E4568-9727-1682-22D3-97DF285B2F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314" name="Picture 313" descr="San Diego Torero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FBA1EF96-0AF5-4CE1-A99E-E702538B69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315" name="Picture 314" descr="Louisiana Ragin' Cajun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7A63780C-DD83-2581-B878-E479292978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316" name="Picture 315" descr="Iona Gael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F3517C46-6D22-8831-DF24-68CAAC6266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317" name="Picture 316" descr="Lafayette Leopard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AB242776-E727-AC15-F9D8-19016CDF6F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318" name="Picture 317" descr="Air Force Falcon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9147DBFF-6C31-9817-93E4-550773E56A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319" name="Picture 318" descr="Alabama A&amp;M Bulldog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F7957C53-63F2-07B4-57AE-DF53A669D5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320" name="Picture 319" descr="Alcorn State Brave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C9E2DE6C-D15A-9EE3-20EE-4C9BA61D2D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321" name="Picture 320" descr="Arkansas-Pine Bluff Golden Lion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CA613259-06A5-D99E-1165-D6A216BED0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322" name="Picture 321" descr="Canisius Golden Griffin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3FDE79EB-A734-B941-74C2-B3AE6F25FB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323" name="Picture 322" descr="Central Arkansas Bear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53500C2C-1699-AACD-10AC-AAFF9307AD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324" name="Picture 323" descr="Charleston Southern Buccane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4D86C0B3-93CC-9EAC-DCF6-B07CC9F5F7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325" name="Picture 324" descr="Chicago State Cougar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98ACBEE0-5B81-387B-8EE9-C6DE690AEC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326" name="Picture 325" descr="Coppin State Eagle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C453A35C-C07A-C56F-37A3-172FC4EF72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327" name="Picture 326" descr="Denver Pioneer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D6B01EAF-1391-C131-978A-8250F25801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328" name="Picture 327" descr="Detroit Mercy Titan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559F9392-07FD-BBD6-820C-5B03C036AC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329" name="Picture 328" descr="Eastern Illinois Panther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116FCA1B-D31E-EA73-5162-D67DFF7D14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330" name="Picture 329" descr="Florida International Panther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AC6E08D2-E925-E7B3-523E-BD1B8CC889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331" name="Picture 330" descr="Cal State Fullerton Titan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F68912AF-68DE-0902-0B4A-BA2CF9EC18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332" name="Picture 331" descr="Le Moyne Dolphi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4B73C401-F24F-F29F-2DAE-4458E319D9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333" name="Picture 332" descr="Maryland Eastern Shore Hawk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0900E326-6755-8871-7DA0-9A50827604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334" name="Picture 333" descr="Mercyhurst Laker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348C2161-C789-B7CA-B90E-CCA5146453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335" name="Picture 334" descr="Miami Hurrican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82E84CA9-B472-090C-8D08-122F90C41F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336" name="Picture 335" descr="Mississippi Valley State Delta Devil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ABCF0239-D5FB-96DF-7F4C-FF86B2027B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337" name="Picture 336" descr="Monmouth Hawk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45864CD1-EE53-87DF-71B9-F0C769925E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338" name="Picture 337" descr="Morgan State Bears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805CE90B-8EF9-FB49-55DD-2136453F6A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339" name="Picture 338" descr="Navy Midshipmen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B493E5A1-CC13-D413-2FA3-71C6186C15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340" name="Picture 339" descr="North Carolina Central Eagle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6A70BC2B-17F1-C064-A9FB-7226A29A97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341" name="Picture 340" descr="UL Monroe Warhawk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9D074529-BEAE-CE74-CA46-D7965A7D05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342" name="Picture 341" descr="New Orleans Privateer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2811DFB1-5C2C-F165-795C-7AC2171D4F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343" name="Picture 342" descr="North Carolina A&amp;T Aggi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79F40507-7B26-FE5F-E89F-C26764BE13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344" name="Picture 343" descr="Northern Illinois Huskie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E463A322-B6A8-12E9-6A5F-DEA4BD974E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345" name="Picture 344" descr="Portland Pilot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07CCC6CB-DF29-1F25-B5CA-2B14A24F67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346" name="Picture 345" descr="Prairie View A&amp;M Panther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6D72A165-D341-69CE-AC71-4E217E6C53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347" name="Picture 346" descr="Presbyterian Blue Hose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EC20AA75-F673-C9A7-4BC0-527B78F3B9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348" name="Picture 347" descr="Rider Bronc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65A05C5F-0791-B8E4-5384-D9847F5277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349" name="Picture 348" descr="St. Francis (PA) Red Flash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C82BF0FC-C97A-22E8-CEFF-1A882E0C76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350" name="Picture 349" descr="Stony Brook Seawolve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F9D83448-395D-3155-7B3D-3B6E0B48C8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351" name="Picture 350" descr="UT Martin Skyhawk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78CA448D-9CBF-E86C-925A-EC97CECA87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352" name="Picture 351" descr="Tennessee State Tiger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3E360813-D6AE-4B89-E85C-F05C27F403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353" name="Picture 352" descr="The Citadel Bulldog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3957AFCD-4AB5-F1E0-7AAC-11CD7FAA87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354" name="Picture 353" descr="VMI Keydets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53349156-1EAD-36E9-BCEF-DDA0BB0C52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355" name="Picture 354" descr="West Georgia Wolve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172BC88F-CAF5-DE0F-8995-E84F6703D1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356" name="Picture 355" descr="Western Illinois Leatherneck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E446760A-8CA7-B8E1-038A-113BFDEE62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357" name="Picture 356" descr="Western Michigan Bronco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732EB808-45CA-3F96-86CD-1B52A7BD6C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358" name="Picture 357" descr="Western Carolina Catamou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2AE2099B-2E4C-1179-BF3B-05E5CAE65A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359" name="Picture 358" descr="Green Bay Phoenix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53CB0B69-19E9-4DB8-9EFF-4153FA4E97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360" name="Picture 359" descr="Grambling Tiger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E6B507AE-A533-6945-3671-41B7E655C6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361" name="Picture 360" descr="East Texas A&amp;M Lion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EAB9867C-BDDB-4282-20B3-2B1CFAAE81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362" name="Picture 361" descr="NJIT Highlande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0BED5AA5-A937-0C6E-9EF7-8BF0C54B42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363" name="Picture 362" descr="South Carolina Upstate Spartan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2A9C6B3E-7AEB-FA43-3C7D-C60ECA8694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364" name="Picture 363" descr="Utah Tech Trailblazer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6CDEF0E1-8D93-28B9-E05F-B6DEAA6DA2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365" name="Picture 364" descr="Long Island University Shark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CB1865A0-606D-310F-ABB3-718ACA90D0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0</xdr:colOff>
      <xdr:row>0</xdr:row>
      <xdr:rowOff>0</xdr:rowOff>
    </xdr:from>
    <xdr:ext cx="508000" cy="508000"/>
    <xdr:pic>
      <xdr:nvPicPr>
        <xdr:cNvPr id="366" name="Picture 365" descr="Long Island University Shark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5B158164-5D0E-3443-876C-C0F77DEA9C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367" name="Picture 366" descr="Auburn Tige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EB11731E-8995-00F2-7FC2-63F56210CB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368" name="Picture 367" descr="Alabama Crimson Tide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F520772B-5B96-D9EF-9E1F-B4C43A3496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369" name="Picture 368" descr="Duke Blue Devil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8EC2E08F-BE2D-C277-94F7-D28156B129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370" name="Picture 369" descr="Iowa State Cyclone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694EF6DF-E642-1813-A57F-9AC3095478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371" name="Picture 370" descr="Tennessee Volunte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4F3DBEC8-B09B-2644-DA1F-C07E9F6C9B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372" name="Picture 371" descr="Michigan State Spartan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2E9165B4-CA80-8FBD-0EC5-7E86E5E064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373" name="Picture 372" descr="Florida Gator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9F7127E3-F2D5-7A7E-5311-064D7A9F34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374" name="Picture 373" descr="Oregon Duck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1AE80A56-656C-AACA-5A18-226FE2D027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375" name="Picture 374" descr="Purdue Boilermaker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4BE10ECB-BB37-0CBB-7848-FD8A146F77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376" name="Picture 375" descr="Marquette Golden Eagle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88BAC699-CDAC-AFBA-1593-CEF70326B6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377" name="Picture 376" descr="Ole Miss Rebel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D9ABF7B4-1109-1316-7DD2-0E7CD415D3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378" name="Picture 377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5A6DA5DD-6B3B-8C27-ED03-BC987FCF22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379" name="Picture 378" descr="Mississippi State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C5F4223F-6051-E2D0-56DF-5AF3793181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380" name="Picture 379" descr="Kentucky Wildcats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F5765E6D-0A5A-9F7F-9698-333435C207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381" name="Picture 380" descr="West Virginia Mountaine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08B27554-0903-6974-CA6E-88EA24DCAE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382" name="Picture 381" descr="Kansas Jayhawks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DAA75777-07A3-5300-D677-19095F4CE0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383" name="Picture 382" descr="Texas A&amp;M Aggi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96C9B3B6-7870-7313-F8B4-02BE5F3A5F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384" name="Picture 383" descr="Missouri Tig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B98774BF-2B3D-A9D6-D033-58CFDF734D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385" name="Picture 384" descr="Memphis Tiger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4818861D-DB2F-684D-7EC4-F45B898DE5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386" name="Picture 385" descr="Houston Couga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7F891912-40BD-BA63-7683-28EABA7CBF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387" name="Picture 386" descr="Utah State Aggie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E541C8A4-1C4D-79FB-4A09-3C9A62FBD1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388" name="Picture 387" descr="St. John's Red Storm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20432AA9-FFAF-00E0-57F2-2B35581DEE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389" name="Picture 388" descr="Louisville Cardinal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9370C4D9-F558-D91D-7885-7BAFBBA9F8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390" name="Picture 389" descr="Georgia Bulldog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3AFA497E-21C4-A4D0-1612-927BB2BCE9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391" name="Picture 390" descr="Oklahoma Sooner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17C711DB-F714-CEF5-2F85-2045DEC5A7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392" name="Picture 391" descr="Illinois Fighting Illini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CF8AF0AE-6889-2837-C23F-15BF1E3AA0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393" name="Picture 392" descr="Michigan Wolverines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853E2F4B-B681-F7FA-2E7A-3ABC003FFB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394" name="Picture 393" descr="Vanderbilt Commodor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CF87C014-CACA-05CE-DD7A-7794509256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395" name="Picture 394" descr="Wake Forest Demon Deacon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7F6823D2-CEA8-AC0F-4CA8-033F6CD460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396" name="Picture 395" descr="Clemson Tiger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EBB2175C-8178-AB61-6CCB-2BF1B0769F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397" name="Picture 396" descr="Creighton Bluejay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1B30AAAF-7FA0-3CBF-2BBA-FFCE19992D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398" name="Picture 397" descr="Baylor Bear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42AD1D94-595B-292D-1984-79200D79E0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399" name="Picture 398" descr="UCF Knight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08D6ED98-A271-4065-E272-F4AEF36BE1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400" name="Picture 399" descr="Texas Tech Red Raider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E75C7474-6715-E90D-DBCE-95E2DBE8AE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401" name="Picture 400" descr="UConn Huskie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C0D4127E-4841-2FC3-448E-8F34BCD3D3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402" name="Picture 401" descr="Indiana Hoosier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3EE6E6FD-54E9-C842-7E55-055CC9E415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403" name="Picture 402" descr="UC Irvine Anteater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8CAE9FF7-8BC9-7DE0-670F-856AC91CEB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404" name="Picture 403" descr="Arizona Wildcat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EDACFA7F-EE20-EA15-5AF5-4EE845AD0B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405" name="Picture 404" descr="Drake Bulldog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F958A00E-4224-F5CD-A0EA-FA665787C0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406" name="Picture 405" descr="SMU Mustang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5E25D051-94E7-71A0-6F78-8BB8F42217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407" name="Picture 406" descr="New Mexico Lobo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1945483A-1F99-E7DC-047B-636BF42327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408" name="Picture 407" descr="North Carolina Tar Heel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CAF9E7EB-60A8-7B71-8760-0EFF58AF21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409" name="Picture 408" descr="Maryland Terrapin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0CD3B1EB-945C-1854-DB75-230F59F2A9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410" name="Picture 409" descr="Saint Mary's Gael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FF5ECE26-0D23-FA5D-CA6C-8F30DE568B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411" name="Picture 410" descr="UCLA Bruins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69430C4E-CE6D-05F9-FE71-29E9E53ECF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412" name="Picture 411" descr="Texas Longhorns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2EC96BEA-0832-ECD9-CB69-1EF0C37CCF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413" name="Picture 412" descr="San Diego State Aztec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2A1E029A-0BF8-3D30-E151-4A5237662A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414" name="Picture 413" descr="Cincinnati Bearca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FBC368F9-355F-2A07-5AD2-8F71E66AD2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415" name="Picture 414" descr="Pittsburgh Panther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423709CF-0E6B-5AD3-199E-2E88525CDF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416" name="Picture 415" descr="Nebraska Cornhusker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7A0E3F0F-CA81-09DA-0C5B-B40CFD1582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417" name="Picture 416" descr="Iowa Hawkeye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083DA4E7-D2E2-66E5-72C8-B914700C9F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418" name="Picture 417" descr="Gonzaga Bulldog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453400F8-A658-69C4-5E7F-A8292E4E94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419" name="Picture 418" descr="Xavier Muskete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5E4AD91D-6685-5A74-99A7-8D572356DD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420" name="Picture 419" descr="Arizona State Sun Devil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7AD9CF92-1C0D-9544-33D6-8F8C78E33E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421" name="Picture 420" descr="Florida State Seminole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A9DCB5AE-D46B-49A7-4194-38F7444747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422" name="Picture 421" descr="Bradley Brave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A9C63937-EF22-07C3-2C40-EB8D2E2822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423" name="Picture 422" descr="North Texas Mean Green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2732D29A-ACB3-88B7-C2CE-E491E200C4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424" name="Picture 423" descr="Washington State Couga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193D787F-547F-30C7-8DA3-DC879546A9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425" name="Picture 424" descr="Northwestern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3E5E677A-895F-EA68-024C-3FF3EC3C73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426" name="Picture 425" descr="VCU Ram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CD357E99-6699-55A1-1999-3331E143EF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427" name="Picture 426" descr="Arkansas Razorback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AA078FD2-0145-E33B-295D-CA06C76E29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428" name="Picture 427" descr="LSU Tiger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34EED37B-B7DA-BD00-6092-FA4DBED9E5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429" name="Picture 428" descr="TCU Horned Frog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EC5DC337-1C32-6D8D-5D46-53E097B45A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430" name="Picture 429" descr="Ohio State Buckey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B01FA359-CF1E-9CCC-2DF3-C604431D88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431" name="Picture 430" descr="Penn State Nittany Lion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066A0044-7A59-C649-DE06-C7069F7A2A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432" name="Picture 431" descr="Utah Ut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7E6E11DF-3B11-612D-F836-BA94A053B0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433" name="Picture 432" descr="San Francisco Don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5EE7F87C-21D3-3AAE-0A04-4D01F17514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434" name="Picture 433" descr="Dayton Flyer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C030318C-6876-2C9E-451F-1C68E82857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435" name="Picture 434" descr="Georgetown Hoya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1D1F5594-AE82-6D27-78E0-7A506A8D05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436" name="Picture 435" descr="Stanford Cardinal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0FD68A3A-3797-C68E-E534-E5424CAF34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437" name="Picture 436" descr="BYU Cougar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44F7912C-86D4-4BEE-B086-152F1EB978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438" name="Picture 437" descr="Villanova Wildcat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14FCF12A-1F86-A04B-9870-E753816379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439" name="Picture 438" descr="St. Bonaventure Bonn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858A2B20-15DE-1B67-BDBE-D61FA635BB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440" name="Picture 439" descr="Samford Bulldog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6BDA517F-FEFD-FE28-2BA7-02211521AA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441" name="Picture 440" descr="Charleston Couga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03B6CFF1-E343-3D14-9ED3-0EA9D6A1F6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442" name="Picture 441" descr="UC San Diego Triton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9ED26D1B-9CE5-F079-F497-61C4D6BEB5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443" name="Picture 442" descr="George Mason Patriots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FAAF10D6-6926-B76B-83FB-60C346A604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444" name="Picture 443" descr="Rutgers Scarlet Knight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4C401B75-56B0-510C-D7F9-95306F0738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445" name="Picture 444" descr="Rhode Island Ram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4D97A2E2-D9F9-C74E-ED80-3AEFA5329C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446" name="Picture 445" descr="UTEP Mine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372FC2FF-C602-BEC6-106B-977634394D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447" name="Picture 446" descr="Boise State Bronco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C74A6A3E-56EA-1F76-7949-54BD69F50E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448" name="Picture 447" descr="USC Troja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6305E0B2-8884-70D8-FA8A-ABCC32F9B8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449" name="Picture 448" descr="Furman Paladin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6AA7DE79-CA25-EA86-6E33-7B1A8A1A73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450" name="Picture 449" descr="UNLV Rebel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1E9ED4C6-ADA4-1C13-40CC-230AF586C4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451" name="Picture 450" descr="Liberty Flame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6384BCAA-AA1E-73B9-F2A3-F3B2B01C76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452" name="Picture 451" descr="Santa Clara Bronco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4D20367E-97E7-9203-3BE3-D0DB95B90F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453" name="Picture 452" descr="Princeton Tigers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B0B6A66F-C8A6-0922-427F-48FC213505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454" name="Picture 453" descr="Arkansas State Red Wolve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8C1C697C-4515-FEC3-3722-94AA574081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455" name="Picture 454" descr="Middle Tennessee Blue Raider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8EAE6730-3A6A-9131-A1E1-705AEB2AF5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456" name="Picture 455" descr="Oklahoma State Cowboy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DBF9AB06-35BA-7812-DE13-1E2B87B4AB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457" name="Picture 456" descr="Washington Huskie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6AEA1163-D1E8-C4E2-23CA-67835DC296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458" name="Picture 457" descr="Miami (OH) RedHawks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40E8EE2C-7182-445F-C8EC-7018C0F667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459" name="Picture 458" descr="Oregon State Beav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0B8D78DA-3F6D-D582-0221-315B4F7356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460" name="Picture 459" descr="South Carolina Gamecock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F0265991-B8D7-8999-176D-527A9A597F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461" name="Picture 460" descr="McNeese Cowboy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03D36455-ED34-D70B-719C-FDCA261CD2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462" name="Picture 461" descr="Colorado Buffaloe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2E8CCACA-2361-AFF8-465D-CC5B8A1C27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463" name="Picture 462" descr="Colorado State Ram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2DF8323A-589F-86F6-A1F8-66FF41C6BB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464" name="Picture 463" descr="Northern Colorado Bear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0C35DFA8-F5FD-6820-59C8-67D2BCF378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465" name="Picture 464" descr="Belmont Bruin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9D23D317-142F-D4E8-D18C-CDBAF9723D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466" name="Picture 465" descr="Davidson Wildcat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8FBED04F-E87E-E84D-7E53-A09994AD4A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467" name="Picture 466" descr="Marist Red Foxes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58D049B9-2642-9835-58C2-54826CD1D4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468" name="Picture 467" descr="Temple Owl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9BF9A3E2-4093-4143-9B25-00B511A3DE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469" name="Picture 468" descr="Columbia Lion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FBA86A63-7266-6D0E-442B-63834BDE99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470" name="Picture 469" descr="UIC Flame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802C317A-998C-1401-4AC0-07CCDAE065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471" name="Picture 470" descr="Akron Zip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B6F4A6F1-64DB-2883-3243-94EAA62E22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472" name="Picture 471" descr="Butler Bulldog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89EF0AAC-D518-BCEB-5CA4-7E904D883C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473" name="Picture 472" descr="Grand Canyon Lope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7D956E72-10C6-5986-F26D-874A1B7F12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474" name="Picture 473" descr="St. Thomas-Minnesota Tommie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1622BECE-0AF0-C36D-E2D0-4399950D3B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475" name="Picture 474" descr="Radford Highlander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70624933-8EB4-C1FF-8C8C-A7A6348168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476" name="Picture 475" descr="South Alabama Jaguar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413F86F8-1563-F211-550D-E7F500FD37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477" name="Picture 476" descr="George Washington Revolutionarie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21C717F5-C5F5-4624-6305-879DFF3659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478" name="Picture 477" descr="Syracuse Orange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E439C5A0-8C98-549F-E163-FEC95CD7E2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479" name="Picture 478" descr="Nevada Wolf Pack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BC7EA670-92A0-EF6B-0C0E-C6EB9059F1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480" name="Picture 479" descr="DePaul Blue Demo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A583A29B-1C40-0FBD-0E22-CB0BE0C0D2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481" name="Picture 480" descr="Saint Joseph's 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560D27D9-0183-ED04-458E-B393128DC9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482" name="Picture 481" descr="High Point Panther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1872ED76-1C11-B063-5BAD-A714AA8575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483" name="Picture 482" descr="UNC Wilmington Seahawk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AC3BD453-63B4-BE79-D5D3-3539355B9F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484" name="Picture 483" descr="California Golden Bea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595DB1CE-2009-FABB-BFD1-FE5006B74D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485" name="Picture 484" descr="Utah Valley Wolverin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3DC8CF55-8498-4E5B-CA9A-C895987129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486" name="Picture 485" descr="Providence Fria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BA19820C-7451-3AA1-355C-2A522F89706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487" name="Picture 486" descr="Virginia Cavalier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CE7104EB-1E41-BB0A-20A7-425FC18CF9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488" name="Picture 487" descr="Cornell Big Red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CFA51AF2-CF35-FEC9-AC7F-39B827ECA9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489" name="Picture 488" descr="Minnesota Golden Goph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6CBEBA9E-82FE-E861-F973-1357037D4D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490" name="Picture 489" descr="Lipscomb Bis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36205B0A-64D0-603C-856E-CAE28066F7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491" name="Picture 490" descr="Elon Phoenix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1CF8F322-2A5B-A041-8FDB-762C1119B6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492" name="Picture 491" descr="Longwood Lancer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F25D5AA3-B35B-E8F2-52AC-D39DD5C2E7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493" name="Picture 492" descr="Yale Bulldog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CCE13151-54CE-43C3-E073-50540A35E3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494" name="Picture 493" descr="UC Riverside Highlander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A0F52445-AB01-9882-828A-E343619694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495" name="Picture 494" descr="Purdue Fort Wayne Mastodon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59F6437E-60B5-3A6F-D535-EF4AE8F97C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496" name="Picture 495" descr="UNC Asheville Bulldog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4517B1D0-8349-C166-EBC2-8E0091D206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497" name="Picture 496" descr="Western Kentucky Hilltopper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E49457B2-BBD3-F363-3C20-0116DDD8AB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498" name="Picture 497" descr="Cleveland State Viking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21DFF860-565B-BD00-5CB4-8E836E1EEA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499" name="Picture 498" descr="Queens University Royal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D330128B-C713-D3CA-3CDE-5D64F86632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500" name="Picture 499" descr="Louisiana Tech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07A46F36-3128-1661-B2E3-BF39D1CEDE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501" name="Picture 500" descr="North Dakota State Bison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F5F8FEFA-B79D-75C6-EEF2-5A58DB870B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502" name="Picture 501" descr="Saint Louis Billiken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CD30C44E-23F9-A77C-476C-5CD0582EC3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503" name="Picture 502" descr="Texas A&amp;M-Corpus Christi Islander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1EC56BD7-87F9-11EE-5E17-654715DCC1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504" name="Picture 503" descr="NC State Wolfpack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7FC631DB-35DC-B25C-5522-B1A6FB8BCF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505" name="Picture 504" descr="Jacksonville Dolphin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E7699DCD-C467-B4B4-F4B5-E7F5C2F2F3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506" name="Picture 505" descr="UMass Lowell River Hawk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C5D3FE1C-63CE-57A2-67F0-6E5425210A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507" name="Picture 506" descr="Troy Trojan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02F4A9DB-D404-0131-4817-FE1CFBC1AB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508" name="Picture 507" descr="Notre Dame Fighting Irish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DE4CFE27-1E30-1C16-88E7-F658787982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509" name="Picture 508" descr="Toledo Rocket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6350FC4B-DC96-53C3-1FDD-2AE1639981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510" name="Picture 509" descr="New Mexico State Aggi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F5B6D7CE-9A47-D852-E7D8-90A7AAA5DE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511" name="Picture 510" descr="Kansas State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F7B4778E-8784-D21E-0F58-B09C17B67D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512" name="Picture 511" descr="Loyola Chicago Rambler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E7ECC149-AF0C-0993-94C9-295E324517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513" name="Picture 512" descr="Wichita State Shock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0840E94A-2A37-0503-6675-D15111A0EB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514" name="Picture 513" descr="Nicholls Colonel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EE2D08FB-DE74-7CC8-4D7B-BB9CDC1C45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515" name="Picture 514" descr="Kent State Golden Flashe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92892679-C9AE-B540-09EC-574449D523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516" name="Picture 515" descr="Hawai'i Rainbow Warrio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F97B553A-F126-0103-1B7E-4F17367E17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517" name="Picture 516" descr="UNC Greensboro Spartan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0062D4F6-24C4-CF49-1DA9-2519A2CECD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518" name="Picture 517" descr="Loyola Marymount Lion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E39588B4-9A54-E11D-C0FC-80100D6980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519" name="Picture 518" descr="La Salle Explorer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484F9A43-C285-DD4C-E71C-F1C2237B11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520" name="Picture 519" descr="Montana Grizzlie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BE7DE32B-4927-773E-29FB-C387D19344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521" name="Picture 520" descr="App State Mountaineer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4382C522-3BB2-DAFE-8750-A53FC264E8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522" name="Picture 521" descr="Southern Jaguar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42920A7F-E011-2697-43D5-74FFDA0A29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523" name="Picture 522" descr="Central Connecticut Blue Devil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6D9F99B1-B7BD-8B28-EA44-2CC224C042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524" name="Picture 523" descr="Cal State Northridge Matador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45EC33AA-9F9A-0B5C-151C-62BC2CB6F2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525" name="Picture 524" descr="Florida Atlantic Owl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8BAE0B8F-519D-EA53-514E-2E1793603D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526" name="Picture 525" descr="Chattanooga Moc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26384849-67DB-FC2F-8EC4-DBBD2ACD06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527" name="Picture 526" descr="Norfolk State Spartans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F038C219-BA03-7D7E-5C8C-D2067AA83D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528" name="Picture 527" descr="Boston College Eagle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159CA6FF-355F-1F99-A326-E3124B37EB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529" name="Picture 528" descr="Kennesaw State Owl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EBE1FB2A-50C3-BF0D-A6B2-9ACED88534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530" name="Picture 529" descr="Virginia Tech Hokie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8333A132-10FF-1A90-748C-735CAD31CB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531" name="Picture 530" descr="South Dakota State Jackrabbit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2EB5D98A-D655-1BC2-ABE6-8AAA397BC1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532" name="Picture 531" descr="Milwaukee Panther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8016889C-471B-B496-2DBC-AE832AC4A3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533" name="Picture 532" descr="Wyoming Cowboy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284C5E06-19B9-760F-3F2B-CB7794A036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534" name="Picture 533" descr="Mount St. Mary's Mountaineers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38AD7D08-6738-979D-B0EA-2BA5E413B7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535" name="Picture 534" descr="Georgia Tech Yellow Jacke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9B497608-DFB9-D49A-D501-0A26FE83DA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536" name="Picture 535" descr="UAB Blazer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4B727A82-4002-7ACD-4FC9-30980ACABA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537" name="Picture 536" descr="William &amp; Mary Tribe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E22BC300-4A3A-7356-F253-A0FD20DC3B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538" name="Picture 537" descr="Jacksonville State Gamecock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02C9421C-2A2D-C38E-59A5-06856DD5C3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539" name="Picture 538" descr="Robert Morris Colonials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87CD8716-234E-349B-F5B9-56B31DB536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540" name="Picture 539" descr="Illinois State Redbird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8F8F0092-3086-6545-E22B-8476C75BD9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541" name="Picture 540" descr="Murray State Racer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C2FCE4D4-FF14-9491-8199-76370F962C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542" name="Picture 541" descr="Ohio Bobcat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C464043B-10B0-13DC-750C-114CC2C8B1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543" name="Picture 542" descr="North Alabama Lion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C3883383-7148-2B8B-FAF6-141F2306F0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544" name="Picture 543" descr="Brown Bear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5B8052BB-0703-CFE1-43D6-8E799E5F97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545" name="Picture 544" descr="Morehead State Eagle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15DC47FC-4AFF-FAC7-7C22-A27297A1B2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546" name="Picture 545" descr="South Florida Bull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E049EB4B-196D-ADC4-C816-C86D7202AA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547" name="Picture 546" descr="Merrimack Warrio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00DDAC7D-2098-BE6A-EF44-5AFDCBD58E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548" name="Picture 547" descr="Texas State Bobcat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DECF2BC3-B6C6-CC7B-66CC-DBDD140189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549" name="Picture 548" descr="Northern Iowa Panthers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2BD75FBD-03A9-19B2-F4A5-62144422DE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550" name="Picture 549" descr="UC Davis Aggie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29798130-2CA0-B45C-3E4E-8349D02117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551" name="Picture 550" descr="UC Santa Barbara Gaucho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DC69373B-7F2F-7570-6ABF-D90337D362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552" name="Picture 551" descr="Winthrop Eagle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194920C3-1287-F41B-17FE-E151430856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553" name="Picture 552" descr="Central Michigan Chippewa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04914BF6-522C-4B47-73C1-251E0D7476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554" name="Picture 553" descr="Quinnipiac Bobcat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EAD3134E-03FE-6F77-B239-6122CEF710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555" name="Picture 554" descr="Wofford Terrier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0BB5DC9E-9055-4527-3137-6AC4CE436A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556" name="Picture 555" descr="UT Rio Grande Valley Vaquero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D78010E7-4455-768E-BFDC-886CD13C1D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557" name="Picture 556" descr="Hofstra Pride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26C46256-F524-5859-E348-FA7EB48DE4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558" name="Picture 557" descr="James Madison Duke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E0E6A1F8-EDC8-77DF-DC50-5A45942EFA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559" name="Picture 558" descr="SE Louisiana Lion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5EC6F60F-FAAB-5B1A-4354-DE59325BDE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560" name="Picture 559" descr="Towson Tiger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4E180392-710A-C2B0-55A8-D5A6BD5DF1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561" name="Picture 560" descr="Portland State Viking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7F274947-4B07-BEEF-EA39-FD90D14E75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562" name="Picture 561" descr="Youngstown State Penguin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80E3450C-6D8E-599C-16F7-83A176F046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563" name="Picture 562" descr="Florida Gulf Coast Eagl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F2400FC8-C110-A091-90F9-16DC963E88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564" name="Picture 563" descr="Maine Black Bear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FF0B604E-D46A-E868-374D-C7BB316A98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565" name="Picture 564" descr="Delaware Blue Hen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465FABD6-05B3-EA29-D6FF-3A932B5776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566" name="Picture 565" descr="Little Rock Trojan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B62D8F17-DACD-02E3-EFF5-527E7A131D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567" name="Picture 566" descr="SIU Edwardsville Cougar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8C19D705-5259-A3ED-77D2-194268BB51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568" name="Picture 567" descr="Rice Owl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3D7228D4-267B-0E88-A8DB-4EC8C98667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569" name="Picture 568" descr="Northeastern Huskie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9E81A02F-D8F6-C3F6-CD69-8AF2377D5A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570" name="Picture 569" descr="East Carolina Pirate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37749EE9-A04D-F260-855A-E91EBA1982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571" name="Picture 570" descr="Valparaiso Beacon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D82971B9-586B-FCCF-4407-046EC5502AB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572" name="Picture 571" descr="East Tennessee State Buccaneer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63094E9A-9260-DD95-F33A-B807E18A34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573" name="Picture 572" descr="Bethune-Cookman Wildcat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60AF5CCA-F56F-AC20-0D7C-0984478B92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574" name="Picture 573" descr="Duquesne Duke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819B9E7D-8E04-7E2F-591C-2B6D28C128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575" name="Picture 574" descr="Omaha Maverick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BF0D7B39-94DA-44C4-8EA4-4FD4B1A0D4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576" name="Picture 575" descr="Vermont Catamounts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37233667-39EA-EB9F-465B-EC2273AB4A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577" name="Picture 576" descr="California Baptist Lancers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25AFA0FB-FB22-2C58-B930-B15CCA1ECD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578" name="Picture 577" descr="Bryant Bulldog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33514FC2-7697-D5F8-7A2D-50134391B1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579" name="Picture 578" descr="American University Eagle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A2FE0053-6A79-7B50-9CC5-DFC45AC48A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580" name="Picture 579" descr="North Florida Osprey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5BDF9A55-1EBB-7875-0B0F-DC832D14C4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581" name="Picture 580" descr="Drexel Dragon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C4AE9A72-588B-0C86-D975-2ED62B7E38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582" name="Picture 581" descr="Georgia Southern Eagle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DEC47978-6023-5B20-7F2E-6FFBFC1923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583" name="Picture 582" descr="Seton Hall Pirate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F65F785C-7C7C-E1D3-A6B3-418E439E5F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584" name="Picture 583" descr="Idaho State Bengal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F5984E45-446C-BDF5-0E5C-C0CEDEEA2B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585" name="Picture 584" descr="Marshall Thundering Herd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288543C3-BE7C-6C70-9DAD-CF8CA2885A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586" name="Picture 585" descr="Southern Utah Thunderbird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8C700FAE-006C-47AE-B6CA-7312FCA409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587" name="Picture 586" descr="Fordham Ram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D3893008-E2AD-0D0A-3941-1BFF231318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588" name="Picture 587" descr="Oakland Golden Grizzlie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EA3D156E-521C-2487-D440-D13813215A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589" name="Picture 588" descr="Tulane Green Wave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69087941-20BF-08E6-C9D0-FD0A9D0AFB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590" name="Picture 589" descr="San José State Spartan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BC1A71A3-12CD-645F-22BD-201CFBA27E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591" name="Picture 590" descr="Hampton Pirates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C52F007C-DE4B-B96B-FCF4-DF80C4D311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592" name="Picture 591" descr="Sam Houston Bearkat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006F43C3-E2CE-15B2-2D6B-58341B7790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593" name="Picture 592" descr="Lamar Cardinal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D74A0243-8822-01DC-A45D-A8E557116B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594" name="Picture 593" descr="Holy Cross Crusader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AC851BF9-C215-961B-98EE-BBF36D21F8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595" name="Picture 594" descr="Army Black Knight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E10DF894-32B3-0CDD-484E-B425A62088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596" name="Picture 595" descr="Saint Peter's Peacock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0A4FE665-8D10-72DE-8980-E22D80FD5E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597" name="Picture 596" descr="Wright State Raide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7AEC1362-D009-B6E1-9513-FD5F45AA75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598" name="Picture 597" descr="South Dakota Coyot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A9DB1F1F-E317-CDB1-DB63-78FDD60FD4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599" name="Picture 598" descr="Indiana State Sycamore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39DCEFEC-B510-268C-2CBE-E4E7631200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600" name="Picture 599" descr="Manhattan Jasper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A82D76D8-3D27-C819-A6E3-A738902F83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601" name="Picture 600" descr="Massachusetts Minutemen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13E18CAE-EC89-204F-303C-C792C09270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602" name="Picture 601" descr="Stonehill Skyhawk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8072DBEF-6021-C613-4AB0-CD5865711B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603" name="Picture 602" descr="Jackson State Tiger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1B616F8C-50E2-85A8-8C75-64780F527C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604" name="Picture 603" descr="Eastern Kentucky Colonel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2C49910C-494A-1D95-00F8-B8AD94A886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605" name="Picture 604" descr="UTSA Roadrunne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25602F82-C8C2-3AB9-AED2-8B6BE23D7F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606" name="Picture 605" descr="Dartmouth Big Green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0F764692-EE9C-7F80-6292-12615E5F17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607" name="Picture 606" descr="Eastern Michigan Eagle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6D9D9773-9531-68C4-6145-DC3EB943B3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608" name="Picture 607" descr="Seattle U Redhawk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29F8F3CB-14E4-A8C7-68E2-B3D4BA1119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609" name="Picture 608" descr="Southeast Missouri State Red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9753D959-75AE-B56E-186D-710DD1A10D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610" name="Picture 609" descr="Harvard Crimson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3AEF8DB5-2B40-BC69-0A3D-BE739452A1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611" name="Picture 610" descr="Gardner-Webb Runnin'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C69ADE95-D768-4906-5766-B2FD235664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612" name="Picture 611" descr="Tarleton State Texans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FFC914DF-5078-8BC5-1F8B-9155C5F888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613" name="Picture 612" descr="Wagner Seahawk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BA07ED4D-126A-D586-D60B-03A20ACCEA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614" name="Picture 613" descr="Cal State Bakersfield Roadrunner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40E63703-8047-61D5-36B7-65DF02853C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615" name="Picture 614" descr="Florida A&amp;M Rattler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E860AA96-A0E0-DBB0-4F21-BE396CE40B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616" name="Picture 615" descr="Northern Arizona Lumberjack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04F67DB6-BAD9-951C-3CF4-5186ADF324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617" name="Picture 616" descr="Colgate Raider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5CE912EF-DDF1-F80E-A461-6A719C5A17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618" name="Picture 617" descr="Southern Illinois Saluki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87A32416-21B3-1594-E3B2-CDBC299D58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619" name="Picture 618" descr="Delaware State Hornet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079E9387-78FC-EBCB-6A20-05AD454668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620" name="Picture 619" descr="Northwestern State Demon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EA1C0DA2-52D3-2308-4ECF-29DACA4B0C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621" name="Picture 620" descr="Bucknell Bison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EB0942C7-7421-E30D-4CB9-B59B92E50D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622" name="Picture 621" descr="Mercer Bear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734044CF-0068-19B3-D3D7-CB406788DD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623" name="Picture 622" descr="South Carolina State Bulldog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35D76A7A-ED99-4A5C-D190-1E447B4181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624" name="Picture 623" descr="Howard Bison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046A7BFD-D727-F0AE-EA9B-F6DB6D4CBB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625" name="Picture 624" descr="Idaho Vandal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569CF594-51E5-08AA-D03E-11C124AA0C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626" name="Picture 625" descr="Northern Kentucky Norse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BB8C7F02-5079-55CE-01F5-B8E80167C1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627" name="Picture 626" descr="UAlbany Great Danes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330D1F33-AC61-9B63-A394-C4A24B955A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628" name="Picture 627" descr="Abilene Christian Wildcat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19392810-B6B6-D43C-5921-7108A542AD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629" name="Picture 628" descr="Siena Saint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C5F7FBCB-2A67-9389-4983-C5BECB5F03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630" name="Picture 629" descr="Fresno State Bulldog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AF7A1DFD-069C-4EB4-A9C0-F6686A1B6F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631" name="Picture 630" descr="Alabama State Hornet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2D7F7641-683F-FD06-3B4F-CEEFE332EC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632" name="Picture 631" descr="Buffalo Bull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6ECC823E-A58C-B2EC-F0A4-B003387178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633" name="Picture 632" descr="Loyola Maryland Greyhounds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0F06ABF3-20D7-4C40-D33D-6DC5969DE9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634" name="Picture 633" descr="Southern Miss Golden Eagle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5CBB7F0B-4A9D-08EE-5AA7-4DF8B7ADDA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635" name="Picture 634" descr="Stephen F. Austin Lumberjack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1719BD23-6368-1170-6DB3-A967F332D8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636" name="Picture 635" descr="Texas Southern Tiger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73A93EB2-82B0-4990-CF12-2C7775FD2A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637" name="Picture 636" descr="Cal Poly Mustang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FBF26508-9F11-FA46-0FEC-34A3C0C36A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638" name="Picture 637" descr="Sacramento State Hornets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45F14E3D-BCA8-776B-5BF2-BEBE25BEC2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639" name="Picture 638" descr="Stetson Hatters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F82FD939-6060-1579-C03C-D6A8E75EE1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640" name="Picture 639" descr="IU Indianapolis Jaguar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CCEEF61A-615A-9709-B4AE-5044469AC3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641" name="Picture 640" descr="Southern Indiana Screaming Eagle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A943668D-2F29-98A7-77EB-D3D0C8ADC9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642" name="Picture 641" descr="Bellarmine Knight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430224BD-A61C-AA35-D319-F6B51B80DE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643" name="Picture 642" descr="Boston University Terri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088426B9-21E0-D491-1626-18E5C8F3F1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644" name="Picture 643" descr="Kansas City Roo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43C4EA4E-241D-24E6-D648-CB658B0351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645" name="Picture 644" descr="Montana State Bobcat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BA62DFD3-7BA6-F569-9DE1-C70C83A516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646" name="Picture 645" descr="North Dakota Fighting Hawk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78F47D59-A120-6A5A-8D35-E50AD83801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647" name="Picture 646" descr="New Hampshire Wildca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F25214E9-8F46-D4E1-77A9-6E8D17B491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648" name="Picture 647" descr="Fairleigh Dickinson Knight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6C930EAD-CAEC-18E6-44EA-9D8A46BAD6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649" name="Picture 648" descr="Bowling Green Falcon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C8D3DC43-FA6C-416A-0948-92E6C8DE61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650" name="Picture 649" descr="Oral Roberts Golden Eagle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792DB330-85BB-AF14-6B76-44C0A814C5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651" name="Picture 650" descr="Tulsa Golden Hurricane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E5B4871D-2E24-4441-E980-68006E1E49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652" name="Picture 651" descr="Pennsylvania Quak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BFB73D7A-629F-26E0-964D-CC291E62F8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653" name="Picture 652" descr="UT Arlington Maverick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B28C48DA-75A4-7C24-1D53-46B2CDA99C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654" name="Picture 653" descr="Richmond Spider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59991554-38EE-4741-3E55-4DF561E45F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655" name="Picture 654" descr="Pacific Tig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9497D776-B56E-D16A-551B-9038148669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656" name="Picture 655" descr="Old Dominion Monarch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7DD9BFD3-6E09-B452-707A-8865A9CE4C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657" name="Picture 656" descr="Long Beach State Beach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4CEF6D28-9ACB-CD3F-B589-17237AB5A8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658" name="Picture 657" descr="San Diego Torero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FBFE7F66-05AE-49F6-CA67-E2C2A2D6E4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659" name="Picture 658" descr="Louisiana Ragin' Cajun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FADE74BC-1E2C-FB21-E8EA-C37AC3217D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660" name="Picture 659" descr="Iona Gael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7520EDA1-E206-6638-E75E-FF38B91916C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661" name="Picture 660" descr="Niagara Purple Eagle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CE125EEB-2BA1-95C8-597B-C5B6723588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662" name="Picture 661" descr="Lafayette Leopard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4200146B-3939-F051-1933-4B78F47782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663" name="Picture 662" descr="Coastal Carolina Chanticleer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3B501082-5F34-8D86-C7AF-638CAA6A45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664" name="Picture 663" descr="Eastern Washington Eagle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DBDEE0B8-DD71-40D5-27C7-949FD049D9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665" name="Picture 664" descr="Evansville Purple Ace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53798390-B712-670C-0173-231B938658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666" name="Picture 665" descr="Air Force Falcon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CA20B315-51F2-B51B-7482-6E6E3E45EC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667" name="Picture 666" descr="Alabama A&amp;M Bulldog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AA32BAF1-F378-FA52-4077-0828C2D20D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668" name="Picture 667" descr="Alcorn State Brave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E0EDFCC6-B552-6A96-5AA6-CAFACEB23C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669" name="Picture 668" descr="Arkansas-Pine Bluff Golden Lion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10FA77D0-AB72-1680-F80A-73DAF8FE14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670" name="Picture 669" descr="Austin Peay Governors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24AF44E4-908F-906A-8DDA-CC0F1C6E4A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671" name="Picture 670" descr="Ball State Cardinal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DAA41A3C-6461-22D4-EC52-71C2613AEA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672" name="Picture 671" descr="Binghamton Bearcat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E67D531F-38AB-C84D-5722-45EB3A8D0C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673" name="Picture 672" descr="Campbell Fighting Camel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AF5D072E-1F0F-7332-9A48-0D88EB3E55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674" name="Picture 673" descr="Canisius Golden Griffin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7BAB303B-6919-5C16-BDA5-AF8A388CCC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675" name="Picture 674" descr="Central Arkansas Bear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D487EA37-ED02-2DF7-D55F-E7892BC608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676" name="Picture 675" descr="Charleston Southern Buccane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5C67FC6E-061B-02CA-228F-C791748CF2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677" name="Picture 676" descr="Chicago State Cougar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305C7410-8AF8-FAC2-F2C3-B1DC0C03FD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678" name="Picture 677" descr="Coppin State Eagle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0A3B22D4-1E4C-8537-8E06-5B65E77186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679" name="Picture 678" descr="Denver Pioneer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A2EA3199-4CCB-F061-A47C-ECB9B07AA6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680" name="Picture 679" descr="Detroit Mercy Titan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B30F0254-D47C-D05C-7A17-0BFF464BD6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681" name="Picture 680" descr="Eastern Illinois Panther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D8516919-FA99-CC50-C540-1B490FD7BF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682" name="Picture 681" descr="Fairfield Stag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D8578A76-1185-E0A5-C91D-980D58FDB5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683" name="Picture 682" descr="Florida International Panther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E766E564-7399-8E5F-2F2E-ED36C12E2B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684" name="Picture 683" descr="Cal State Fullerton Titan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780D2879-60C7-AA36-F52E-14C1F23CB1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685" name="Picture 684" descr="Georgia State Panther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ACAD34FF-9B06-5076-ED5C-C963BD5A15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686" name="Picture 685" descr="Houston Christian Huskie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C98510A4-A5CE-32B9-8D6A-18993A676F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687" name="Picture 686" descr="Lehigh Mountain Hawk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C03B3A7E-4C03-CB58-8745-05BA328090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688" name="Picture 687" descr="Le Moyne Dolphi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4F83F8D2-394D-F590-2AB8-003D861387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689" name="Picture 688" descr="UMBC Retrieve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6CB0D9D1-10CB-E1F2-51CA-A0135B0A20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690" name="Picture 689" descr="Maryland Eastern Shore Hawk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3012EC28-42B2-C404-235F-315D85ECE4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691" name="Picture 690" descr="Mercyhurst Laker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948BAE9C-3243-EA4C-AE15-E9B08FE83B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692" name="Picture 691" descr="Miami Hurrican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E195C7C7-0080-E5BF-60B9-3C0DE82D34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693" name="Picture 692" descr="Mississippi Valley State Delta Devil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9B08EF0C-9A0F-AB65-1DEE-9345DDC886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694" name="Picture 693" descr="Monmouth Hawk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D47843ED-5522-D19B-4E1D-9DD79E5492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695" name="Picture 694" descr="Morgan State Bears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8609FB02-109B-5F34-1732-D924646505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696" name="Picture 695" descr="Navy Midshipmen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A5A42300-F80B-55D0-D106-0580DD4D24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697" name="Picture 696" descr="North Carolina Central Eagle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0630940F-B6E8-6851-0F44-1A2AB274AC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698" name="Picture 697" descr="Charlotte 49ers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5373103D-B35B-949A-02CE-57D45545DD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699" name="Picture 698" descr="UL Monroe Warhawk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6D40F6EA-6515-1954-92B8-DAD699CC24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700" name="Picture 699" descr="New Orleans Privateer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E9E55A02-03E2-37B8-8433-5A6BE1A48E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701" name="Picture 700" descr="North Carolina A&amp;T Aggi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C611DBB3-5C8C-3904-C907-C56BB7FBAA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702" name="Picture 701" descr="Northern Illinois Huskie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A8BD54D3-D61B-1EB1-1729-C73574D923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703" name="Picture 702" descr="Pepperdine Waves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8A05B8FA-4249-6493-6469-AE0C5A378C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704" name="Picture 703" descr="Portland Pilot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33B42E8C-EDBB-DDBC-BACC-D54CE0CEE2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705" name="Picture 704" descr="Prairie View A&amp;M Panther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D4818327-A8AE-8507-6364-8328873F7A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706" name="Picture 705" descr="Presbyterian Blue Hose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42537A42-AEAB-B6B5-788E-D84A633B28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707" name="Picture 706" descr="Rider Bronc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5E1772C1-F516-40C7-8CD5-4035D8EF48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708" name="Picture 707" descr="Sacred Heart Pioneer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D9F139ED-92B8-3720-98B7-EEF0619460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709" name="Picture 708" descr="St. Francis (PA) Red Flash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129CB0F5-3607-9083-8B49-246434E9BC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710" name="Picture 709" descr="Stony Brook Seawolve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C45ED009-B695-1566-BE14-48F5CC9C35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711" name="Picture 710" descr="Missouri State Bear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C95C1D42-0377-F976-E0C2-718E105D2B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712" name="Picture 711" descr="UT Martin Skyhawk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BD1F5CF6-8DBE-F7AE-5F70-34E7083B49E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713" name="Picture 712" descr="Tennessee State Tiger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A6608224-46A8-EE70-4BC3-512D3C3A3E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714" name="Picture 713" descr="Tennessee Tech Golden Eagle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C666F744-DACE-50A8-7828-5E703871D9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715" name="Picture 714" descr="The Citadel Bulldog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442DEE6E-7555-4B08-B114-93770AEFD9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716" name="Picture 715" descr="VMI Keydets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16E3B9F8-E07C-2F85-63CA-D3919A0EE3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717" name="Picture 716" descr="Weber State Wildcat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DEE72708-F476-D0F2-4827-9174C8344D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718" name="Picture 717" descr="West Georgia Wolve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88EE8CE0-7683-5A77-7D38-830024000C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719" name="Picture 718" descr="Western Illinois Leatherneck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DD70A244-202A-388E-0331-92220AC93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720" name="Picture 719" descr="Western Michigan Bronco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2574C023-C0B6-34A8-08AF-28546528B5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721" name="Picture 720" descr="Western Carolina Catamou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2BB4ADC6-4133-C122-43D9-6985DD095A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722" name="Picture 721" descr="Green Bay Phoenix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CA139A4D-622D-7E3D-2098-942AB21727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723" name="Picture 722" descr="Grambling Tiger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94F4ED76-C1D1-70DD-3884-C71D466DC1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724" name="Picture 723" descr="Lindenwood Lion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B749E8A8-D56D-8C16-2A80-826EF7226D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725" name="Picture 724" descr="East Texas A&amp;M Lion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7D7CE647-056C-FCF5-7876-BC3992EBD3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726" name="Picture 725" descr="NJIT Highlande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8865F919-43D6-AE9A-E1A7-D136167CDB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727" name="Picture 726" descr="South Carolina Upstate Spartan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1A54770B-E9AE-0839-C44B-CDD544836A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728" name="Picture 727" descr="Incarnate Word Cardinal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A6CB0400-A1C3-C267-71CA-C6D95F7C13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729" name="Picture 728" descr="Utah Tech Trailblazer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64A8D9B7-80AF-0957-5048-1A907F941C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730" name="Picture 729" descr="Long Island University Shark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C01E4D7F-B01A-0FA7-4EA3-34BED6F5A5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508000</xdr:colOff>
      <xdr:row>3</xdr:row>
      <xdr:rowOff>101600</xdr:rowOff>
    </xdr:to>
    <xdr:pic>
      <xdr:nvPicPr>
        <xdr:cNvPr id="731" name="Picture 730" descr="Auburn Tige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A1909E0B-474A-F0F5-96DD-BFA8DE6A24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732" name="Picture 731" descr="Alabama Crimson Tide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7E6B9FD0-32F9-672C-4E94-1CE0909372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733" name="Picture 732" descr="Florida Gator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B547C43E-5DC6-F7D2-89DF-424377428F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734" name="Picture 733" descr="Duke Blue Devil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BDA17B20-B107-F143-7B35-5F9918D98D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735" name="Picture 734" descr="Houston Couga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A54BEFF3-AC9D-37D3-2A71-406A91B9CD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736" name="Picture 735" descr="Tennessee Volunte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1180F531-8670-EE80-4816-EE1EE2C08A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737" name="Picture 736" descr="Texas A&amp;M Aggi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59DC8158-6469-C496-0D4C-774CEDA2B6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738" name="Picture 737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84D993F8-3B71-1BF3-E872-2078036C85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739" name="Picture 738" descr="Iowa State Cyclone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BF8B2EEE-AAC8-BA7E-4ADA-9C1EA121DE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740" name="Picture 739" descr="St. John's Red Storm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1024D5C0-A149-365D-C4E7-61E3BB1AD7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741" name="Picture 740" descr="Texas Tech Red Raider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D79C8629-DECE-A066-9A6E-D2F2B4EB0A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742" name="Picture 741" descr="Memphis Tiger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ABF3F811-744B-297F-931C-925AEDAFF5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743" name="Picture 742" descr="Michigan State Spartan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5149576F-6080-8AA4-E070-D047FEB249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744" name="Picture 743" descr="Michigan Wolverines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0D41DFEB-9A1A-365A-94D5-67B3656ACD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745" name="Picture 744" descr="Marquette Golden Eagle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F2E1ED04-BC85-4C95-9F32-9FDBFA3525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746" name="Picture 745" descr="Purdue Boilermaker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BF2E593E-8AEC-FF97-3717-76FBFA210D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747" name="Picture 746" descr="Missouri Tig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C323CE47-6F8B-FB20-5C47-B1E54836DF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748" name="Picture 747" descr="Ole Miss Rebel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2EEED3B0-F03E-A1AC-945D-296B523B32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749" name="Picture 748" descr="Kentucky Wildcats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3AE32641-CC95-E890-A813-42BC556864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750" name="Picture 749" descr="Mississippi State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B6457A05-115A-D8FF-F5AF-C7D7110842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751" name="Picture 750" descr="Clemson Tiger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9FB30E87-D5D8-2C8C-64E8-B239362071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752" name="Picture 751" descr="Louisville Cardinal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D87CCD16-A7DB-E04F-5875-E2EBD36AF5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753" name="Picture 752" descr="Kansas Jayhawks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2561B589-93E3-760D-401E-E5735142ED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754" name="Picture 753" descr="UCLA Bruins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BC942B9D-C520-AEB3-4DBB-4C4111E246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755" name="Picture 754" descr="Maryland Terrapin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9D8D5FFA-3764-7D98-C9A6-CB4E6F16EF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756" name="Picture 755" descr="Arizona Wildcat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C0BF5D30-3C52-E53B-54A2-43E6AB3B00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757" name="Picture 756" descr="Creighton Bluejay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02AAD0F8-9C7E-09D7-8FC8-76CE68246B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758" name="Picture 757" descr="Utah State Aggie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CAF38578-FD39-E492-FA89-A1BB8603B2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759" name="Picture 758" descr="New Mexico Lobo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941DDD18-C92A-0CD4-4E6F-4AD138521E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760" name="Picture 759" descr="Baylor Bear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BD0ED910-6291-10E0-99AE-283F219415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761" name="Picture 760" descr="Saint Mary's Gael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1FA446DB-929D-B77C-7C48-3202D6F841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762" name="Picture 761" descr="Oregon Duck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276CB094-CF6B-323A-F981-7296209108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763" name="Picture 762" descr="Wake Forest Demon Deacon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A058560F-2A0B-B95A-B6EE-5967DAB795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764" name="Picture 763" descr="Drake Bulldog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839DB901-9FDB-0ABE-6BBF-945F2D7F534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765" name="Picture 764" descr="Illinois Fighting Illini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8121D8B8-0DEA-D67E-DBAD-1E820A8B85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766" name="Picture 765" descr="Vanderbilt Commodor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0E876E4C-A9F4-2A82-5A57-7F36B0A6F2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767" name="Picture 766" descr="UConn Huskie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AFE8C6B2-C4B2-FED4-530F-D08DF6D496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768" name="Picture 767" descr="San Diego State Aztec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48257604-1D64-0E03-110D-446EE89C24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769" name="Picture 768" descr="Oklahoma Sooner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24A0E5AB-4EB7-95D2-AF73-5ABCC2AE45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770" name="Picture 769" descr="West Virginia Mountaine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EB299F5A-00D6-E5BF-A522-93E23BA31D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771" name="Picture 770" descr="Nebraska Cornhusker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D0B7EB91-F8B9-F4DD-C8F4-7180F1AAC9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772" name="Picture 771" descr="Ohio State Buckey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42282771-7689-72FE-473B-9F2745FC19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773" name="Picture 772" descr="SMU Mustang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D3CE7461-DB93-B9CA-E7D8-6070F45EA2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774" name="Picture 773" descr="BYU Cougar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6960B553-40A0-F24C-1D9F-4277C78D24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775" name="Picture 774" descr="Texas Longhorns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C0150CDF-840C-7A36-44A8-FEA709E51D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776" name="Picture 775" descr="George Mason Patriots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B0CE8996-168D-F71D-7282-51336C64E0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777" name="Picture 776" descr="Georgia Bulldog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656D41A5-0AF8-3287-874C-D0EBFE38CE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778" name="Picture 777" descr="North Carolina Tar Heel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43C6345E-1280-DE2C-7BA9-EC9126BFE6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779" name="Picture 778" descr="Gonzaga Bulldog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4AD5EF1A-2E22-5179-4DE8-777C7E57EE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780" name="Picture 779" descr="Arkansas Razorback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8D31B975-A89E-F475-6CF3-20ED69F58F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781" name="Picture 780" descr="Xavier Muskete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E9A0472B-8075-23A2-EBF0-F08CAADC31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782" name="Picture 781" descr="VCU Ram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F01388F7-8BDD-DF6A-2B31-F1CA8A9EDB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783" name="Picture 782" descr="UC Irvine Anteater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D5AF038C-535C-7213-2538-AD2C090CA1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784" name="Picture 783" descr="Indiana Hoosier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CDCF7BC3-7EA5-A95B-ADB8-3E6DB583A3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785" name="Picture 784" descr="Cincinnati Bearca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D35125E4-BEDB-EBF5-417F-1D51827E49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786" name="Picture 785" descr="UC San Diego Triton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01DF2D59-582B-B04E-E72D-DD4E13D7B3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787" name="Picture 786" descr="San Francisco Don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8CF8D842-B637-A436-3481-D8A8CA61FD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788" name="Picture 787" descr="TCU Horned Frog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8E610917-0A1E-661B-6E93-93BBA76DEE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789" name="Picture 788" descr="Pittsburgh Panther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7BAA0053-ABC4-5DEB-1220-E9214C021D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790" name="Picture 789" descr="UCF Knight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A82F2B54-84F4-EE67-54D2-DF7BD06A1C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791" name="Picture 790" descr="Iowa Hawkeye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40D11EDE-FC6E-9056-09EC-7CFE4E6BF7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792" name="Picture 791" descr="North Texas Mean Green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5285DE89-1AC8-FB11-DE6F-92C48C0421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793" name="Picture 792" descr="Dayton Flyer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D957A723-5E6B-B371-E041-3E312B80D2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794" name="Picture 793" descr="Kansas State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E9C394EB-7FF1-A9B0-F8EE-7D35AFD418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795" name="Picture 794" descr="Utah Ut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55EE5758-7739-82AF-D06D-7D89D33354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796" name="Picture 795" descr="Boise State Bronco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B13F8422-EBDE-55B7-25CC-3A7F883C2E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797" name="Picture 796" descr="Liberty Flame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3526C7C5-4753-8F08-8DA1-343E5EC807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798" name="Picture 797" descr="Villanova Wildcat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9815E322-5950-8C56-AB0B-CA8565B58D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799" name="Picture 798" descr="Georgetown Hoya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63C9FF7B-5D99-0482-F68E-02C1574D25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800" name="Picture 799" descr="Arizona State Sun Devil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4987D62A-3626-9B3D-4760-3209FACC9F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801" name="Picture 800" descr="Stanford Cardinal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9B5F4246-2363-AF87-EF00-16C0778195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802" name="Picture 801" descr="USC Troja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12D1847E-B125-F188-3F1B-48CB6F6BCD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803" name="Picture 802" descr="Akron Zip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103E396D-EEA2-F4EE-C492-F823EA6AC6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804" name="Picture 803" descr="LSU Tiger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F8042604-0E95-F174-CC0D-F4BF60FEF1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805" name="Picture 804" descr="Washington Huskie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61FD3D2D-DB4B-5AC6-5A54-4F2DE7BE39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806" name="Picture 805" descr="Colorado State Ram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5E80EA15-4956-309C-7241-6F9B1A7994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807" name="Picture 806" descr="Northwestern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8C114CE8-9657-BE3F-DF81-990A8AB4E8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808" name="Picture 807" descr="Bradley Brave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C5E1BDDD-2816-4111-55FF-45D59ABB70C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809" name="Picture 808" descr="McNeese Cowboy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D34BDBA4-E9A1-282F-8091-B4B67AA273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810" name="Picture 809" descr="Rutgers Scarlet Knight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E6C26F8A-5A71-A2F0-A9C6-4B7568D439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811" name="Picture 810" descr="High Point Panther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D312F679-38DE-6863-A33F-C534F5C39A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812" name="Picture 811" descr="Minnesota Golden Goph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151506FE-DCD5-A20F-55BA-232BF133C5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813" name="Picture 812" descr="Yale Bulldog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7F45263B-92D0-5FB1-A74E-AA0FB6F069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814" name="Picture 813" descr="Florida State Seminole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10934D1D-54C5-8EAF-E3E0-7505D0BD94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815" name="Picture 814" descr="Oklahoma State Cowboy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03C9ADB7-9607-A13E-0C83-8C817FC7F6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816" name="Picture 815" descr="Santa Clara Bronco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944CA808-7E73-3C43-C3CB-84DD050CE7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817" name="Picture 816" descr="Miami (OH) RedHawks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75C1EA0A-CA87-0E72-BE88-654E5A07B1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818" name="Picture 817" descr="Butler Bulldog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92C5B501-6927-6682-791B-D104119AF7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819" name="Picture 818" descr="Grand Canyon Lope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518CB5B3-FF84-463E-579C-4059837BDD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820" name="Picture 819" descr="Samford Bulldog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812339B5-BD8A-754D-AFBC-F89114E48C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821" name="Picture 820" descr="UNC Wilmington Seahawk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A40B175C-66E1-AF40-A663-B0DB37F81C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822" name="Picture 821" descr="Oregon State Beav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836F106A-18A1-E9B2-C2C4-5BDB7589CD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823" name="Picture 822" descr="Charleston Couga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2AD21D3F-4BC8-F1C8-6FC8-0DAC6D4D4F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824" name="Picture 823" descr="Virginia Cavalier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A076CCD6-46C7-9462-2F0A-1E3E34C72F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825" name="Picture 824" descr="Utah Valley Wolverin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0DE4B3AE-4E58-1954-34B1-FE3F03213E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826" name="Picture 825" descr="Washington State Couga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711E54F0-DD9C-D549-893B-CC5E6752EC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827" name="Picture 826" descr="Middle Tennessee Blue Raider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7B455D23-F73A-B2C1-D335-D85326356C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828" name="Picture 827" descr="Arkansas State Red Wolve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FC26C125-E4EF-C911-07C5-B3D34E5849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829" name="Picture 828" descr="St. Bonaventure Bonn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B637A450-37BF-484E-58AF-373F5D4617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830" name="Picture 829" descr="UNC Asheville Bulldog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6D3E2CD1-C911-21A8-C5E4-A058DB76A2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831" name="Picture 830" descr="Penn State Nittany Lion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9F6ADE4A-D566-0097-73AA-8A9A1EA2DB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832" name="Picture 831" descr="Montana Grizzlie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0549B27F-9FC9-D490-BFD3-88DDEC4E71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833" name="Picture 832" descr="Rhode Island Ram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54F97F37-88C1-F2DC-A313-BAFC968AAF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834" name="Picture 833" descr="Nevada Wolf Pack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12576B19-FC6B-0270-8C1E-F1F5FDFD81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835" name="Picture 834" descr="Chattanooga Moc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53E19987-CCA5-9497-B56B-F4A6BABEDD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836" name="Picture 835" descr="Saint Joseph's 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8FC7D511-3255-77E4-6601-C853807C49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837" name="Picture 836" descr="Providence Fria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3303F4E0-935C-19C9-263A-80C8E5A919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838" name="Picture 837" descr="Georgia Tech Yellow Jacke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0FD31E21-41FC-0F7D-C2EC-9C79ABA20A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839" name="Picture 838" descr="St. Thomas-Minnesota Tommie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FE97AE0B-D896-A580-9D36-5485C76EFF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840" name="Picture 839" descr="Central Connecticut Blue Devil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BFFAC43D-A90E-E699-B1D7-F21AF2F51F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841" name="Picture 840" descr="Princeton Tigers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C9262337-94B4-314D-83F6-DD5C7D3B10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842" name="Picture 841" descr="UNLV Rebel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4BAF91AE-CD20-7485-239F-25FC520990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843" name="Picture 842" descr="UC Riverside Highlander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577F693B-B16E-F86F-3C5D-A3EC4636A9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844" name="Picture 843" descr="South Carolina Gamecock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BC70CBA8-9E5A-5597-DFA5-2A2E63D596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845" name="Picture 844" descr="Jacksonville State Gamecock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1AAF0F47-E71B-5048-13DB-1E76C0AC7E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846" name="Picture 845" descr="Loyola Chicago Rambler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7BDC4E01-B10C-4A14-E157-7CCFCD15F1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847" name="Picture 846" descr="UTEP Mine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DB2FE933-6817-E2A4-3AAA-DD44B69A58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848" name="Picture 847" descr="Colorado Buffaloe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485E054E-270F-70AD-798C-20465ECD63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849" name="Picture 848" descr="Cal State Northridge Matador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C7A1311D-AD79-5C82-7D01-708373FAC1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850" name="Picture 849" descr="Troy Trojan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02950FCC-7E5A-0D3B-EB9D-CFA67C2E6F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851" name="Picture 850" descr="Norfolk State Spartans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CA61A7EC-84FD-9E9D-DCDB-B20146CD81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852" name="Picture 851" descr="Kent State Golden Flashe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7591809D-073D-AFE7-2522-67CCA4A06A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853" name="Picture 852" descr="Belmont Bruin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FC8FAC12-A28A-5D81-5AC3-350E9EEE86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854" name="Picture 853" descr="Marist Red Foxes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AE356C0A-7BF9-DD32-2888-854D1465D1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855" name="Picture 854" descr="George Washington Revolutionarie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49705353-2D3E-7803-1411-23ECEB53C8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856" name="Picture 855" descr="Furman Paladin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857567A2-E23C-51DE-2F13-E39CB28AFA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857" name="Picture 856" descr="Florida Atlantic Owl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67DD0B6A-08B5-BFEA-1663-F3928B10C1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858" name="Picture 857" descr="Davidson Wildcat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7C153F70-CDEF-B562-1837-4331EDF262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859" name="Picture 858" descr="Northern Colorado Bear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910D2CEE-BF3E-F791-5CFB-55920AC372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860" name="Picture 859" descr="Lipscomb Bis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DA4D39C1-F1B0-8768-F40A-AB7B4C15B9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861" name="Picture 860" descr="California Golden Bea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E38BD755-952B-D4A4-E4E7-52EFE15EF4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862" name="Picture 861" descr="Towson Tiger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4EFCD2F6-CB3E-A866-854C-6443B79006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863" name="Picture 862" descr="South Dakota State Jackrabbit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DB3E1734-BC21-A701-DF8E-62368EE435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864" name="Picture 863" descr="Robert Morris Colonials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041B8407-2C49-7541-69AF-358D7B1801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865" name="Picture 864" descr="Cleveland State Viking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C164CED8-FF18-308F-FF5D-ADA829B4A2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866" name="Picture 865" descr="Notre Dame Fighting Irish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5A97F9E0-CF72-66BB-B7AB-20F80AAFA3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867" name="Picture 866" descr="Syracuse Orange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F157EF20-6A9A-CF10-D1F9-BE3F50E8F8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868" name="Picture 867" descr="Northern Iowa Panthers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DD4B816D-6F5C-1A0E-65F0-F39B193D5C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869" name="Picture 868" descr="DePaul Blue Demo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C742CCC5-AD38-5F0F-5650-D2C9654078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870" name="Picture 869" descr="Wichita State Shock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3B518E3B-4AC4-F4FF-9FEF-89CBC9D74F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871" name="Picture 870" descr="UAB Blazer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CBE96FC6-BDE0-C6DF-40BE-F3CA12D067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872" name="Picture 871" descr="Virginia Tech Hokie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8E720E85-680B-6A5A-61AD-60A3C3A382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873" name="Picture 872" descr="Southern Jaguar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E6420FEE-79BB-5440-E537-2868A82B86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874" name="Picture 873" descr="North Alabama Lion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7A9395C8-6BA2-A970-7D9A-F9876DA86D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875" name="Picture 874" descr="Louisiana Tech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30335F0D-35CF-37CC-7C05-E7810AF12F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876" name="Picture 875" descr="Toledo Rocket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31576F8D-A6DE-DACC-7BB7-8938F0D9C9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877" name="Picture 876" descr="UNC Greensboro Spartan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3BFD9B4A-5C72-65B8-A71E-7522E57BEA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878" name="Picture 877" descr="James Madison Duke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6D309E42-8F0F-62F7-A409-CA6F26BFD2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879" name="Picture 878" descr="Saint Louis Billiken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83EBC1DA-0FAE-297D-BCE9-6D33CB74193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880" name="Picture 879" descr="Milwaukee Panther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BA3E9E57-E8F8-06C8-9657-99DB596892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881" name="Picture 880" descr="Radford Highlander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933882EE-EE03-08BB-1081-F632413A1C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882" name="Picture 881" descr="Temple Owl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A89253B0-99FB-1599-5A27-BE0685313D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883" name="Picture 882" descr="North Dakota State Bison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67720639-00FC-4EEB-85E1-4BC0FB0CC1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884" name="Picture 883" descr="South Alabama Jaguar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26DC2867-1A1E-7F9C-46AB-48800A1DA2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885" name="Picture 884" descr="UIC Flame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1E6827AD-F794-11C3-8E06-E179DC54CE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886" name="Picture 885" descr="App State Mountaineer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FF03191E-A256-4BE0-C593-A01A204EF5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887" name="Picture 886" descr="Jacksonville Dolphin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D23C31A4-ADC5-EEA5-E2CC-9F3ABDB577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888" name="Picture 887" descr="Winthrop Eagle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CA3B05B3-1743-89EF-5F08-CA0C7E99DF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889" name="Picture 888" descr="NC State Wolfpack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4608880F-62A6-B0F2-474B-3609EA3268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890" name="Picture 889" descr="Western Kentucky Hilltopper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354D1CBD-D460-0051-4E03-F1E7186F46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891" name="Picture 890" descr="SE Louisiana Lion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8F53A2BB-B18E-1102-6D8F-CF9519DF35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892" name="Picture 891" descr="Cornell Big Red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2AA344B6-EF01-F81C-CD8E-A0756DC0B3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893" name="Picture 892" descr="Purdue Fort Wayne Mastodon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3EF79E80-C6CB-444C-CCC3-18C1A50971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894" name="Picture 893" descr="East Carolina Pirate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4BD7FBB7-2460-3037-B5B3-68D8F4252D1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895" name="Picture 894" descr="Brown Bear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933F8B55-DB5E-141A-4F03-661D9EED0C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896" name="Picture 895" descr="Loyola Marymount Lion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EA0A007F-E12D-FC32-D237-542E3354AA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897" name="Picture 896" descr="Merrimack Warrio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9E962A11-95BF-5B03-FDDC-77ED3F6E98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898" name="Picture 897" descr="Kennesaw State Owl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26838254-28A5-EE27-6E94-6F0A9331F9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899" name="Picture 898" descr="American University Eagle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596EAB05-E88C-1875-5AE1-81AE28ED5F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900" name="Picture 899" descr="Lamar Cardinal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98698093-3CD8-26B2-EF68-A5E25F9F07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901" name="Picture 900" descr="Illinois State Redbird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4B77AA72-0965-7F51-8E83-01C30A0B88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902" name="Picture 901" descr="UC Davis Aggie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AA6D8FC9-64F3-A48C-7293-10D45431C9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903" name="Picture 902" descr="Bryant Bulldog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9CB050B7-65DE-1292-F7BD-1E824AC902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904" name="Picture 903" descr="Boston College Eagle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CB86AA6A-485C-81AA-B04A-F480141A81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905" name="Picture 904" descr="Nicholls Colonel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800F7B27-CE46-4845-6D9F-7571DB4AF1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906" name="Picture 905" descr="Tulane Green Wave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67E66225-0183-8CE1-3DAD-2902053F0F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907" name="Picture 906" descr="Wyoming Cowboy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7812B4C9-1756-E05F-833D-27AC6C7DDB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908" name="Picture 907" descr="Eastern Kentucky Colonel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62E3CA2D-EE1F-7F05-D1B8-6510D5DDE6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909" name="Picture 908" descr="Elon Phoenix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DDE1AE8E-EAF5-8EDB-0340-E176909E44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910" name="Picture 909" descr="Queens University Royal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0871EDB6-A424-F099-DB07-4CCF431CF2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911" name="Picture 910" descr="Mount St. Mary's Mountaineers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16279086-3029-D758-D2F6-7D06C4642E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912" name="Picture 911" descr="Youngstown State Penguin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A96F3A01-A9FA-9F7C-0D83-237024C702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913" name="Picture 912" descr="Quinnipiac Bobcat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054C8CCF-63A8-DD3B-A444-77E9DE5E4B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914" name="Picture 913" descr="Longwood Lancer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4B0F75AF-98CA-65DB-2A30-B8DFCDD6A8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915" name="Picture 914" descr="William &amp; Mary Tribe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CA86F6F8-FD6C-9913-E116-B221247E65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916" name="Picture 915" descr="Maine Black Bear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4EBD580A-201F-C5C6-6959-8005E87596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917" name="Picture 916" descr="South Dakota Coyot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FC21FDE2-303D-D11C-FA36-2B30E0E901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918" name="Picture 917" descr="Dartmouth Big Green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EA2D6AB7-0FD0-A08D-F9DB-C2F9C2F5B0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919" name="Picture 918" descr="UC Santa Barbara Gaucho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163F2457-EA85-930A-F8F6-FDB8D62A04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920" name="Picture 919" descr="La Salle Explorer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F1D2687E-C718-C120-C974-DDF7AA34C7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921" name="Picture 920" descr="Vermont Catamounts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EBC286DB-929A-5CE9-E684-0F40A71B8A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922" name="Picture 921" descr="Murray State Racer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1183E4EE-A82E-5E7C-3211-6ED03943A8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923" name="Picture 922" descr="SIU Edwardsville Cougar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852EB777-5EDC-3E20-4230-C32DCF0BEC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924" name="Picture 923" descr="Portland State Viking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191CC893-BB36-5972-9AC5-633D8F59BA1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925" name="Picture 924" descr="New Mexico State Aggi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A7F6D00E-0EEE-2F0B-3B0A-6D8EBF7E5E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926" name="Picture 925" descr="Southeast Missouri State Red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08899A13-1B02-78C3-EF57-B783718365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927" name="Picture 926" descr="Florida A&amp;M Rattler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263D2AA9-4FC6-5480-20F4-B17BB1ADB4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928" name="Picture 927" descr="Omaha Maverick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D082F151-1096-FBCA-4435-5D2D48919E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929" name="Picture 928" descr="Texas A&amp;M-Corpus Christi Islander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080A8DD3-8DA1-88DA-6F85-7EFD0AA1B2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930" name="Picture 929" descr="Wofford Terrier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E37CD261-670E-0FFC-2A85-D2D482217B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931" name="Picture 930" descr="Northeastern Huskie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38E5E8A8-339C-910E-C626-15D3246C3D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932" name="Picture 931" descr="San José State Spartan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14E1F271-35B9-25CA-D88D-5C5095A9E9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933" name="Picture 932" descr="Columbia Lion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38F34267-F646-BDA2-8F3B-E9C624770C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934" name="Picture 933" descr="South Florida Bull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580B5C63-76AD-481B-7248-80F061BDE9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935" name="Picture 934" descr="Delaware State Hornet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B8421290-5CEE-F5B4-4F52-7479B81993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936" name="Picture 935" descr="California Baptist Lancers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E25CD8D2-2B67-A383-051B-82889D8C4E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937" name="Picture 936" descr="Campbell Fighting Camel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56F00EAE-D028-84AD-4292-80D10F11D9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938" name="Picture 937" descr="Fordham Ram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BEB860DB-1A18-F923-1035-2327A2EFFB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939" name="Picture 938" descr="Marshall Thundering Herd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89BE0C76-91CE-AAC6-9082-A8134AF7AC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940" name="Picture 939" descr="Little Rock Trojan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F8543E39-A2C2-D501-C891-662FEB7518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941" name="Picture 940" descr="Seton Hall Pirate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F6F8DBBC-7055-0C8E-7024-EC87D9B55F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942" name="Picture 941" descr="Hawai'i Rainbow Warrio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ADBDE238-6935-976C-1EC1-362C8F6BA9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943" name="Picture 942" descr="Ohio Bobcat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202A2450-2E63-84F8-8CB7-8BD77FFB4D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944" name="Picture 943" descr="Indiana State Sycamore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1E268BCD-C466-5976-7EE7-2196DDAFB1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945" name="Picture 944" descr="Florida Gulf Coast Eagl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329922BF-3312-B97F-42F1-F72B3600D8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946" name="Picture 945" descr="East Tennessee State Buccaneer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C5CAC75F-65AB-46D4-0F1D-73A8EC196C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947" name="Picture 946" descr="UMass Lowell River Hawk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66DED748-79B1-E07E-E9A1-2CC784D74B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948" name="Picture 947" descr="Manhattan Jasper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653CD942-F845-BAE4-FEBF-D19725CA5C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949" name="Picture 948" descr="Bethune-Cookman Wildcat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52F59F97-CDCC-489C-5ECE-9CAB8CCDFA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950" name="Picture 949" descr="Cal Poly Mustang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6BE2273A-FEF3-E8DE-A0B3-2C533E60F9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951" name="Picture 950" descr="Sacramento State Hornets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40983CBD-DE0C-EAEE-9797-DBC216C61F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952" name="Picture 951" descr="Howard Bison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B3170AF6-7477-F8DE-0AF2-0A6DC97397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953" name="Picture 952" descr="Delaware Blue Hen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9665FC39-B0D9-931C-D8D2-AD6ABB49F7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954" name="Picture 953" descr="Stetson Hatters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36B4C6F0-A888-55BF-BB39-302EA84DFA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955" name="Picture 954" descr="Idaho Vandal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71B6F664-1C16-0EC2-8D46-4F1C5E3105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956" name="Picture 955" descr="Southern Illinois Saluki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2044357E-99B1-B825-4905-687DE911A4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957" name="Picture 956" descr="IU Indianapolis Jaguar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87087AF6-6F91-58F0-2A6B-41D859CFE0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958" name="Picture 957" descr="Southern Indiana Screaming Eagle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C70907FD-0494-A11D-4F8C-28377C72B7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959" name="Picture 958" descr="Bellarmine Knight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328D3794-E2AD-9055-019C-52F4CFB995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960" name="Picture 959" descr="Northern Kentucky Norse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BEDBFE14-FBC5-2D19-708B-39DD0B7A62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961" name="Picture 960" descr="Boston University Terri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E60F9963-E9C2-0688-855C-58452DCE41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962" name="Picture 961" descr="Holy Cross Crusader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396528C6-7F96-A46F-D269-DDFB903AC6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963" name="Picture 962" descr="Harvard Crimson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B921F7DF-0376-7C47-C5A5-8E5495D9C0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964" name="Picture 963" descr="Massachusetts Minutemen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7F90B978-122A-EE35-5179-00F1217844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965" name="Picture 964" descr="Kansas City Roo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EE298CF6-7ABC-AA2A-4D67-7DF5A47AAE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966" name="Picture 965" descr="Montana State Bobcat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A2525515-F4CB-4181-7DA2-99E286860D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967" name="Picture 966" descr="North Dakota Fighting Hawk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D4C07C0A-738B-624F-8E69-D0086D4A11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968" name="Picture 967" descr="New Hampshire Wildca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844132A0-31EC-2200-AD34-CA26514AD0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969" name="Picture 968" descr="Fairleigh Dickinson Knight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D3B63312-9D11-2A07-1432-249F8AFC07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970" name="Picture 969" descr="Bowling Green Falcon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6E724032-2C3C-6BA4-0D04-144CCE377E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971" name="Picture 970" descr="Oral Roberts Golden Eagle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12676AEC-7770-053C-F7C4-B41D58B7B6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972" name="Picture 971" descr="Tulsa Golden Hurricane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C4306080-D4E6-FDF0-F6AE-3E01C3C37B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973" name="Picture 972" descr="Pennsylvania Quak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8F616B74-1B37-7C45-AF1F-ED7FF3F768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974" name="Picture 973" descr="Rice Owl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4D026117-8DE7-7D72-9ED3-2209C25C4A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975" name="Picture 974" descr="UT Arlington Maverick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0BE40E6C-8695-5B32-3ED1-472E3CB7DC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976" name="Picture 975" descr="Southern Utah Thunderbird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C6C7A8C7-A931-BD0F-C20A-A6624D8936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977" name="Picture 976" descr="Richmond Spider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21262B55-03A7-0579-C695-0D5FB982BA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978" name="Picture 977" descr="Fresno State Bulldog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4E756B23-469C-4872-86AB-8BEF3F8D65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979" name="Picture 978" descr="Pacific Tig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FDDDCCA6-8AAA-504E-3CF6-2CD8563892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980" name="Picture 979" descr="Stonehill Skyhawk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D5028C73-3BC7-840C-8465-EF0267C40C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981" name="Picture 980" descr="Georgia Southern Eagle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20CCC941-E8B3-3721-1A22-C20827E19D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982" name="Picture 981" descr="UT Rio Grande Valley Vaquero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3FA5C37C-7DDF-2A47-9802-6BEF4F9951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983" name="Picture 982" descr="Old Dominion Monarch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E4EE16BD-6AD8-3AD5-5D42-6011561C16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984" name="Picture 983" descr="Long Beach State Beach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9680F32A-AB1B-BC85-22D6-DC9CC43060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985" name="Picture 984" descr="San Diego Torero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1D8647A2-5D04-1F5A-4B51-B692F4E39A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986" name="Picture 985" descr="Idaho State Bengal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5CAC0C8F-76B0-0ED2-CCF9-5DC718BD54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987" name="Picture 986" descr="Louisiana Ragin' Cajun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65D4A2F9-C061-974E-E4F1-53272955379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988" name="Picture 987" descr="Iona Gael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128BF717-C41B-5A70-C292-D6A8C860603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989" name="Picture 988" descr="Niagara Purple Eagle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B19BE4AE-F046-761F-19F0-8C3CE84C47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990" name="Picture 989" descr="Lafayette Leopard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0FA364D8-7490-3498-1CC4-7765E0ABEE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991" name="Picture 990" descr="Coastal Carolina Chanticleer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5594E3D0-8B6A-03C2-5D0F-65A80BA939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992" name="Picture 991" descr="Texas State Bobcat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40D37A61-DDE8-4BDB-63CB-FECFA44F37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993" name="Picture 992" descr="Eastern Washington Eagle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A54DE94D-6E80-6684-77B2-8C2F7BE72D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994" name="Picture 993" descr="Evansville Purple Ace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A032ADA1-6FD5-C30D-A2B5-D092F1AD7C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995" name="Picture 994" descr="Army Black Knight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D977A47F-25F1-A03B-DAE3-05D74EF947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996" name="Picture 995" descr="UAlbany Great Danes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37D115B6-EBAA-76DA-7BA8-FC42D05B63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997" name="Picture 996" descr="Abilene Christian Wildcat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7C515F43-66FE-A616-5227-0BE9D27E45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998" name="Picture 997" descr="Air Force Falcon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503C8BA3-3BC3-20D7-C6C5-4B97CC606A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999" name="Picture 998" descr="Alabama A&amp;M Bulldog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77E2F37F-A9E0-F5DE-D0D1-4C2E4068DF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1000" name="Picture 999" descr="Alabama State Hornet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434EB126-D59E-4CE2-D1BC-D0AD15F232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1001" name="Picture 1000" descr="Alcorn State Brave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3D2E65C0-77E9-8520-1AB7-B621D0BE3C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1002" name="Picture 1001" descr="Arkansas-Pine Bluff Golden Lion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1E98CB9C-79EF-87C7-3374-151020D59F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1003" name="Picture 1002" descr="Austin Peay Governors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8EB8C8C9-B877-832F-CE64-3AD200AAB9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1004" name="Picture 1003" descr="Ball State Cardinal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FBCE4801-53BB-44E2-1D09-B0669B1961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1005" name="Picture 1004" descr="Binghamton Bearcat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FCD6CCAB-6660-12B0-24BB-B758F79912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1006" name="Picture 1005" descr="Bucknell Bison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4B8CA77A-791A-75F2-3847-36D9F77314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1007" name="Picture 1006" descr="Buffalo Bull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30320A6A-C7FB-C8F1-084B-33B7484412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1008" name="Picture 1007" descr="Canisius Golden Griffin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14FCBB9B-831D-E2E9-9D9F-AA655BE671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1009" name="Picture 1008" descr="Central Arkansas Bear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7FE0B790-DC5E-488E-63B0-9507514BDB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1010" name="Picture 1009" descr="Central Michigan Chippewa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606EC7F7-5264-578F-4061-C24214D0CA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1011" name="Picture 1010" descr="Charleston Southern Buccane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9D0869C4-3E77-92D4-46A1-1EACB651C9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1012" name="Picture 1011" descr="Chicago State Cougar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916D0411-A7BF-47EC-1F33-62AC20F5F3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1013" name="Picture 1012" descr="Colgate Raider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6A640266-4C0E-0D12-02E8-20950949DD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1014" name="Picture 1013" descr="Coppin State Eagle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5A98FFF9-F9E3-01A6-058E-EC9909D9AA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1015" name="Picture 1014" descr="Denver Pioneer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FE700FD0-D10F-E7CF-E6FF-B9A9CCAA92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1016" name="Picture 1015" descr="Detroit Mercy Titan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FB8AB146-ADE2-3526-00A3-FA01B98A99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1017" name="Picture 1016" descr="Drexel Dragon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3E858652-C601-EF32-11B4-3C83D66BC4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1018" name="Picture 1017" descr="Duquesne Duke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D783FB48-B146-D563-92AA-DD7ACB0604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1019" name="Picture 1018" descr="Eastern Illinois Panther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AB1FDFAE-4672-8509-7AF6-CAA963DB33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1020" name="Picture 1019" descr="Eastern Michigan Eagle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E0CD325C-F35E-90D8-6F28-A4504954C91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1021" name="Picture 1020" descr="Fairfield Stag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825C791A-4ADC-083F-4D2C-00EFAE89AD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1022" name="Picture 1021" descr="Florida International Panther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8E66A2E0-6CB1-9340-54A2-6F861D8FC8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1023" name="Picture 1022" descr="Cal State Fullerton Titan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52214C91-197F-ACC1-F184-FC9B6C3C24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1024" name="Picture 1023" descr="Gardner-Webb Runnin'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19FA03C2-0975-D983-3D3B-99BC78B4E3A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1025" name="Picture 1024" descr="Georgia State Panther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06B052CF-AB05-4BD9-A250-94AC384148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1026" name="Picture 1025" descr="Hampton Pirates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623D021F-E5A3-1109-EC01-A6C7282A17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1027" name="Picture 1026" descr="Hofstra Pride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927694B5-D566-917C-04AA-ACCB392883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1028" name="Picture 1027" descr="Houston Christian Huskie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E1171767-9B39-A988-EDE7-DB2EAE4D33F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1029" name="Picture 1028" descr="Jackson State Tiger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DE03CC03-7546-84AD-AC6F-09679280EC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1030" name="Picture 1029" descr="Lehigh Mountain Hawk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BBCC8139-C2DB-DC21-116D-401404BDDB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1031" name="Picture 1030" descr="Le Moyne Dolphi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FD85EFF5-4529-1706-B058-3F6F9F5D91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1032" name="Picture 1031" descr="Loyola Maryland Greyhounds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3783EB5C-7ACD-5F37-0F17-D8E6EFD31E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1033" name="Picture 1032" descr="UMBC Retrieve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F784F18A-C38C-F91B-83A2-547690C2DC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1034" name="Picture 1033" descr="Maryland Eastern Shore Hawk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30763321-297B-80DC-604F-7737ADAB22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1035" name="Picture 1034" descr="Mercer Bear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F0D62D64-74E5-EBD4-5B5D-C15010EA30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1036" name="Picture 1035" descr="Mercyhurst Laker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62097149-ED02-AC23-F955-3B473C0D4A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1037" name="Picture 1036" descr="Miami Hurrican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0BE2E186-8ACD-A259-3F93-6FAB9F4D54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1038" name="Picture 1037" descr="Mississippi Valley State Delta Devil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BA4A0C68-59F0-6B5D-C8A8-3D11D0A69C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1039" name="Picture 1038" descr="Monmouth Hawk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2A202775-8A70-8CC1-98AB-A709694F42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1040" name="Picture 1039" descr="Morehead State Eagle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64B84B44-97E2-B5B4-0E37-123D37100F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1041" name="Picture 1040" descr="Morgan State Bears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5B19665D-0A1E-5C9D-8D43-DB45CCC0992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1042" name="Picture 1041" descr="Navy Midshipmen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5892AD5A-63E6-EA7A-3D06-21750D78D8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1043" name="Picture 1042" descr="North Carolina Central Eagle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89FCCE62-3E8C-BCBE-0392-AF23A12691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1044" name="Picture 1043" descr="Charlotte 49ers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04C19B8C-9CED-1BAC-A6D5-A90583704B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1045" name="Picture 1044" descr="UL Monroe Warhawk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A29F549D-79E4-B115-4AEC-C6E2EDFF12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1046" name="Picture 1045" descr="New Orleans Privateer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D3ADEA12-9DA2-328A-1597-58845F6E1A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1047" name="Picture 1046" descr="North Carolina A&amp;T Aggi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31A44799-8E27-154E-CF39-D2FACC2215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1048" name="Picture 1047" descr="North Florida Osprey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45DFA548-EFCD-66C0-9940-4CABD6D7CA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1049" name="Picture 1048" descr="Northern Illinois Huskie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2BA3636E-C684-3C99-1E68-D2D7E8739C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1050" name="Picture 1049" descr="Northern Arizona Lumberjack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2680A924-A152-4E13-FF29-294410EE026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1051" name="Picture 1050" descr="Northwestern State Demon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625E4335-CEE1-B6B3-56B4-3B053A6198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1052" name="Picture 1051" descr="Oakland Golden Grizzlie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25553FFE-D6BE-EA41-BC44-BB198E960B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1053" name="Picture 1052" descr="Pepperdine Waves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56C7E8B4-C19E-15E4-A2FF-88F80A2979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1054" name="Picture 1053" descr="Portland Pilot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AB7DC2C8-08DD-01E4-FABF-DAD55041F8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1055" name="Picture 1054" descr="Prairie View A&amp;M Panther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7F3A9746-492D-36AA-FAEA-CAAF493F09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1056" name="Picture 1055" descr="Presbyterian Blue Hose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30DCF05C-E2E9-38E7-EB93-30D38CE322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1057" name="Picture 1056" descr="Rider Bronc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35C218EE-DB19-02D5-D953-6B963BB633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1058" name="Picture 1057" descr="Sacred Heart Pioneer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19E86374-19CD-C592-3C78-63F7E29923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1059" name="Picture 1058" descr="Sam Houston Bearkat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26A838F7-8B38-6404-F697-50DA66D0D6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1060" name="Picture 1059" descr="Seattle U Redhawk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5925D364-7239-C9A9-6223-E12B61BD16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1061" name="Picture 1060" descr="Siena Saint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27DBA82D-0102-9914-5103-D2F8398EBD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1062" name="Picture 1061" descr="South Carolina State Bulldog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950E908A-B4F3-F50C-B9A7-AA0BD8BCEC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1063" name="Picture 1062" descr="Southern Miss Golden Eagle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B104208C-B314-78E3-D939-211092C3BC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1064" name="Picture 1063" descr="St. Francis (PA) Red Flash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0D638DDC-24E3-796C-8243-38721AFBC6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1065" name="Picture 1064" descr="Saint Peter's Peacock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3298926B-E24F-2337-2E78-DC43564D2E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1066" name="Picture 1065" descr="Stephen F. Austin Lumberjack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D49973F4-99EA-A57C-CC95-392C9E93A7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1067" name="Picture 1066" descr="Stony Brook Seawolve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D3597161-F602-6D72-3070-634694BF328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1068" name="Picture 1067" descr="Missouri State Bear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E6C4F64E-BD8A-E1D5-D881-9175F214D4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1069" name="Picture 1068" descr="Tarleton State Texans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B8596E70-D2BD-A23D-86FB-3DD62FC08A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1070" name="Picture 1069" descr="UT Martin Skyhawk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91389022-C0F5-B420-0A13-274C0862BA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1071" name="Picture 1070" descr="Tennessee State Tiger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612F8361-7D6A-2416-CB49-E19E939E32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1072" name="Picture 1071" descr="Tennessee Tech Golden Eagle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734E7AA3-966A-9460-1E53-6E7BF78C47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1073" name="Picture 1072" descr="UTSA Roadrunne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E87A0890-32E8-7FF8-817F-0BD07448B6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1074" name="Picture 1073" descr="Texas Southern Tiger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7BAD7E4F-3896-3415-21E9-7A3C40072A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1075" name="Picture 1074" descr="The Citadel Bulldog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40E52605-1289-CA32-FDE8-674216BD45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1076" name="Picture 1075" descr="Valparaiso Beacon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038E9E52-4084-C34F-DF55-33658E2650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1077" name="Picture 1076" descr="VMI Keydets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66E4136A-B420-A96E-8371-4F4D96F53A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1078" name="Picture 1077" descr="Wagner Seahawk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44EE54F5-9CA3-F249-92CF-B67409F38F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1079" name="Picture 1078" descr="Weber State Wildcat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4C40A967-4E5A-05E9-21F2-F2522CAE40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1080" name="Picture 1079" descr="West Georgia Wolve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48950379-7871-6387-E01D-05DB618275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1081" name="Picture 1080" descr="Western Illinois Leatherneck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1351C1A7-C183-4877-7BD9-EBA02B13D8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1082" name="Picture 1081" descr="Western Michigan Bronco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6697832B-C294-7062-F59A-1B2DA1CA71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1083" name="Picture 1082" descr="Western Carolina Catamou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BE9F392F-A187-5FF4-6F82-E62C5BB529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1084" name="Picture 1083" descr="Green Bay Phoenix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400C77E0-BD03-0123-2888-B36399A297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1085" name="Picture 1084" descr="Wright State Raide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DE3D1758-542B-54D3-CFCE-AD06E32604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1086" name="Picture 1085" descr="Grambling Tiger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B9C085D6-D63C-8C84-FDFD-67D1D41BAA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1087" name="Picture 1086" descr="Lindenwood Lion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C5A2A8D5-0F29-D7A7-9437-1C1CE33B8C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1088" name="Picture 1087" descr="East Texas A&amp;M Lion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700AD915-66A5-840E-9D9B-A1B8501633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1089" name="Picture 1088" descr="NJIT Highlande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DD2B7A84-A27E-E4D5-7365-62CE8B7183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1090" name="Picture 1089" descr="South Carolina Upstate Spartan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39AB443E-B796-B571-0EE0-324BF02878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1091" name="Picture 1090" descr="Incarnate Word Cardinal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6F65F841-6BB7-7496-F964-54D3108898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1092" name="Picture 1091" descr="Cal State Bakersfield Roadrunner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9D6740AB-E34A-05B5-C970-8ACD2D95CB5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1093" name="Picture 1092" descr="Utah Tech Trailblazer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E4807AAE-B59B-C7F4-1C8A-9EA8BA24B3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1094" name="Picture 1093" descr="Long Island University Shark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C739F7A0-55CD-9BC5-4C7C-205F6EF6B4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508000</xdr:colOff>
      <xdr:row>3</xdr:row>
      <xdr:rowOff>101600</xdr:rowOff>
    </xdr:to>
    <xdr:pic>
      <xdr:nvPicPr>
        <xdr:cNvPr id="1095" name="Picture 1094" descr="Auburn Tigers">
          <a:hlinkClick xmlns:r="http://purl.oclc.org/ooxml/officeDocument/relationships" r:id="rId1"/>
          <a:extLst>
            <a:ext uri="{FF2B5EF4-FFF2-40B4-BE49-F238E27FC236}">
              <a16:creationId xmlns:a16="http://schemas.microsoft.com/office/drawing/2014/main" id="{A9FC6BCA-F747-441C-FBC2-66E016EC9F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508000</xdr:colOff>
      <xdr:row>4</xdr:row>
      <xdr:rowOff>101600</xdr:rowOff>
    </xdr:to>
    <xdr:pic>
      <xdr:nvPicPr>
        <xdr:cNvPr id="1096" name="Picture 1095" descr="Houston Cougars">
          <a:hlinkClick xmlns:r="http://purl.oclc.org/ooxml/officeDocument/relationships" r:id="rId51"/>
          <a:extLst>
            <a:ext uri="{FF2B5EF4-FFF2-40B4-BE49-F238E27FC236}">
              <a16:creationId xmlns:a16="http://schemas.microsoft.com/office/drawing/2014/main" id="{22F32CAA-FA73-76F8-0F92-766779D298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508000</xdr:colOff>
      <xdr:row>5</xdr:row>
      <xdr:rowOff>101600</xdr:rowOff>
    </xdr:to>
    <xdr:pic>
      <xdr:nvPicPr>
        <xdr:cNvPr id="1097" name="Picture 1096" descr="Florida Gators">
          <a:hlinkClick xmlns:r="http://purl.oclc.org/ooxml/officeDocument/relationships" r:id="rId11"/>
          <a:extLst>
            <a:ext uri="{FF2B5EF4-FFF2-40B4-BE49-F238E27FC236}">
              <a16:creationId xmlns:a16="http://schemas.microsoft.com/office/drawing/2014/main" id="{D17B3E27-322F-7325-AEED-59A904B8AB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508000</xdr:colOff>
      <xdr:row>6</xdr:row>
      <xdr:rowOff>101600</xdr:rowOff>
    </xdr:to>
    <xdr:pic>
      <xdr:nvPicPr>
        <xdr:cNvPr id="1098" name="Picture 1097" descr="Duke Blue Devils">
          <a:hlinkClick xmlns:r="http://purl.oclc.org/ooxml/officeDocument/relationships" r:id="rId9"/>
          <a:extLst>
            <a:ext uri="{FF2B5EF4-FFF2-40B4-BE49-F238E27FC236}">
              <a16:creationId xmlns:a16="http://schemas.microsoft.com/office/drawing/2014/main" id="{1FC06A34-D14C-DCAA-B3A0-00C3A4C9844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508000</xdr:colOff>
      <xdr:row>7</xdr:row>
      <xdr:rowOff>101600</xdr:rowOff>
    </xdr:to>
    <xdr:pic>
      <xdr:nvPicPr>
        <xdr:cNvPr id="1099" name="Picture 1098" descr="Tennessee Volunteers">
          <a:hlinkClick xmlns:r="http://purl.oclc.org/ooxml/officeDocument/relationships" r:id="rId5"/>
          <a:extLst>
            <a:ext uri="{FF2B5EF4-FFF2-40B4-BE49-F238E27FC236}">
              <a16:creationId xmlns:a16="http://schemas.microsoft.com/office/drawing/2014/main" id="{CA82A5CA-131A-E11E-DCEB-30D4DCF31A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508000</xdr:colOff>
      <xdr:row>8</xdr:row>
      <xdr:rowOff>101600</xdr:rowOff>
    </xdr:to>
    <xdr:pic>
      <xdr:nvPicPr>
        <xdr:cNvPr id="1100" name="Picture 1099" descr="Alabama Crimson Tide">
          <a:hlinkClick xmlns:r="http://purl.oclc.org/ooxml/officeDocument/relationships" r:id="rId3"/>
          <a:extLst>
            <a:ext uri="{FF2B5EF4-FFF2-40B4-BE49-F238E27FC236}">
              <a16:creationId xmlns:a16="http://schemas.microsoft.com/office/drawing/2014/main" id="{4B584DF8-59FC-9C28-89B7-02B95BA402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508000</xdr:colOff>
      <xdr:row>9</xdr:row>
      <xdr:rowOff>101600</xdr:rowOff>
    </xdr:to>
    <xdr:pic>
      <xdr:nvPicPr>
        <xdr:cNvPr id="1101" name="Picture 1100" descr="St. John's Red Storm">
          <a:hlinkClick xmlns:r="http://purl.oclc.org/ooxml/officeDocument/relationships" r:id="rId47"/>
          <a:extLst>
            <a:ext uri="{FF2B5EF4-FFF2-40B4-BE49-F238E27FC236}">
              <a16:creationId xmlns:a16="http://schemas.microsoft.com/office/drawing/2014/main" id="{0F2926E0-2294-3D78-4083-74D07381CA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508000</xdr:colOff>
      <xdr:row>10</xdr:row>
      <xdr:rowOff>101600</xdr:rowOff>
    </xdr:to>
    <xdr:pic>
      <xdr:nvPicPr>
        <xdr:cNvPr id="1102" name="Picture 1101" descr="Michigan State Spartans">
          <a:hlinkClick xmlns:r="http://purl.oclc.org/ooxml/officeDocument/relationships" r:id="rId31"/>
          <a:extLst>
            <a:ext uri="{FF2B5EF4-FFF2-40B4-BE49-F238E27FC236}">
              <a16:creationId xmlns:a16="http://schemas.microsoft.com/office/drawing/2014/main" id="{62891637-AB88-B68B-C1B5-0018179EE9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508000</xdr:colOff>
      <xdr:row>11</xdr:row>
      <xdr:rowOff>101600</xdr:rowOff>
    </xdr:to>
    <xdr:pic>
      <xdr:nvPicPr>
        <xdr:cNvPr id="1103" name="Picture 1102" descr="Wisconsin Badgers">
          <a:hlinkClick xmlns:r="http://purl.oclc.org/ooxml/officeDocument/relationships" r:id="rId37"/>
          <a:extLst>
            <a:ext uri="{FF2B5EF4-FFF2-40B4-BE49-F238E27FC236}">
              <a16:creationId xmlns:a16="http://schemas.microsoft.com/office/drawing/2014/main" id="{ABD01A6D-E0A6-C2E8-5628-6406E0329D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508000</xdr:colOff>
      <xdr:row>12</xdr:row>
      <xdr:rowOff>101600</xdr:rowOff>
    </xdr:to>
    <xdr:pic>
      <xdr:nvPicPr>
        <xdr:cNvPr id="1104" name="Picture 1103" descr="Texas Tech Red Raiders">
          <a:hlinkClick xmlns:r="http://purl.oclc.org/ooxml/officeDocument/relationships" r:id="rId109"/>
          <a:extLst>
            <a:ext uri="{FF2B5EF4-FFF2-40B4-BE49-F238E27FC236}">
              <a16:creationId xmlns:a16="http://schemas.microsoft.com/office/drawing/2014/main" id="{DDCAF428-9E03-12A4-B7AA-5287CFCB66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508000</xdr:colOff>
      <xdr:row>13</xdr:row>
      <xdr:rowOff>101600</xdr:rowOff>
    </xdr:to>
    <xdr:pic>
      <xdr:nvPicPr>
        <xdr:cNvPr id="1105" name="Picture 1104" descr="Louisville Cardinals">
          <a:hlinkClick xmlns:r="http://purl.oclc.org/ooxml/officeDocument/relationships" r:id="rId53"/>
          <a:extLst>
            <a:ext uri="{FF2B5EF4-FFF2-40B4-BE49-F238E27FC236}">
              <a16:creationId xmlns:a16="http://schemas.microsoft.com/office/drawing/2014/main" id="{26A6AA83-655D-5E79-EF88-0855348200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508000</xdr:colOff>
      <xdr:row>14</xdr:row>
      <xdr:rowOff>101600</xdr:rowOff>
    </xdr:to>
    <xdr:pic>
      <xdr:nvPicPr>
        <xdr:cNvPr id="1106" name="Picture 1105" descr="Kentucky Wildcats">
          <a:hlinkClick xmlns:r="http://purl.oclc.org/ooxml/officeDocument/relationships" r:id="rId21"/>
          <a:extLst>
            <a:ext uri="{FF2B5EF4-FFF2-40B4-BE49-F238E27FC236}">
              <a16:creationId xmlns:a16="http://schemas.microsoft.com/office/drawing/2014/main" id="{C18D44FF-5E64-8344-B6F8-55794F445A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508000</xdr:colOff>
      <xdr:row>15</xdr:row>
      <xdr:rowOff>101600</xdr:rowOff>
    </xdr:to>
    <xdr:pic>
      <xdr:nvPicPr>
        <xdr:cNvPr id="1107" name="Picture 1106" descr="Iowa State Cyclones">
          <a:hlinkClick xmlns:r="http://purl.oclc.org/ooxml/officeDocument/relationships" r:id="rId7"/>
          <a:extLst>
            <a:ext uri="{FF2B5EF4-FFF2-40B4-BE49-F238E27FC236}">
              <a16:creationId xmlns:a16="http://schemas.microsoft.com/office/drawing/2014/main" id="{64B8E777-9610-C2CB-4794-E7108AAB0B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508000</xdr:colOff>
      <xdr:row>16</xdr:row>
      <xdr:rowOff>101600</xdr:rowOff>
    </xdr:to>
    <xdr:pic>
      <xdr:nvPicPr>
        <xdr:cNvPr id="1108" name="Picture 1107" descr="Memphis Tigers">
          <a:hlinkClick xmlns:r="http://purl.oclc.org/ooxml/officeDocument/relationships" r:id="rId19"/>
          <a:extLst>
            <a:ext uri="{FF2B5EF4-FFF2-40B4-BE49-F238E27FC236}">
              <a16:creationId xmlns:a16="http://schemas.microsoft.com/office/drawing/2014/main" id="{93CAEAE1-2123-9D69-024B-276B3A3A6A6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508000</xdr:colOff>
      <xdr:row>17</xdr:row>
      <xdr:rowOff>101600</xdr:rowOff>
    </xdr:to>
    <xdr:pic>
      <xdr:nvPicPr>
        <xdr:cNvPr id="1109" name="Picture 1108" descr="Clemson Tigers">
          <a:hlinkClick xmlns:r="http://purl.oclc.org/ooxml/officeDocument/relationships" r:id="rId87"/>
          <a:extLst>
            <a:ext uri="{FF2B5EF4-FFF2-40B4-BE49-F238E27FC236}">
              <a16:creationId xmlns:a16="http://schemas.microsoft.com/office/drawing/2014/main" id="{2DE908FB-AA69-9CFB-5207-3962E36BEA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508000</xdr:colOff>
      <xdr:row>18</xdr:row>
      <xdr:rowOff>101600</xdr:rowOff>
    </xdr:to>
    <xdr:pic>
      <xdr:nvPicPr>
        <xdr:cNvPr id="1110" name="Picture 1109" descr="Michigan Wolverines">
          <a:hlinkClick xmlns:r="http://purl.oclc.org/ooxml/officeDocument/relationships" r:id="rId45"/>
          <a:extLst>
            <a:ext uri="{FF2B5EF4-FFF2-40B4-BE49-F238E27FC236}">
              <a16:creationId xmlns:a16="http://schemas.microsoft.com/office/drawing/2014/main" id="{7D9200CE-80B1-39AE-E150-70D2687742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508000</xdr:colOff>
      <xdr:row>19</xdr:row>
      <xdr:rowOff>101600</xdr:rowOff>
    </xdr:to>
    <xdr:pic>
      <xdr:nvPicPr>
        <xdr:cNvPr id="1111" name="Picture 1110" descr="Texas A&amp;M Aggies">
          <a:hlinkClick xmlns:r="http://purl.oclc.org/ooxml/officeDocument/relationships" r:id="rId25"/>
          <a:extLst>
            <a:ext uri="{FF2B5EF4-FFF2-40B4-BE49-F238E27FC236}">
              <a16:creationId xmlns:a16="http://schemas.microsoft.com/office/drawing/2014/main" id="{61F69444-8ED2-E102-B4A7-8EA2468610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508000</xdr:colOff>
      <xdr:row>20</xdr:row>
      <xdr:rowOff>101600</xdr:rowOff>
    </xdr:to>
    <xdr:pic>
      <xdr:nvPicPr>
        <xdr:cNvPr id="1112" name="Picture 1111" descr="Maryland Terrapins">
          <a:hlinkClick xmlns:r="http://purl.oclc.org/ooxml/officeDocument/relationships" r:id="rId91"/>
          <a:extLst>
            <a:ext uri="{FF2B5EF4-FFF2-40B4-BE49-F238E27FC236}">
              <a16:creationId xmlns:a16="http://schemas.microsoft.com/office/drawing/2014/main" id="{13ABC383-4BB4-E718-5B47-34D3088A1A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508000</xdr:colOff>
      <xdr:row>21</xdr:row>
      <xdr:rowOff>101600</xdr:rowOff>
    </xdr:to>
    <xdr:pic>
      <xdr:nvPicPr>
        <xdr:cNvPr id="1113" name="Picture 1112" descr="BYU Cougars">
          <a:hlinkClick xmlns:r="http://purl.oclc.org/ooxml/officeDocument/relationships" r:id="rId139"/>
          <a:extLst>
            <a:ext uri="{FF2B5EF4-FFF2-40B4-BE49-F238E27FC236}">
              <a16:creationId xmlns:a16="http://schemas.microsoft.com/office/drawing/2014/main" id="{53C493BA-3D5E-685F-9817-FEB0D38578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508000</xdr:colOff>
      <xdr:row>22</xdr:row>
      <xdr:rowOff>101600</xdr:rowOff>
    </xdr:to>
    <xdr:pic>
      <xdr:nvPicPr>
        <xdr:cNvPr id="1114" name="Picture 1113" descr="Arizona Wildcats">
          <a:hlinkClick xmlns:r="http://purl.oclc.org/ooxml/officeDocument/relationships" r:id="rId93"/>
          <a:extLst>
            <a:ext uri="{FF2B5EF4-FFF2-40B4-BE49-F238E27FC236}">
              <a16:creationId xmlns:a16="http://schemas.microsoft.com/office/drawing/2014/main" id="{B31427AC-70E6-08F6-A25E-6F85386DE4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508000</xdr:colOff>
      <xdr:row>23</xdr:row>
      <xdr:rowOff>101600</xdr:rowOff>
    </xdr:to>
    <xdr:pic>
      <xdr:nvPicPr>
        <xdr:cNvPr id="1115" name="Picture 1114" descr="Oregon Ducks">
          <a:hlinkClick xmlns:r="http://purl.oclc.org/ooxml/officeDocument/relationships" r:id="rId15"/>
          <a:extLst>
            <a:ext uri="{FF2B5EF4-FFF2-40B4-BE49-F238E27FC236}">
              <a16:creationId xmlns:a16="http://schemas.microsoft.com/office/drawing/2014/main" id="{7B4541C6-5BFD-CF2F-775E-56F0203F02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508000</xdr:colOff>
      <xdr:row>24</xdr:row>
      <xdr:rowOff>101600</xdr:rowOff>
    </xdr:to>
    <xdr:pic>
      <xdr:nvPicPr>
        <xdr:cNvPr id="1116" name="Picture 1115" descr="Ole Miss Rebels">
          <a:hlinkClick xmlns:r="http://purl.oclc.org/ooxml/officeDocument/relationships" r:id="rId27"/>
          <a:extLst>
            <a:ext uri="{FF2B5EF4-FFF2-40B4-BE49-F238E27FC236}">
              <a16:creationId xmlns:a16="http://schemas.microsoft.com/office/drawing/2014/main" id="{62144BF5-3673-E8BE-2B56-7A453030D6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508000</xdr:colOff>
      <xdr:row>25</xdr:row>
      <xdr:rowOff>101600</xdr:rowOff>
    </xdr:to>
    <xdr:pic>
      <xdr:nvPicPr>
        <xdr:cNvPr id="1117" name="Picture 1116" descr="Marquette Golden Eagles">
          <a:hlinkClick xmlns:r="http://purl.oclc.org/ooxml/officeDocument/relationships" r:id="rId13"/>
          <a:extLst>
            <a:ext uri="{FF2B5EF4-FFF2-40B4-BE49-F238E27FC236}">
              <a16:creationId xmlns:a16="http://schemas.microsoft.com/office/drawing/2014/main" id="{19230895-D8EC-B979-C2CD-793D6BF370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508000</xdr:colOff>
      <xdr:row>26</xdr:row>
      <xdr:rowOff>101600</xdr:rowOff>
    </xdr:to>
    <xdr:pic>
      <xdr:nvPicPr>
        <xdr:cNvPr id="1118" name="Picture 1117" descr="Creighton Bluejays">
          <a:hlinkClick xmlns:r="http://purl.oclc.org/ooxml/officeDocument/relationships" r:id="rId95"/>
          <a:extLst>
            <a:ext uri="{FF2B5EF4-FFF2-40B4-BE49-F238E27FC236}">
              <a16:creationId xmlns:a16="http://schemas.microsoft.com/office/drawing/2014/main" id="{FF6DBA4B-E4D0-DE26-A79D-2E53F34821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508000</xdr:colOff>
      <xdr:row>27</xdr:row>
      <xdr:rowOff>101600</xdr:rowOff>
    </xdr:to>
    <xdr:pic>
      <xdr:nvPicPr>
        <xdr:cNvPr id="1119" name="Picture 1118" descr="Saint Mary's Gaels">
          <a:hlinkClick xmlns:r="http://purl.oclc.org/ooxml/officeDocument/relationships" r:id="rId97"/>
          <a:extLst>
            <a:ext uri="{FF2B5EF4-FFF2-40B4-BE49-F238E27FC236}">
              <a16:creationId xmlns:a16="http://schemas.microsoft.com/office/drawing/2014/main" id="{5AB21A7F-E0CA-C9F2-F584-9BA73C551A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508000</xdr:colOff>
      <xdr:row>28</xdr:row>
      <xdr:rowOff>101600</xdr:rowOff>
    </xdr:to>
    <xdr:pic>
      <xdr:nvPicPr>
        <xdr:cNvPr id="1120" name="Picture 1119" descr="Kansas Jayhawks">
          <a:hlinkClick xmlns:r="http://purl.oclc.org/ooxml/officeDocument/relationships" r:id="rId23"/>
          <a:extLst>
            <a:ext uri="{FF2B5EF4-FFF2-40B4-BE49-F238E27FC236}">
              <a16:creationId xmlns:a16="http://schemas.microsoft.com/office/drawing/2014/main" id="{7E4900E4-114F-4ED1-C034-9BB9A1AC16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508000</xdr:colOff>
      <xdr:row>29</xdr:row>
      <xdr:rowOff>101600</xdr:rowOff>
    </xdr:to>
    <xdr:pic>
      <xdr:nvPicPr>
        <xdr:cNvPr id="1121" name="Picture 1120" descr="Purdue Boilermakers">
          <a:hlinkClick xmlns:r="http://purl.oclc.org/ooxml/officeDocument/relationships" r:id="rId33"/>
          <a:extLst>
            <a:ext uri="{FF2B5EF4-FFF2-40B4-BE49-F238E27FC236}">
              <a16:creationId xmlns:a16="http://schemas.microsoft.com/office/drawing/2014/main" id="{2D9A59C5-F558-0FC5-1536-15600F9204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508000</xdr:colOff>
      <xdr:row>30</xdr:row>
      <xdr:rowOff>101600</xdr:rowOff>
    </xdr:to>
    <xdr:pic>
      <xdr:nvPicPr>
        <xdr:cNvPr id="1122" name="Picture 1121" descr="UCLA Bruins">
          <a:hlinkClick xmlns:r="http://purl.oclc.org/ooxml/officeDocument/relationships" r:id="rId81"/>
          <a:extLst>
            <a:ext uri="{FF2B5EF4-FFF2-40B4-BE49-F238E27FC236}">
              <a16:creationId xmlns:a16="http://schemas.microsoft.com/office/drawing/2014/main" id="{0C5D457C-50A8-1201-65D1-B4D6C537B4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508000</xdr:colOff>
      <xdr:row>31</xdr:row>
      <xdr:rowOff>101600</xdr:rowOff>
    </xdr:to>
    <xdr:pic>
      <xdr:nvPicPr>
        <xdr:cNvPr id="1123" name="Picture 1122" descr="Missouri Tigers">
          <a:hlinkClick xmlns:r="http://purl.oclc.org/ooxml/officeDocument/relationships" r:id="rId57"/>
          <a:extLst>
            <a:ext uri="{FF2B5EF4-FFF2-40B4-BE49-F238E27FC236}">
              <a16:creationId xmlns:a16="http://schemas.microsoft.com/office/drawing/2014/main" id="{6307D10B-E355-8F19-A356-F1AC64F5D1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</xdr:colOff>
      <xdr:row>32</xdr:row>
      <xdr:rowOff>101600</xdr:rowOff>
    </xdr:to>
    <xdr:pic>
      <xdr:nvPicPr>
        <xdr:cNvPr id="1124" name="Picture 1123" descr="Illinois Fighting Illini">
          <a:hlinkClick xmlns:r="http://purl.oclc.org/ooxml/officeDocument/relationships" r:id="rId55"/>
          <a:extLst>
            <a:ext uri="{FF2B5EF4-FFF2-40B4-BE49-F238E27FC236}">
              <a16:creationId xmlns:a16="http://schemas.microsoft.com/office/drawing/2014/main" id="{42B43D32-FCA9-11B5-C9C5-5EABF91DD1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508000</xdr:colOff>
      <xdr:row>33</xdr:row>
      <xdr:rowOff>101600</xdr:rowOff>
    </xdr:to>
    <xdr:pic>
      <xdr:nvPicPr>
        <xdr:cNvPr id="1125" name="Picture 1124" descr="UConn Huskies">
          <a:hlinkClick xmlns:r="http://purl.oclc.org/ooxml/officeDocument/relationships" r:id="rId49"/>
          <a:extLst>
            <a:ext uri="{FF2B5EF4-FFF2-40B4-BE49-F238E27FC236}">
              <a16:creationId xmlns:a16="http://schemas.microsoft.com/office/drawing/2014/main" id="{497B0A00-630F-7A8B-9984-A6B1B7FD92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508000</xdr:colOff>
      <xdr:row>34</xdr:row>
      <xdr:rowOff>101600</xdr:rowOff>
    </xdr:to>
    <xdr:pic>
      <xdr:nvPicPr>
        <xdr:cNvPr id="1126" name="Picture 1125" descr="Drake Bulldogs">
          <a:hlinkClick xmlns:r="http://purl.oclc.org/ooxml/officeDocument/relationships" r:id="rId89"/>
          <a:extLst>
            <a:ext uri="{FF2B5EF4-FFF2-40B4-BE49-F238E27FC236}">
              <a16:creationId xmlns:a16="http://schemas.microsoft.com/office/drawing/2014/main" id="{C4DDB746-7D8F-4DB6-CC60-C104018B3F4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508000</xdr:colOff>
      <xdr:row>35</xdr:row>
      <xdr:rowOff>101600</xdr:rowOff>
    </xdr:to>
    <xdr:pic>
      <xdr:nvPicPr>
        <xdr:cNvPr id="1127" name="Picture 1126" descr="New Mexico Lobos">
          <a:hlinkClick xmlns:r="http://purl.oclc.org/ooxml/officeDocument/relationships" r:id="rId61"/>
          <a:extLst>
            <a:ext uri="{FF2B5EF4-FFF2-40B4-BE49-F238E27FC236}">
              <a16:creationId xmlns:a16="http://schemas.microsoft.com/office/drawing/2014/main" id="{788F7F57-1B7A-7C81-1A92-C25B555ED2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508000</xdr:colOff>
      <xdr:row>36</xdr:row>
      <xdr:rowOff>101600</xdr:rowOff>
    </xdr:to>
    <xdr:pic>
      <xdr:nvPicPr>
        <xdr:cNvPr id="1128" name="Picture 1127" descr="Mississippi State Bulldogs">
          <a:hlinkClick xmlns:r="http://purl.oclc.org/ooxml/officeDocument/relationships" r:id="rId29"/>
          <a:extLst>
            <a:ext uri="{FF2B5EF4-FFF2-40B4-BE49-F238E27FC236}">
              <a16:creationId xmlns:a16="http://schemas.microsoft.com/office/drawing/2014/main" id="{2C12992A-2A31-3EDC-7180-09567F5F88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508000</xdr:colOff>
      <xdr:row>37</xdr:row>
      <xdr:rowOff>101600</xdr:rowOff>
    </xdr:to>
    <xdr:pic>
      <xdr:nvPicPr>
        <xdr:cNvPr id="1129" name="Picture 1128" descr="Georgia Bulldogs">
          <a:hlinkClick xmlns:r="http://purl.oclc.org/ooxml/officeDocument/relationships" r:id="rId35"/>
          <a:extLst>
            <a:ext uri="{FF2B5EF4-FFF2-40B4-BE49-F238E27FC236}">
              <a16:creationId xmlns:a16="http://schemas.microsoft.com/office/drawing/2014/main" id="{AB519BB0-E6B2-1B98-DF03-F41F46FDDA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508000</xdr:colOff>
      <xdr:row>38</xdr:row>
      <xdr:rowOff>101600</xdr:rowOff>
    </xdr:to>
    <xdr:pic>
      <xdr:nvPicPr>
        <xdr:cNvPr id="1130" name="Picture 1129" descr="Oklahoma Sooners">
          <a:hlinkClick xmlns:r="http://purl.oclc.org/ooxml/officeDocument/relationships" r:id="rId41"/>
          <a:extLst>
            <a:ext uri="{FF2B5EF4-FFF2-40B4-BE49-F238E27FC236}">
              <a16:creationId xmlns:a16="http://schemas.microsoft.com/office/drawing/2014/main" id="{A78538C2-59EC-27F4-0BE9-204F7673B62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508000</xdr:colOff>
      <xdr:row>39</xdr:row>
      <xdr:rowOff>101600</xdr:rowOff>
    </xdr:to>
    <xdr:pic>
      <xdr:nvPicPr>
        <xdr:cNvPr id="1131" name="Picture 1130" descr="Utah State Aggies">
          <a:hlinkClick xmlns:r="http://purl.oclc.org/ooxml/officeDocument/relationships" r:id="rId17"/>
          <a:extLst>
            <a:ext uri="{FF2B5EF4-FFF2-40B4-BE49-F238E27FC236}">
              <a16:creationId xmlns:a16="http://schemas.microsoft.com/office/drawing/2014/main" id="{ED74D5A6-096B-9AD9-7CEC-B95C958BDE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508000</xdr:colOff>
      <xdr:row>40</xdr:row>
      <xdr:rowOff>101600</xdr:rowOff>
    </xdr:to>
    <xdr:pic>
      <xdr:nvPicPr>
        <xdr:cNvPr id="1132" name="Picture 1131" descr="North Carolina Tar Heels">
          <a:hlinkClick xmlns:r="http://purl.oclc.org/ooxml/officeDocument/relationships" r:id="rId69"/>
          <a:extLst>
            <a:ext uri="{FF2B5EF4-FFF2-40B4-BE49-F238E27FC236}">
              <a16:creationId xmlns:a16="http://schemas.microsoft.com/office/drawing/2014/main" id="{8482BCCE-E1A2-CE51-9175-EAE36999DF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508000</xdr:colOff>
      <xdr:row>41</xdr:row>
      <xdr:rowOff>101600</xdr:rowOff>
    </xdr:to>
    <xdr:pic>
      <xdr:nvPicPr>
        <xdr:cNvPr id="1133" name="Picture 1132" descr="Gonzaga Bulldogs">
          <a:hlinkClick xmlns:r="http://purl.oclc.org/ooxml/officeDocument/relationships" r:id="rId63"/>
          <a:extLst>
            <a:ext uri="{FF2B5EF4-FFF2-40B4-BE49-F238E27FC236}">
              <a16:creationId xmlns:a16="http://schemas.microsoft.com/office/drawing/2014/main" id="{6DBD9C2F-C9E7-C816-9FD3-2D1A6B842F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508000</xdr:colOff>
      <xdr:row>42</xdr:row>
      <xdr:rowOff>101600</xdr:rowOff>
    </xdr:to>
    <xdr:pic>
      <xdr:nvPicPr>
        <xdr:cNvPr id="1134" name="Picture 1133" descr="Baylor Bears">
          <a:hlinkClick xmlns:r="http://purl.oclc.org/ooxml/officeDocument/relationships" r:id="rId43"/>
          <a:extLst>
            <a:ext uri="{FF2B5EF4-FFF2-40B4-BE49-F238E27FC236}">
              <a16:creationId xmlns:a16="http://schemas.microsoft.com/office/drawing/2014/main" id="{06F4D3DE-A0CE-59BF-0B7F-2E62951E9F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508000</xdr:colOff>
      <xdr:row>43</xdr:row>
      <xdr:rowOff>101600</xdr:rowOff>
    </xdr:to>
    <xdr:pic>
      <xdr:nvPicPr>
        <xdr:cNvPr id="1135" name="Picture 1134" descr="Vanderbilt Commodores">
          <a:hlinkClick xmlns:r="http://purl.oclc.org/ooxml/officeDocument/relationships" r:id="rId85"/>
          <a:extLst>
            <a:ext uri="{FF2B5EF4-FFF2-40B4-BE49-F238E27FC236}">
              <a16:creationId xmlns:a16="http://schemas.microsoft.com/office/drawing/2014/main" id="{D8D0E14F-8415-5F11-9863-4C8821020B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508000</xdr:colOff>
      <xdr:row>44</xdr:row>
      <xdr:rowOff>101600</xdr:rowOff>
    </xdr:to>
    <xdr:pic>
      <xdr:nvPicPr>
        <xdr:cNvPr id="1136" name="Picture 1135" descr="Xavier Musketeers">
          <a:hlinkClick xmlns:r="http://purl.oclc.org/ooxml/officeDocument/relationships" r:id="rId153"/>
          <a:extLst>
            <a:ext uri="{FF2B5EF4-FFF2-40B4-BE49-F238E27FC236}">
              <a16:creationId xmlns:a16="http://schemas.microsoft.com/office/drawing/2014/main" id="{6B4D0D78-50B3-FF59-12CD-45D68B20F7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508000</xdr:colOff>
      <xdr:row>45</xdr:row>
      <xdr:rowOff>101600</xdr:rowOff>
    </xdr:to>
    <xdr:pic>
      <xdr:nvPicPr>
        <xdr:cNvPr id="1137" name="Picture 1136" descr="West Virginia Mountaineers">
          <a:hlinkClick xmlns:r="http://purl.oclc.org/ooxml/officeDocument/relationships" r:id="rId39"/>
          <a:extLst>
            <a:ext uri="{FF2B5EF4-FFF2-40B4-BE49-F238E27FC236}">
              <a16:creationId xmlns:a16="http://schemas.microsoft.com/office/drawing/2014/main" id="{318D8198-D89E-A8BE-0071-F8B38B6F3F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508000</xdr:colOff>
      <xdr:row>46</xdr:row>
      <xdr:rowOff>101600</xdr:rowOff>
    </xdr:to>
    <xdr:pic>
      <xdr:nvPicPr>
        <xdr:cNvPr id="1138" name="Picture 1137" descr="Wake Forest Demon Deacons">
          <a:hlinkClick xmlns:r="http://purl.oclc.org/ooxml/officeDocument/relationships" r:id="rId65"/>
          <a:extLst>
            <a:ext uri="{FF2B5EF4-FFF2-40B4-BE49-F238E27FC236}">
              <a16:creationId xmlns:a16="http://schemas.microsoft.com/office/drawing/2014/main" id="{C6262E54-BA55-3E5F-072D-D48888E4C6B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508000</xdr:colOff>
      <xdr:row>47</xdr:row>
      <xdr:rowOff>101600</xdr:rowOff>
    </xdr:to>
    <xdr:pic>
      <xdr:nvPicPr>
        <xdr:cNvPr id="1139" name="Picture 1138" descr="Arkansas Razorbacks">
          <a:hlinkClick xmlns:r="http://purl.oclc.org/ooxml/officeDocument/relationships" r:id="rId107"/>
          <a:extLst>
            <a:ext uri="{FF2B5EF4-FFF2-40B4-BE49-F238E27FC236}">
              <a16:creationId xmlns:a16="http://schemas.microsoft.com/office/drawing/2014/main" id="{55EA9688-5A09-3E52-60A6-6A8108D9D4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508000</xdr:colOff>
      <xdr:row>48</xdr:row>
      <xdr:rowOff>101600</xdr:rowOff>
    </xdr:to>
    <xdr:pic>
      <xdr:nvPicPr>
        <xdr:cNvPr id="1140" name="Picture 1139" descr="UC San Diego Tritons">
          <a:hlinkClick xmlns:r="http://purl.oclc.org/ooxml/officeDocument/relationships" r:id="rId119"/>
          <a:extLst>
            <a:ext uri="{FF2B5EF4-FFF2-40B4-BE49-F238E27FC236}">
              <a16:creationId xmlns:a16="http://schemas.microsoft.com/office/drawing/2014/main" id="{6F3DB6BB-A40F-B8C4-FFBB-EADA65FD26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508000</xdr:colOff>
      <xdr:row>49</xdr:row>
      <xdr:rowOff>101600</xdr:rowOff>
    </xdr:to>
    <xdr:pic>
      <xdr:nvPicPr>
        <xdr:cNvPr id="1141" name="Picture 1140" descr="San Diego State Aztecs">
          <a:hlinkClick xmlns:r="http://purl.oclc.org/ooxml/officeDocument/relationships" r:id="rId75"/>
          <a:extLst>
            <a:ext uri="{FF2B5EF4-FFF2-40B4-BE49-F238E27FC236}">
              <a16:creationId xmlns:a16="http://schemas.microsoft.com/office/drawing/2014/main" id="{9DAC8272-6A8E-276A-B741-2EBC29FBB7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508000</xdr:colOff>
      <xdr:row>50</xdr:row>
      <xdr:rowOff>101600</xdr:rowOff>
    </xdr:to>
    <xdr:pic>
      <xdr:nvPicPr>
        <xdr:cNvPr id="1142" name="Picture 1141" descr="VCU Rams">
          <a:hlinkClick xmlns:r="http://purl.oclc.org/ooxml/officeDocument/relationships" r:id="rId151"/>
          <a:extLst>
            <a:ext uri="{FF2B5EF4-FFF2-40B4-BE49-F238E27FC236}">
              <a16:creationId xmlns:a16="http://schemas.microsoft.com/office/drawing/2014/main" id="{A8F47049-83D5-037B-A164-0FC1DCA44B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508000</xdr:colOff>
      <xdr:row>51</xdr:row>
      <xdr:rowOff>101600</xdr:rowOff>
    </xdr:to>
    <xdr:pic>
      <xdr:nvPicPr>
        <xdr:cNvPr id="1143" name="Picture 1142" descr="Colorado State Rams">
          <a:hlinkClick xmlns:r="http://purl.oclc.org/ooxml/officeDocument/relationships" r:id="rId195"/>
          <a:extLst>
            <a:ext uri="{FF2B5EF4-FFF2-40B4-BE49-F238E27FC236}">
              <a16:creationId xmlns:a16="http://schemas.microsoft.com/office/drawing/2014/main" id="{D00465ED-BD04-D1EB-C422-8EAD669E9A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508000</xdr:colOff>
      <xdr:row>52</xdr:row>
      <xdr:rowOff>101600</xdr:rowOff>
    </xdr:to>
    <xdr:pic>
      <xdr:nvPicPr>
        <xdr:cNvPr id="1144" name="Picture 1143" descr="Indiana Hoosiers">
          <a:hlinkClick xmlns:r="http://purl.oclc.org/ooxml/officeDocument/relationships" r:id="rId79"/>
          <a:extLst>
            <a:ext uri="{FF2B5EF4-FFF2-40B4-BE49-F238E27FC236}">
              <a16:creationId xmlns:a16="http://schemas.microsoft.com/office/drawing/2014/main" id="{195CBD1E-20B4-7C7E-530F-3F8CA76E7E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508000</xdr:colOff>
      <xdr:row>53</xdr:row>
      <xdr:rowOff>101600</xdr:rowOff>
    </xdr:to>
    <xdr:pic>
      <xdr:nvPicPr>
        <xdr:cNvPr id="1145" name="Picture 1144" descr="George Mason Patriots">
          <a:hlinkClick xmlns:r="http://purl.oclc.org/ooxml/officeDocument/relationships" r:id="rId193"/>
          <a:extLst>
            <a:ext uri="{FF2B5EF4-FFF2-40B4-BE49-F238E27FC236}">
              <a16:creationId xmlns:a16="http://schemas.microsoft.com/office/drawing/2014/main" id="{15655427-1903-9309-15AE-0C80ED2046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508000</xdr:colOff>
      <xdr:row>54</xdr:row>
      <xdr:rowOff>101600</xdr:rowOff>
    </xdr:to>
    <xdr:pic>
      <xdr:nvPicPr>
        <xdr:cNvPr id="1146" name="Picture 1145" descr="SMU Mustangs">
          <a:hlinkClick xmlns:r="http://purl.oclc.org/ooxml/officeDocument/relationships" r:id="rId101"/>
          <a:extLst>
            <a:ext uri="{FF2B5EF4-FFF2-40B4-BE49-F238E27FC236}">
              <a16:creationId xmlns:a16="http://schemas.microsoft.com/office/drawing/2014/main" id="{6BDB8EC8-6952-D70D-BE8B-CCFABA829E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508000</xdr:colOff>
      <xdr:row>55</xdr:row>
      <xdr:rowOff>101600</xdr:rowOff>
    </xdr:to>
    <xdr:pic>
      <xdr:nvPicPr>
        <xdr:cNvPr id="1147" name="Picture 1146" descr="Texas Longhorns">
          <a:hlinkClick xmlns:r="http://purl.oclc.org/ooxml/officeDocument/relationships" r:id="rId113"/>
          <a:extLst>
            <a:ext uri="{FF2B5EF4-FFF2-40B4-BE49-F238E27FC236}">
              <a16:creationId xmlns:a16="http://schemas.microsoft.com/office/drawing/2014/main" id="{155C982E-3A45-CC3C-63A0-9426AECCA7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508000</xdr:colOff>
      <xdr:row>56</xdr:row>
      <xdr:rowOff>101600</xdr:rowOff>
    </xdr:to>
    <xdr:pic>
      <xdr:nvPicPr>
        <xdr:cNvPr id="1148" name="Picture 1147" descr="San Francisco Dons">
          <a:hlinkClick xmlns:r="http://purl.oclc.org/ooxml/officeDocument/relationships" r:id="rId159"/>
          <a:extLst>
            <a:ext uri="{FF2B5EF4-FFF2-40B4-BE49-F238E27FC236}">
              <a16:creationId xmlns:a16="http://schemas.microsoft.com/office/drawing/2014/main" id="{061CC60A-4FEF-4CE1-C096-286DF0E5A0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508000</xdr:colOff>
      <xdr:row>57</xdr:row>
      <xdr:rowOff>101600</xdr:rowOff>
    </xdr:to>
    <xdr:pic>
      <xdr:nvPicPr>
        <xdr:cNvPr id="1149" name="Picture 1148" descr="Boise State Broncos">
          <a:hlinkClick xmlns:r="http://purl.oclc.org/ooxml/officeDocument/relationships" r:id="rId155"/>
          <a:extLst>
            <a:ext uri="{FF2B5EF4-FFF2-40B4-BE49-F238E27FC236}">
              <a16:creationId xmlns:a16="http://schemas.microsoft.com/office/drawing/2014/main" id="{85B5225B-59AC-BC66-DD40-FF26F169C0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508000</xdr:colOff>
      <xdr:row>58</xdr:row>
      <xdr:rowOff>101600</xdr:rowOff>
    </xdr:to>
    <xdr:pic>
      <xdr:nvPicPr>
        <xdr:cNvPr id="1150" name="Picture 1149" descr="Ohio State Buckeyes">
          <a:hlinkClick xmlns:r="http://purl.oclc.org/ooxml/officeDocument/relationships" r:id="rId103"/>
          <a:extLst>
            <a:ext uri="{FF2B5EF4-FFF2-40B4-BE49-F238E27FC236}">
              <a16:creationId xmlns:a16="http://schemas.microsoft.com/office/drawing/2014/main" id="{CE6C2707-F9FC-DDD4-C747-7B3EF64805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508000</xdr:colOff>
      <xdr:row>59</xdr:row>
      <xdr:rowOff>101600</xdr:rowOff>
    </xdr:to>
    <xdr:pic>
      <xdr:nvPicPr>
        <xdr:cNvPr id="1151" name="Picture 1150" descr="UC Irvine Anteaters">
          <a:hlinkClick xmlns:r="http://purl.oclc.org/ooxml/officeDocument/relationships" r:id="rId77"/>
          <a:extLst>
            <a:ext uri="{FF2B5EF4-FFF2-40B4-BE49-F238E27FC236}">
              <a16:creationId xmlns:a16="http://schemas.microsoft.com/office/drawing/2014/main" id="{E8E14840-0C6E-E3F2-09F8-E4835B7FB2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508000</xdr:colOff>
      <xdr:row>60</xdr:row>
      <xdr:rowOff>101600</xdr:rowOff>
    </xdr:to>
    <xdr:pic>
      <xdr:nvPicPr>
        <xdr:cNvPr id="1152" name="Picture 1151" descr="Dayton Flyers">
          <a:hlinkClick xmlns:r="http://purl.oclc.org/ooxml/officeDocument/relationships" r:id="rId117"/>
          <a:extLst>
            <a:ext uri="{FF2B5EF4-FFF2-40B4-BE49-F238E27FC236}">
              <a16:creationId xmlns:a16="http://schemas.microsoft.com/office/drawing/2014/main" id="{381FABE8-F279-A1CB-0DA2-5676859364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</xdr:colOff>
      <xdr:row>61</xdr:row>
      <xdr:rowOff>101600</xdr:rowOff>
    </xdr:to>
    <xdr:pic>
      <xdr:nvPicPr>
        <xdr:cNvPr id="1153" name="Picture 1152" descr="Cincinnati Bearcats">
          <a:hlinkClick xmlns:r="http://purl.oclc.org/ooxml/officeDocument/relationships" r:id="rId115"/>
          <a:extLst>
            <a:ext uri="{FF2B5EF4-FFF2-40B4-BE49-F238E27FC236}">
              <a16:creationId xmlns:a16="http://schemas.microsoft.com/office/drawing/2014/main" id="{BA26E5CF-3F78-885C-5994-B31187B037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508000</xdr:colOff>
      <xdr:row>62</xdr:row>
      <xdr:rowOff>101600</xdr:rowOff>
    </xdr:to>
    <xdr:pic>
      <xdr:nvPicPr>
        <xdr:cNvPr id="1154" name="Picture 1153" descr="Nebraska Cornhuskers">
          <a:hlinkClick xmlns:r="http://purl.oclc.org/ooxml/officeDocument/relationships" r:id="rId59"/>
          <a:extLst>
            <a:ext uri="{FF2B5EF4-FFF2-40B4-BE49-F238E27FC236}">
              <a16:creationId xmlns:a16="http://schemas.microsoft.com/office/drawing/2014/main" id="{DCD1944F-C982-28D8-2104-5F3D9DABDB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508000</xdr:colOff>
      <xdr:row>63</xdr:row>
      <xdr:rowOff>101600</xdr:rowOff>
    </xdr:to>
    <xdr:pic>
      <xdr:nvPicPr>
        <xdr:cNvPr id="1155" name="Picture 1154" descr="Villanova Wildcats">
          <a:hlinkClick xmlns:r="http://purl.oclc.org/ooxml/officeDocument/relationships" r:id="rId145"/>
          <a:extLst>
            <a:ext uri="{FF2B5EF4-FFF2-40B4-BE49-F238E27FC236}">
              <a16:creationId xmlns:a16="http://schemas.microsoft.com/office/drawing/2014/main" id="{ECE6CEA8-F2D0-57EB-2A2F-D06C189202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508000</xdr:colOff>
      <xdr:row>64</xdr:row>
      <xdr:rowOff>101600</xdr:rowOff>
    </xdr:to>
    <xdr:pic>
      <xdr:nvPicPr>
        <xdr:cNvPr id="1156" name="Picture 1155" descr="Liberty Flames">
          <a:hlinkClick xmlns:r="http://purl.oclc.org/ooxml/officeDocument/relationships" r:id="rId133"/>
          <a:extLst>
            <a:ext uri="{FF2B5EF4-FFF2-40B4-BE49-F238E27FC236}">
              <a16:creationId xmlns:a16="http://schemas.microsoft.com/office/drawing/2014/main" id="{DB691083-B889-FE6F-9B86-B40CF577EB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508000</xdr:colOff>
      <xdr:row>65</xdr:row>
      <xdr:rowOff>101600</xdr:rowOff>
    </xdr:to>
    <xdr:pic>
      <xdr:nvPicPr>
        <xdr:cNvPr id="1157" name="Picture 1156" descr="North Texas Mean Green">
          <a:hlinkClick xmlns:r="http://purl.oclc.org/ooxml/officeDocument/relationships" r:id="rId137"/>
          <a:extLst>
            <a:ext uri="{FF2B5EF4-FFF2-40B4-BE49-F238E27FC236}">
              <a16:creationId xmlns:a16="http://schemas.microsoft.com/office/drawing/2014/main" id="{C6B80041-D943-E5F4-3B4C-DFE7A9CEF9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508000</xdr:colOff>
      <xdr:row>66</xdr:row>
      <xdr:rowOff>101600</xdr:rowOff>
    </xdr:to>
    <xdr:pic>
      <xdr:nvPicPr>
        <xdr:cNvPr id="1158" name="Picture 1157" descr="McNeese Cowboys">
          <a:hlinkClick xmlns:r="http://purl.oclc.org/ooxml/officeDocument/relationships" r:id="rId203"/>
          <a:extLst>
            <a:ext uri="{FF2B5EF4-FFF2-40B4-BE49-F238E27FC236}">
              <a16:creationId xmlns:a16="http://schemas.microsoft.com/office/drawing/2014/main" id="{24E684CE-840B-4AA7-717A-2D0D1445BCD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508000</xdr:colOff>
      <xdr:row>67</xdr:row>
      <xdr:rowOff>101600</xdr:rowOff>
    </xdr:to>
    <xdr:pic>
      <xdr:nvPicPr>
        <xdr:cNvPr id="1159" name="Picture 1158" descr="UCF Knights">
          <a:hlinkClick xmlns:r="http://purl.oclc.org/ooxml/officeDocument/relationships" r:id="rId71"/>
          <a:extLst>
            <a:ext uri="{FF2B5EF4-FFF2-40B4-BE49-F238E27FC236}">
              <a16:creationId xmlns:a16="http://schemas.microsoft.com/office/drawing/2014/main" id="{7CE18D9C-E535-5B7E-8019-ACD1C845DA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508000</xdr:colOff>
      <xdr:row>68</xdr:row>
      <xdr:rowOff>101600</xdr:rowOff>
    </xdr:to>
    <xdr:pic>
      <xdr:nvPicPr>
        <xdr:cNvPr id="1160" name="Picture 1159" descr="Akron Zips">
          <a:hlinkClick xmlns:r="http://purl.oclc.org/ooxml/officeDocument/relationships" r:id="rId253"/>
          <a:extLst>
            <a:ext uri="{FF2B5EF4-FFF2-40B4-BE49-F238E27FC236}">
              <a16:creationId xmlns:a16="http://schemas.microsoft.com/office/drawing/2014/main" id="{3F2C48EB-F123-0413-8E5E-5F9746908E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508000</xdr:colOff>
      <xdr:row>69</xdr:row>
      <xdr:rowOff>101600</xdr:rowOff>
    </xdr:to>
    <xdr:pic>
      <xdr:nvPicPr>
        <xdr:cNvPr id="1161" name="Picture 1160" descr="High Point Panthers">
          <a:hlinkClick xmlns:r="http://purl.oclc.org/ooxml/officeDocument/relationships" r:id="rId213"/>
          <a:extLst>
            <a:ext uri="{FF2B5EF4-FFF2-40B4-BE49-F238E27FC236}">
              <a16:creationId xmlns:a16="http://schemas.microsoft.com/office/drawing/2014/main" id="{F6B9CA7C-30F1-A713-0153-B4B8FBD024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508000</xdr:colOff>
      <xdr:row>70</xdr:row>
      <xdr:rowOff>101600</xdr:rowOff>
    </xdr:to>
    <xdr:pic>
      <xdr:nvPicPr>
        <xdr:cNvPr id="1162" name="Picture 1161" descr="TCU Horned Frogs">
          <a:hlinkClick xmlns:r="http://purl.oclc.org/ooxml/officeDocument/relationships" r:id="rId143"/>
          <a:extLst>
            <a:ext uri="{FF2B5EF4-FFF2-40B4-BE49-F238E27FC236}">
              <a16:creationId xmlns:a16="http://schemas.microsoft.com/office/drawing/2014/main" id="{19205D24-72C7-093D-1E62-BE168F7222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508000</xdr:colOff>
      <xdr:row>71</xdr:row>
      <xdr:rowOff>101600</xdr:rowOff>
    </xdr:to>
    <xdr:pic>
      <xdr:nvPicPr>
        <xdr:cNvPr id="1163" name="Picture 1162" descr="Iowa Hawkeyes">
          <a:hlinkClick xmlns:r="http://purl.oclc.org/ooxml/officeDocument/relationships" r:id="rId73"/>
          <a:extLst>
            <a:ext uri="{FF2B5EF4-FFF2-40B4-BE49-F238E27FC236}">
              <a16:creationId xmlns:a16="http://schemas.microsoft.com/office/drawing/2014/main" id="{4D29F0AB-A676-2931-E4A7-91D9A59EB7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508000</xdr:colOff>
      <xdr:row>72</xdr:row>
      <xdr:rowOff>101600</xdr:rowOff>
    </xdr:to>
    <xdr:pic>
      <xdr:nvPicPr>
        <xdr:cNvPr id="1164" name="Picture 1163" descr="Stanford Cardinal">
          <a:hlinkClick xmlns:r="http://purl.oclc.org/ooxml/officeDocument/relationships" r:id="rId163"/>
          <a:extLst>
            <a:ext uri="{FF2B5EF4-FFF2-40B4-BE49-F238E27FC236}">
              <a16:creationId xmlns:a16="http://schemas.microsoft.com/office/drawing/2014/main" id="{5722DC39-C22D-77EA-9B5C-F2FFAE2ED4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508000</xdr:colOff>
      <xdr:row>73</xdr:row>
      <xdr:rowOff>101600</xdr:rowOff>
    </xdr:to>
    <xdr:pic>
      <xdr:nvPicPr>
        <xdr:cNvPr id="1165" name="Picture 1164" descr="Northwestern Wildcats">
          <a:hlinkClick xmlns:r="http://purl.oclc.org/ooxml/officeDocument/relationships" r:id="rId123"/>
          <a:extLst>
            <a:ext uri="{FF2B5EF4-FFF2-40B4-BE49-F238E27FC236}">
              <a16:creationId xmlns:a16="http://schemas.microsoft.com/office/drawing/2014/main" id="{BA077415-A464-C9B4-76F3-07DC23E780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508000</xdr:colOff>
      <xdr:row>74</xdr:row>
      <xdr:rowOff>101600</xdr:rowOff>
    </xdr:to>
    <xdr:pic>
      <xdr:nvPicPr>
        <xdr:cNvPr id="1166" name="Picture 1165" descr="Kansas State Wildcats">
          <a:hlinkClick xmlns:r="http://purl.oclc.org/ooxml/officeDocument/relationships" r:id="rId271"/>
          <a:extLst>
            <a:ext uri="{FF2B5EF4-FFF2-40B4-BE49-F238E27FC236}">
              <a16:creationId xmlns:a16="http://schemas.microsoft.com/office/drawing/2014/main" id="{FFA9A234-1A22-E8B0-DDA4-62B829A840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508000</xdr:colOff>
      <xdr:row>75</xdr:row>
      <xdr:rowOff>101600</xdr:rowOff>
    </xdr:to>
    <xdr:pic>
      <xdr:nvPicPr>
        <xdr:cNvPr id="1167" name="Picture 1166" descr="Bradley Braves">
          <a:hlinkClick xmlns:r="http://purl.oclc.org/ooxml/officeDocument/relationships" r:id="rId131"/>
          <a:extLst>
            <a:ext uri="{FF2B5EF4-FFF2-40B4-BE49-F238E27FC236}">
              <a16:creationId xmlns:a16="http://schemas.microsoft.com/office/drawing/2014/main" id="{E366B87E-7994-E3C9-311A-DEFF6FDAEE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508000</xdr:colOff>
      <xdr:row>76</xdr:row>
      <xdr:rowOff>101600</xdr:rowOff>
    </xdr:to>
    <xdr:pic>
      <xdr:nvPicPr>
        <xdr:cNvPr id="1168" name="Picture 1167" descr="Utah Utes">
          <a:hlinkClick xmlns:r="http://purl.oclc.org/ooxml/officeDocument/relationships" r:id="rId191"/>
          <a:extLst>
            <a:ext uri="{FF2B5EF4-FFF2-40B4-BE49-F238E27FC236}">
              <a16:creationId xmlns:a16="http://schemas.microsoft.com/office/drawing/2014/main" id="{D00082E9-FE17-9D10-B410-3BAC437258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508000</xdr:colOff>
      <xdr:row>77</xdr:row>
      <xdr:rowOff>101600</xdr:rowOff>
    </xdr:to>
    <xdr:pic>
      <xdr:nvPicPr>
        <xdr:cNvPr id="1169" name="Picture 1168" descr="Yale Bulldogs">
          <a:hlinkClick xmlns:r="http://purl.oclc.org/ooxml/officeDocument/relationships" r:id="rId309"/>
          <a:extLst>
            <a:ext uri="{FF2B5EF4-FFF2-40B4-BE49-F238E27FC236}">
              <a16:creationId xmlns:a16="http://schemas.microsoft.com/office/drawing/2014/main" id="{A570AE23-F855-5FC1-41D2-E1D15BBB871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508000</xdr:colOff>
      <xdr:row>78</xdr:row>
      <xdr:rowOff>101600</xdr:rowOff>
    </xdr:to>
    <xdr:pic>
      <xdr:nvPicPr>
        <xdr:cNvPr id="1170" name="Picture 1169" descr="Oklahoma State Cowboys">
          <a:hlinkClick xmlns:r="http://purl.oclc.org/ooxml/officeDocument/relationships" r:id="rId169"/>
          <a:extLst>
            <a:ext uri="{FF2B5EF4-FFF2-40B4-BE49-F238E27FC236}">
              <a16:creationId xmlns:a16="http://schemas.microsoft.com/office/drawing/2014/main" id="{15CDC9ED-2A6D-F621-F6AD-1D338233F9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508000</xdr:colOff>
      <xdr:row>79</xdr:row>
      <xdr:rowOff>101600</xdr:rowOff>
    </xdr:to>
    <xdr:pic>
      <xdr:nvPicPr>
        <xdr:cNvPr id="1171" name="Picture 1170" descr="Rutgers Scarlet Knights">
          <a:hlinkClick xmlns:r="http://purl.oclc.org/ooxml/officeDocument/relationships" r:id="rId217"/>
          <a:extLst>
            <a:ext uri="{FF2B5EF4-FFF2-40B4-BE49-F238E27FC236}">
              <a16:creationId xmlns:a16="http://schemas.microsoft.com/office/drawing/2014/main" id="{C80295FB-AC32-C18F-E641-2DB8DF93A6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508000</xdr:colOff>
      <xdr:row>80</xdr:row>
      <xdr:rowOff>101600</xdr:rowOff>
    </xdr:to>
    <xdr:pic>
      <xdr:nvPicPr>
        <xdr:cNvPr id="1172" name="Picture 1171" descr="Grand Canyon Lopes">
          <a:hlinkClick xmlns:r="http://purl.oclc.org/ooxml/officeDocument/relationships" r:id="rId231"/>
          <a:extLst>
            <a:ext uri="{FF2B5EF4-FFF2-40B4-BE49-F238E27FC236}">
              <a16:creationId xmlns:a16="http://schemas.microsoft.com/office/drawing/2014/main" id="{7682D2C6-AEBF-8B2E-94BF-863FC5131D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508000</xdr:colOff>
      <xdr:row>81</xdr:row>
      <xdr:rowOff>101600</xdr:rowOff>
    </xdr:to>
    <xdr:pic>
      <xdr:nvPicPr>
        <xdr:cNvPr id="1173" name="Picture 1172" descr="Pittsburgh Panthers">
          <a:hlinkClick xmlns:r="http://purl.oclc.org/ooxml/officeDocument/relationships" r:id="rId67"/>
          <a:extLst>
            <a:ext uri="{FF2B5EF4-FFF2-40B4-BE49-F238E27FC236}">
              <a16:creationId xmlns:a16="http://schemas.microsoft.com/office/drawing/2014/main" id="{CD05BBD6-5530-58DD-E87D-2951FA9D42B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508000</xdr:colOff>
      <xdr:row>82</xdr:row>
      <xdr:rowOff>101600</xdr:rowOff>
    </xdr:to>
    <xdr:pic>
      <xdr:nvPicPr>
        <xdr:cNvPr id="1174" name="Picture 1173" descr="Penn State Nittany Lions">
          <a:hlinkClick xmlns:r="http://purl.oclc.org/ooxml/officeDocument/relationships" r:id="rId111"/>
          <a:extLst>
            <a:ext uri="{FF2B5EF4-FFF2-40B4-BE49-F238E27FC236}">
              <a16:creationId xmlns:a16="http://schemas.microsoft.com/office/drawing/2014/main" id="{CA25555A-8DB7-DB26-A101-AB4C0811EC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508000</xdr:colOff>
      <xdr:row>83</xdr:row>
      <xdr:rowOff>101600</xdr:rowOff>
    </xdr:to>
    <xdr:pic>
      <xdr:nvPicPr>
        <xdr:cNvPr id="1175" name="Picture 1174" descr="Arizona State Sun Devils">
          <a:hlinkClick xmlns:r="http://purl.oclc.org/ooxml/officeDocument/relationships" r:id="rId83"/>
          <a:extLst>
            <a:ext uri="{FF2B5EF4-FFF2-40B4-BE49-F238E27FC236}">
              <a16:creationId xmlns:a16="http://schemas.microsoft.com/office/drawing/2014/main" id="{BA65CD4D-6F28-6FB5-8760-5CF4D04D7E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508000</xdr:colOff>
      <xdr:row>84</xdr:row>
      <xdr:rowOff>101600</xdr:rowOff>
    </xdr:to>
    <xdr:pic>
      <xdr:nvPicPr>
        <xdr:cNvPr id="1176" name="Picture 1175" descr="Georgetown Hoyas">
          <a:hlinkClick xmlns:r="http://purl.oclc.org/ooxml/officeDocument/relationships" r:id="rId105"/>
          <a:extLst>
            <a:ext uri="{FF2B5EF4-FFF2-40B4-BE49-F238E27FC236}">
              <a16:creationId xmlns:a16="http://schemas.microsoft.com/office/drawing/2014/main" id="{F6CCC8CA-E495-686A-5B99-2068CB51B1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508000</xdr:colOff>
      <xdr:row>85</xdr:row>
      <xdr:rowOff>101600</xdr:rowOff>
    </xdr:to>
    <xdr:pic>
      <xdr:nvPicPr>
        <xdr:cNvPr id="1177" name="Picture 1176" descr="USC Trojans">
          <a:hlinkClick xmlns:r="http://purl.oclc.org/ooxml/officeDocument/relationships" r:id="rId167"/>
          <a:extLst>
            <a:ext uri="{FF2B5EF4-FFF2-40B4-BE49-F238E27FC236}">
              <a16:creationId xmlns:a16="http://schemas.microsoft.com/office/drawing/2014/main" id="{9B7E31B4-306D-1181-8F23-2F78FBA621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508000</xdr:colOff>
      <xdr:row>86</xdr:row>
      <xdr:rowOff>101600</xdr:rowOff>
    </xdr:to>
    <xdr:pic>
      <xdr:nvPicPr>
        <xdr:cNvPr id="1178" name="Picture 1177" descr="UNC Wilmington Seahawks">
          <a:hlinkClick xmlns:r="http://purl.oclc.org/ooxml/officeDocument/relationships" r:id="rId265"/>
          <a:extLst>
            <a:ext uri="{FF2B5EF4-FFF2-40B4-BE49-F238E27FC236}">
              <a16:creationId xmlns:a16="http://schemas.microsoft.com/office/drawing/2014/main" id="{22DF5949-830E-6ACB-5156-C3D4A424DD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508000</xdr:colOff>
      <xdr:row>87</xdr:row>
      <xdr:rowOff>101600</xdr:rowOff>
    </xdr:to>
    <xdr:pic>
      <xdr:nvPicPr>
        <xdr:cNvPr id="1179" name="Picture 1178" descr="LSU Tigers">
          <a:hlinkClick xmlns:r="http://purl.oclc.org/ooxml/officeDocument/relationships" r:id="rId147"/>
          <a:extLst>
            <a:ext uri="{FF2B5EF4-FFF2-40B4-BE49-F238E27FC236}">
              <a16:creationId xmlns:a16="http://schemas.microsoft.com/office/drawing/2014/main" id="{F751BF7C-D386-E11A-7D6A-880E96B228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508000</xdr:colOff>
      <xdr:row>88</xdr:row>
      <xdr:rowOff>101600</xdr:rowOff>
    </xdr:to>
    <xdr:pic>
      <xdr:nvPicPr>
        <xdr:cNvPr id="1180" name="Picture 1179" descr="Utah Valley Wolverines">
          <a:hlinkClick xmlns:r="http://purl.oclc.org/ooxml/officeDocument/relationships" r:id="rId279"/>
          <a:extLst>
            <a:ext uri="{FF2B5EF4-FFF2-40B4-BE49-F238E27FC236}">
              <a16:creationId xmlns:a16="http://schemas.microsoft.com/office/drawing/2014/main" id="{62A757E0-2755-D9FC-BA52-7D9661B565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508000</xdr:colOff>
      <xdr:row>89</xdr:row>
      <xdr:rowOff>101600</xdr:rowOff>
    </xdr:to>
    <xdr:pic>
      <xdr:nvPicPr>
        <xdr:cNvPr id="1181" name="Picture 1180" descr="St. Bonaventure Bonnies">
          <a:hlinkClick xmlns:r="http://purl.oclc.org/ooxml/officeDocument/relationships" r:id="rId127"/>
          <a:extLst>
            <a:ext uri="{FF2B5EF4-FFF2-40B4-BE49-F238E27FC236}">
              <a16:creationId xmlns:a16="http://schemas.microsoft.com/office/drawing/2014/main" id="{302AC85C-6A84-2F52-344E-252CCDACA7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508000</xdr:colOff>
      <xdr:row>90</xdr:row>
      <xdr:rowOff>101600</xdr:rowOff>
    </xdr:to>
    <xdr:pic>
      <xdr:nvPicPr>
        <xdr:cNvPr id="1182" name="Picture 1181" descr="Santa Clara Broncos">
          <a:hlinkClick xmlns:r="http://purl.oclc.org/ooxml/officeDocument/relationships" r:id="rId179"/>
          <a:extLst>
            <a:ext uri="{FF2B5EF4-FFF2-40B4-BE49-F238E27FC236}">
              <a16:creationId xmlns:a16="http://schemas.microsoft.com/office/drawing/2014/main" id="{424B5E6E-298E-CDAE-A0F4-FC8C6F9E72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508000</xdr:colOff>
      <xdr:row>91</xdr:row>
      <xdr:rowOff>101600</xdr:rowOff>
    </xdr:to>
    <xdr:pic>
      <xdr:nvPicPr>
        <xdr:cNvPr id="1183" name="Picture 1182" descr="Minnesota Golden Gophers">
          <a:hlinkClick xmlns:r="http://purl.oclc.org/ooxml/officeDocument/relationships" r:id="rId317"/>
          <a:extLst>
            <a:ext uri="{FF2B5EF4-FFF2-40B4-BE49-F238E27FC236}">
              <a16:creationId xmlns:a16="http://schemas.microsoft.com/office/drawing/2014/main" id="{F00CB235-28BE-15C3-F78B-D752C5A20F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508000</xdr:colOff>
      <xdr:row>92</xdr:row>
      <xdr:rowOff>101600</xdr:rowOff>
    </xdr:to>
    <xdr:pic>
      <xdr:nvPicPr>
        <xdr:cNvPr id="1184" name="Picture 1183" descr="Montana Grizzlies">
          <a:hlinkClick xmlns:r="http://purl.oclc.org/ooxml/officeDocument/relationships" r:id="rId287"/>
          <a:extLst>
            <a:ext uri="{FF2B5EF4-FFF2-40B4-BE49-F238E27FC236}">
              <a16:creationId xmlns:a16="http://schemas.microsoft.com/office/drawing/2014/main" id="{82C83BD8-2E25-B06D-87AC-9717A3DC7C5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508000</xdr:colOff>
      <xdr:row>93</xdr:row>
      <xdr:rowOff>101600</xdr:rowOff>
    </xdr:to>
    <xdr:pic>
      <xdr:nvPicPr>
        <xdr:cNvPr id="1185" name="Picture 1184" descr="Colorado Buffaloes">
          <a:hlinkClick xmlns:r="http://purl.oclc.org/ooxml/officeDocument/relationships" r:id="rId125"/>
          <a:extLst>
            <a:ext uri="{FF2B5EF4-FFF2-40B4-BE49-F238E27FC236}">
              <a16:creationId xmlns:a16="http://schemas.microsoft.com/office/drawing/2014/main" id="{7011E14A-0F7B-0F18-1F7B-BAFBAED994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508000</xdr:colOff>
      <xdr:row>94</xdr:row>
      <xdr:rowOff>101600</xdr:rowOff>
    </xdr:to>
    <xdr:pic>
      <xdr:nvPicPr>
        <xdr:cNvPr id="1186" name="Picture 1185" descr="Saint Joseph's Hawks">
          <a:hlinkClick xmlns:r="http://purl.oclc.org/ooxml/officeDocument/relationships" r:id="rId211"/>
          <a:extLst>
            <a:ext uri="{FF2B5EF4-FFF2-40B4-BE49-F238E27FC236}">
              <a16:creationId xmlns:a16="http://schemas.microsoft.com/office/drawing/2014/main" id="{3A70B586-6D60-A79C-FD4C-C78B23C63B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508000</xdr:colOff>
      <xdr:row>95</xdr:row>
      <xdr:rowOff>101600</xdr:rowOff>
    </xdr:to>
    <xdr:pic>
      <xdr:nvPicPr>
        <xdr:cNvPr id="1187" name="Picture 1186" descr="Florida State Seminoles">
          <a:hlinkClick xmlns:r="http://purl.oclc.org/ooxml/officeDocument/relationships" r:id="rId135"/>
          <a:extLst>
            <a:ext uri="{FF2B5EF4-FFF2-40B4-BE49-F238E27FC236}">
              <a16:creationId xmlns:a16="http://schemas.microsoft.com/office/drawing/2014/main" id="{5D64437D-13A4-1147-954A-7FC5BCEBB8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508000</xdr:colOff>
      <xdr:row>96</xdr:row>
      <xdr:rowOff>101600</xdr:rowOff>
    </xdr:to>
    <xdr:pic>
      <xdr:nvPicPr>
        <xdr:cNvPr id="1188" name="Picture 1187" descr="Georgia Tech Yellow Jackets">
          <a:hlinkClick xmlns:r="http://purl.oclc.org/ooxml/officeDocument/relationships" r:id="rId315"/>
          <a:extLst>
            <a:ext uri="{FF2B5EF4-FFF2-40B4-BE49-F238E27FC236}">
              <a16:creationId xmlns:a16="http://schemas.microsoft.com/office/drawing/2014/main" id="{0108E9D0-E0BB-B586-8045-09F7BBB5AFA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508000</xdr:colOff>
      <xdr:row>97</xdr:row>
      <xdr:rowOff>101600</xdr:rowOff>
    </xdr:to>
    <xdr:pic>
      <xdr:nvPicPr>
        <xdr:cNvPr id="1189" name="Picture 1188" descr="Loyola Chicago Ramblers">
          <a:hlinkClick xmlns:r="http://purl.oclc.org/ooxml/officeDocument/relationships" r:id="rId283"/>
          <a:extLst>
            <a:ext uri="{FF2B5EF4-FFF2-40B4-BE49-F238E27FC236}">
              <a16:creationId xmlns:a16="http://schemas.microsoft.com/office/drawing/2014/main" id="{6C62A94E-7811-DE72-9708-08B34E86E1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508000</xdr:colOff>
      <xdr:row>98</xdr:row>
      <xdr:rowOff>101600</xdr:rowOff>
    </xdr:to>
    <xdr:pic>
      <xdr:nvPicPr>
        <xdr:cNvPr id="1190" name="Picture 1189" descr="Chattanooga Mocs">
          <a:hlinkClick xmlns:r="http://purl.oclc.org/ooxml/officeDocument/relationships" r:id="rId377"/>
          <a:extLst>
            <a:ext uri="{FF2B5EF4-FFF2-40B4-BE49-F238E27FC236}">
              <a16:creationId xmlns:a16="http://schemas.microsoft.com/office/drawing/2014/main" id="{EA391DFB-11BD-7EC5-EC67-473638892DC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508000</xdr:colOff>
      <xdr:row>99</xdr:row>
      <xdr:rowOff>101600</xdr:rowOff>
    </xdr:to>
    <xdr:pic>
      <xdr:nvPicPr>
        <xdr:cNvPr id="1191" name="Picture 1190" descr="Butler Bulldogs">
          <a:hlinkClick xmlns:r="http://purl.oclc.org/ooxml/officeDocument/relationships" r:id="rId233"/>
          <a:extLst>
            <a:ext uri="{FF2B5EF4-FFF2-40B4-BE49-F238E27FC236}">
              <a16:creationId xmlns:a16="http://schemas.microsoft.com/office/drawing/2014/main" id="{059B1A56-A611-1963-1405-C3DCEA8557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508000</xdr:colOff>
      <xdr:row>100</xdr:row>
      <xdr:rowOff>101600</xdr:rowOff>
    </xdr:to>
    <xdr:pic>
      <xdr:nvPicPr>
        <xdr:cNvPr id="1192" name="Picture 1191" descr="Charleston Cougars">
          <a:hlinkClick xmlns:r="http://purl.oclc.org/ooxml/officeDocument/relationships" r:id="rId165"/>
          <a:extLst>
            <a:ext uri="{FF2B5EF4-FFF2-40B4-BE49-F238E27FC236}">
              <a16:creationId xmlns:a16="http://schemas.microsoft.com/office/drawing/2014/main" id="{B967E6CE-2EEF-945E-FC92-402BBA6CD2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508000</xdr:colOff>
      <xdr:row>101</xdr:row>
      <xdr:rowOff>101600</xdr:rowOff>
    </xdr:to>
    <xdr:pic>
      <xdr:nvPicPr>
        <xdr:cNvPr id="1193" name="Picture 1192" descr="Furman Paladins">
          <a:hlinkClick xmlns:r="http://purl.oclc.org/ooxml/officeDocument/relationships" r:id="rId99"/>
          <a:extLst>
            <a:ext uri="{FF2B5EF4-FFF2-40B4-BE49-F238E27FC236}">
              <a16:creationId xmlns:a16="http://schemas.microsoft.com/office/drawing/2014/main" id="{CB018B7B-E78D-FAA6-0B67-5070018F75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508000</xdr:colOff>
      <xdr:row>102</xdr:row>
      <xdr:rowOff>101600</xdr:rowOff>
    </xdr:to>
    <xdr:pic>
      <xdr:nvPicPr>
        <xdr:cNvPr id="1194" name="Picture 1193" descr="Virginia Cavaliers">
          <a:hlinkClick xmlns:r="http://purl.oclc.org/ooxml/officeDocument/relationships" r:id="rId215"/>
          <a:extLst>
            <a:ext uri="{FF2B5EF4-FFF2-40B4-BE49-F238E27FC236}">
              <a16:creationId xmlns:a16="http://schemas.microsoft.com/office/drawing/2014/main" id="{3C512222-EBE9-F089-B9E1-07E6ABD91D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508000</xdr:colOff>
      <xdr:row>103</xdr:row>
      <xdr:rowOff>101600</xdr:rowOff>
    </xdr:to>
    <xdr:pic>
      <xdr:nvPicPr>
        <xdr:cNvPr id="1195" name="Picture 1194" descr="Robert Morris Colonials">
          <a:hlinkClick xmlns:r="http://purl.oclc.org/ooxml/officeDocument/relationships" r:id="rId399"/>
          <a:extLst>
            <a:ext uri="{FF2B5EF4-FFF2-40B4-BE49-F238E27FC236}">
              <a16:creationId xmlns:a16="http://schemas.microsoft.com/office/drawing/2014/main" id="{07765FCE-6BA9-E510-790E-3B12BA7FBD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508000</xdr:colOff>
      <xdr:row>104</xdr:row>
      <xdr:rowOff>101600</xdr:rowOff>
    </xdr:to>
    <xdr:pic>
      <xdr:nvPicPr>
        <xdr:cNvPr id="1196" name="Picture 1195" descr="Troy Trojans">
          <a:hlinkClick xmlns:r="http://purl.oclc.org/ooxml/officeDocument/relationships" r:id="rId255"/>
          <a:extLst>
            <a:ext uri="{FF2B5EF4-FFF2-40B4-BE49-F238E27FC236}">
              <a16:creationId xmlns:a16="http://schemas.microsoft.com/office/drawing/2014/main" id="{5B9AFFD9-E9F2-5530-C132-46298DB12E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508000</xdr:colOff>
      <xdr:row>105</xdr:row>
      <xdr:rowOff>101600</xdr:rowOff>
    </xdr:to>
    <xdr:pic>
      <xdr:nvPicPr>
        <xdr:cNvPr id="1197" name="Picture 1196" descr="UNLV Rebels">
          <a:hlinkClick xmlns:r="http://purl.oclc.org/ooxml/officeDocument/relationships" r:id="rId221"/>
          <a:extLst>
            <a:ext uri="{FF2B5EF4-FFF2-40B4-BE49-F238E27FC236}">
              <a16:creationId xmlns:a16="http://schemas.microsoft.com/office/drawing/2014/main" id="{77F82EA9-037D-548B-FDCD-1932CF096FB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508000</xdr:colOff>
      <xdr:row>106</xdr:row>
      <xdr:rowOff>101600</xdr:rowOff>
    </xdr:to>
    <xdr:pic>
      <xdr:nvPicPr>
        <xdr:cNvPr id="1198" name="Picture 1197" descr="Arkansas State Red Wolves">
          <a:hlinkClick xmlns:r="http://purl.oclc.org/ooxml/officeDocument/relationships" r:id="rId173"/>
          <a:extLst>
            <a:ext uri="{FF2B5EF4-FFF2-40B4-BE49-F238E27FC236}">
              <a16:creationId xmlns:a16="http://schemas.microsoft.com/office/drawing/2014/main" id="{7935ABB4-ABA1-D2BB-5773-9A67851B4A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508000</xdr:colOff>
      <xdr:row>107</xdr:row>
      <xdr:rowOff>101600</xdr:rowOff>
    </xdr:to>
    <xdr:pic>
      <xdr:nvPicPr>
        <xdr:cNvPr id="1199" name="Picture 1198" descr="Washington Huskies">
          <a:hlinkClick xmlns:r="http://purl.oclc.org/ooxml/officeDocument/relationships" r:id="rId157"/>
          <a:extLst>
            <a:ext uri="{FF2B5EF4-FFF2-40B4-BE49-F238E27FC236}">
              <a16:creationId xmlns:a16="http://schemas.microsoft.com/office/drawing/2014/main" id="{7864CBE2-8E9C-1CDE-531B-74DD0CEDC1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508000</xdr:colOff>
      <xdr:row>108</xdr:row>
      <xdr:rowOff>101600</xdr:rowOff>
    </xdr:to>
    <xdr:pic>
      <xdr:nvPicPr>
        <xdr:cNvPr id="1200" name="Picture 1199" descr="UAB Blazers">
          <a:hlinkClick xmlns:r="http://purl.oclc.org/ooxml/officeDocument/relationships" r:id="rId429"/>
          <a:extLst>
            <a:ext uri="{FF2B5EF4-FFF2-40B4-BE49-F238E27FC236}">
              <a16:creationId xmlns:a16="http://schemas.microsoft.com/office/drawing/2014/main" id="{57AF9EF3-A68A-9617-A753-50BA07C8BE1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508000</xdr:colOff>
      <xdr:row>109</xdr:row>
      <xdr:rowOff>101600</xdr:rowOff>
    </xdr:to>
    <xdr:pic>
      <xdr:nvPicPr>
        <xdr:cNvPr id="1201" name="Picture 1200" descr="Washington State Cougars">
          <a:hlinkClick xmlns:r="http://purl.oclc.org/ooxml/officeDocument/relationships" r:id="rId129"/>
          <a:extLst>
            <a:ext uri="{FF2B5EF4-FFF2-40B4-BE49-F238E27FC236}">
              <a16:creationId xmlns:a16="http://schemas.microsoft.com/office/drawing/2014/main" id="{D1640DC1-51B7-9B92-8457-1C3B404625C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508000</xdr:colOff>
      <xdr:row>110</xdr:row>
      <xdr:rowOff>101600</xdr:rowOff>
    </xdr:to>
    <xdr:pic>
      <xdr:nvPicPr>
        <xdr:cNvPr id="1202" name="Picture 1201" descr="Miami (OH) RedHawks">
          <a:hlinkClick xmlns:r="http://purl.oclc.org/ooxml/officeDocument/relationships" r:id="rId201"/>
          <a:extLst>
            <a:ext uri="{FF2B5EF4-FFF2-40B4-BE49-F238E27FC236}">
              <a16:creationId xmlns:a16="http://schemas.microsoft.com/office/drawing/2014/main" id="{B5B7C53E-070C-148E-2D9D-8914E87D9D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508000</xdr:colOff>
      <xdr:row>111</xdr:row>
      <xdr:rowOff>101600</xdr:rowOff>
    </xdr:to>
    <xdr:pic>
      <xdr:nvPicPr>
        <xdr:cNvPr id="1203" name="Picture 1202" descr="Oregon State Beavers">
          <a:hlinkClick xmlns:r="http://purl.oclc.org/ooxml/officeDocument/relationships" r:id="rId199"/>
          <a:extLst>
            <a:ext uri="{FF2B5EF4-FFF2-40B4-BE49-F238E27FC236}">
              <a16:creationId xmlns:a16="http://schemas.microsoft.com/office/drawing/2014/main" id="{FC5E2391-E649-0CC2-AC4B-F911CC26969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508000</xdr:colOff>
      <xdr:row>112</xdr:row>
      <xdr:rowOff>101600</xdr:rowOff>
    </xdr:to>
    <xdr:pic>
      <xdr:nvPicPr>
        <xdr:cNvPr id="1204" name="Picture 1203" descr="South Carolina Gamecocks">
          <a:hlinkClick xmlns:r="http://purl.oclc.org/ooxml/officeDocument/relationships" r:id="rId161"/>
          <a:extLst>
            <a:ext uri="{FF2B5EF4-FFF2-40B4-BE49-F238E27FC236}">
              <a16:creationId xmlns:a16="http://schemas.microsoft.com/office/drawing/2014/main" id="{D2D7633E-CFC8-E284-03F6-1736D38E34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508000</xdr:colOff>
      <xdr:row>113</xdr:row>
      <xdr:rowOff>101600</xdr:rowOff>
    </xdr:to>
    <xdr:pic>
      <xdr:nvPicPr>
        <xdr:cNvPr id="1205" name="Picture 1204" descr="Northern Colorado Bears">
          <a:hlinkClick xmlns:r="http://purl.oclc.org/ooxml/officeDocument/relationships" r:id="rId207"/>
          <a:extLst>
            <a:ext uri="{FF2B5EF4-FFF2-40B4-BE49-F238E27FC236}">
              <a16:creationId xmlns:a16="http://schemas.microsoft.com/office/drawing/2014/main" id="{05B7E92B-83FA-43D9-F4EE-ED759E5955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508000</xdr:colOff>
      <xdr:row>114</xdr:row>
      <xdr:rowOff>101600</xdr:rowOff>
    </xdr:to>
    <xdr:pic>
      <xdr:nvPicPr>
        <xdr:cNvPr id="1206" name="Picture 1205" descr="Middle Tennessee Blue Raiders">
          <a:hlinkClick xmlns:r="http://purl.oclc.org/ooxml/officeDocument/relationships" r:id="rId181"/>
          <a:extLst>
            <a:ext uri="{FF2B5EF4-FFF2-40B4-BE49-F238E27FC236}">
              <a16:creationId xmlns:a16="http://schemas.microsoft.com/office/drawing/2014/main" id="{7C0235EB-3CA1-0782-9211-ABD4237836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508000</xdr:colOff>
      <xdr:row>115</xdr:row>
      <xdr:rowOff>101600</xdr:rowOff>
    </xdr:to>
    <xdr:pic>
      <xdr:nvPicPr>
        <xdr:cNvPr id="1207" name="Picture 1206" descr="Samford Bulldogs">
          <a:hlinkClick xmlns:r="http://purl.oclc.org/ooxml/officeDocument/relationships" r:id="rId121"/>
          <a:extLst>
            <a:ext uri="{FF2B5EF4-FFF2-40B4-BE49-F238E27FC236}">
              <a16:creationId xmlns:a16="http://schemas.microsoft.com/office/drawing/2014/main" id="{97A74B53-E5BF-4BD9-4ABA-6BBA32426D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508000</xdr:colOff>
      <xdr:row>116</xdr:row>
      <xdr:rowOff>101600</xdr:rowOff>
    </xdr:to>
    <xdr:pic>
      <xdr:nvPicPr>
        <xdr:cNvPr id="1208" name="Picture 1207" descr="Central Connecticut Blue Devils">
          <a:hlinkClick xmlns:r="http://purl.oclc.org/ooxml/officeDocument/relationships" r:id="rId263"/>
          <a:extLst>
            <a:ext uri="{FF2B5EF4-FFF2-40B4-BE49-F238E27FC236}">
              <a16:creationId xmlns:a16="http://schemas.microsoft.com/office/drawing/2014/main" id="{24E08A29-4FA8-184B-7693-8B5D418346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508000</xdr:colOff>
      <xdr:row>117</xdr:row>
      <xdr:rowOff>101600</xdr:rowOff>
    </xdr:to>
    <xdr:pic>
      <xdr:nvPicPr>
        <xdr:cNvPr id="1209" name="Picture 1208" descr="Lipscomb Bisons">
          <a:hlinkClick xmlns:r="http://purl.oclc.org/ooxml/officeDocument/relationships" r:id="rId281"/>
          <a:extLst>
            <a:ext uri="{FF2B5EF4-FFF2-40B4-BE49-F238E27FC236}">
              <a16:creationId xmlns:a16="http://schemas.microsoft.com/office/drawing/2014/main" id="{DF3F01C6-8E1E-2595-4C5D-D22E02FABD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508000</xdr:colOff>
      <xdr:row>118</xdr:row>
      <xdr:rowOff>101600</xdr:rowOff>
    </xdr:to>
    <xdr:pic>
      <xdr:nvPicPr>
        <xdr:cNvPr id="1210" name="Picture 1209" descr="Belmont Bruins">
          <a:hlinkClick xmlns:r="http://purl.oclc.org/ooxml/officeDocument/relationships" r:id="rId209"/>
          <a:extLst>
            <a:ext uri="{FF2B5EF4-FFF2-40B4-BE49-F238E27FC236}">
              <a16:creationId xmlns:a16="http://schemas.microsoft.com/office/drawing/2014/main" id="{FF40EB7A-ED74-27C8-1034-FF26AFF1C8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</xdr:colOff>
      <xdr:row>119</xdr:row>
      <xdr:rowOff>101600</xdr:rowOff>
    </xdr:to>
    <xdr:pic>
      <xdr:nvPicPr>
        <xdr:cNvPr id="1211" name="Picture 1210" descr="Notre Dame Fighting Irish">
          <a:hlinkClick xmlns:r="http://purl.oclc.org/ooxml/officeDocument/relationships" r:id="rId269"/>
          <a:extLst>
            <a:ext uri="{FF2B5EF4-FFF2-40B4-BE49-F238E27FC236}">
              <a16:creationId xmlns:a16="http://schemas.microsoft.com/office/drawing/2014/main" id="{BA773E8B-5F24-34DC-887D-1B9A2D1CB6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508000</xdr:colOff>
      <xdr:row>120</xdr:row>
      <xdr:rowOff>101600</xdr:rowOff>
    </xdr:to>
    <xdr:pic>
      <xdr:nvPicPr>
        <xdr:cNvPr id="1212" name="Picture 1211" descr="DePaul Blue Demons">
          <a:hlinkClick xmlns:r="http://purl.oclc.org/ooxml/officeDocument/relationships" r:id="rId261"/>
          <a:extLst>
            <a:ext uri="{FF2B5EF4-FFF2-40B4-BE49-F238E27FC236}">
              <a16:creationId xmlns:a16="http://schemas.microsoft.com/office/drawing/2014/main" id="{2904D927-5E63-6390-E221-1F33BFF05B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508000</xdr:colOff>
      <xdr:row>121</xdr:row>
      <xdr:rowOff>101600</xdr:rowOff>
    </xdr:to>
    <xdr:pic>
      <xdr:nvPicPr>
        <xdr:cNvPr id="1213" name="Picture 1212" descr="UC Riverside Highlanders">
          <a:hlinkClick xmlns:r="http://purl.oclc.org/ooxml/officeDocument/relationships" r:id="rId251"/>
          <a:extLst>
            <a:ext uri="{FF2B5EF4-FFF2-40B4-BE49-F238E27FC236}">
              <a16:creationId xmlns:a16="http://schemas.microsoft.com/office/drawing/2014/main" id="{AB753371-1572-F076-0BCF-A373E58ACF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508000</xdr:colOff>
      <xdr:row>122</xdr:row>
      <xdr:rowOff>101600</xdr:rowOff>
    </xdr:to>
    <xdr:pic>
      <xdr:nvPicPr>
        <xdr:cNvPr id="1214" name="Picture 1213" descr="Cal State Northridge Matadors">
          <a:hlinkClick xmlns:r="http://purl.oclc.org/ooxml/officeDocument/relationships" r:id="rId351"/>
          <a:extLst>
            <a:ext uri="{FF2B5EF4-FFF2-40B4-BE49-F238E27FC236}">
              <a16:creationId xmlns:a16="http://schemas.microsoft.com/office/drawing/2014/main" id="{E9913DDB-A5C1-C7CF-2195-E62FCD56D9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508000</xdr:colOff>
      <xdr:row>123</xdr:row>
      <xdr:rowOff>101600</xdr:rowOff>
    </xdr:to>
    <xdr:pic>
      <xdr:nvPicPr>
        <xdr:cNvPr id="1215" name="Picture 1214" descr="Saint Louis Billikens">
          <a:hlinkClick xmlns:r="http://purl.oclc.org/ooxml/officeDocument/relationships" r:id="rId291"/>
          <a:extLst>
            <a:ext uri="{FF2B5EF4-FFF2-40B4-BE49-F238E27FC236}">
              <a16:creationId xmlns:a16="http://schemas.microsoft.com/office/drawing/2014/main" id="{65A7721E-D1ED-9840-1CD9-B4AB8AF20C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508000</xdr:colOff>
      <xdr:row>124</xdr:row>
      <xdr:rowOff>101600</xdr:rowOff>
    </xdr:to>
    <xdr:pic>
      <xdr:nvPicPr>
        <xdr:cNvPr id="1216" name="Picture 1215" descr="Norfolk State Spartans">
          <a:hlinkClick xmlns:r="http://purl.oclc.org/ooxml/officeDocument/relationships" r:id="rId267"/>
          <a:extLst>
            <a:ext uri="{FF2B5EF4-FFF2-40B4-BE49-F238E27FC236}">
              <a16:creationId xmlns:a16="http://schemas.microsoft.com/office/drawing/2014/main" id="{2989AFC9-005C-242E-EA65-9940D8EBB5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508000</xdr:colOff>
      <xdr:row>125</xdr:row>
      <xdr:rowOff>101600</xdr:rowOff>
    </xdr:to>
    <xdr:pic>
      <xdr:nvPicPr>
        <xdr:cNvPr id="1217" name="Picture 1216" descr="Syracuse Orange">
          <a:hlinkClick xmlns:r="http://purl.oclc.org/ooxml/officeDocument/relationships" r:id="rId223"/>
          <a:extLst>
            <a:ext uri="{FF2B5EF4-FFF2-40B4-BE49-F238E27FC236}">
              <a16:creationId xmlns:a16="http://schemas.microsoft.com/office/drawing/2014/main" id="{312EADC4-BBE9-8106-795E-783C736ECF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508000</xdr:colOff>
      <xdr:row>126</xdr:row>
      <xdr:rowOff>101600</xdr:rowOff>
    </xdr:to>
    <xdr:pic>
      <xdr:nvPicPr>
        <xdr:cNvPr id="1218" name="Picture 1217" descr="Towson Tigers">
          <a:hlinkClick xmlns:r="http://purl.oclc.org/ooxml/officeDocument/relationships" r:id="rId407"/>
          <a:extLst>
            <a:ext uri="{FF2B5EF4-FFF2-40B4-BE49-F238E27FC236}">
              <a16:creationId xmlns:a16="http://schemas.microsoft.com/office/drawing/2014/main" id="{0C48D795-5A16-547A-6FD4-80B388A129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508000</xdr:colOff>
      <xdr:row>127</xdr:row>
      <xdr:rowOff>101600</xdr:rowOff>
    </xdr:to>
    <xdr:pic>
      <xdr:nvPicPr>
        <xdr:cNvPr id="1219" name="Picture 1218" descr="Princeton Tigers">
          <a:hlinkClick xmlns:r="http://purl.oclc.org/ooxml/officeDocument/relationships" r:id="rId183"/>
          <a:extLst>
            <a:ext uri="{FF2B5EF4-FFF2-40B4-BE49-F238E27FC236}">
              <a16:creationId xmlns:a16="http://schemas.microsoft.com/office/drawing/2014/main" id="{19A046CF-34BF-4E83-5ECE-3C31BD673D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508000</xdr:colOff>
      <xdr:row>128</xdr:row>
      <xdr:rowOff>101600</xdr:rowOff>
    </xdr:to>
    <xdr:pic>
      <xdr:nvPicPr>
        <xdr:cNvPr id="1220" name="Picture 1219" descr="George Washington Revolutionaries">
          <a:hlinkClick xmlns:r="http://purl.oclc.org/ooxml/officeDocument/relationships" r:id="rId171"/>
          <a:extLst>
            <a:ext uri="{FF2B5EF4-FFF2-40B4-BE49-F238E27FC236}">
              <a16:creationId xmlns:a16="http://schemas.microsoft.com/office/drawing/2014/main" id="{E3D18B51-575C-3442-9810-80F10A0500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508000</xdr:colOff>
      <xdr:row>129</xdr:row>
      <xdr:rowOff>101600</xdr:rowOff>
    </xdr:to>
    <xdr:pic>
      <xdr:nvPicPr>
        <xdr:cNvPr id="1221" name="Picture 1220" descr="Winthrop Eagles">
          <a:hlinkClick xmlns:r="http://purl.oclc.org/ooxml/officeDocument/relationships" r:id="rId357"/>
          <a:extLst>
            <a:ext uri="{FF2B5EF4-FFF2-40B4-BE49-F238E27FC236}">
              <a16:creationId xmlns:a16="http://schemas.microsoft.com/office/drawing/2014/main" id="{80D4E333-2428-1AE2-B735-72F73067AC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508000</xdr:colOff>
      <xdr:row>130</xdr:row>
      <xdr:rowOff>101600</xdr:rowOff>
    </xdr:to>
    <xdr:pic>
      <xdr:nvPicPr>
        <xdr:cNvPr id="1222" name="Picture 1221" descr="Cornell Big Red">
          <a:hlinkClick xmlns:r="http://purl.oclc.org/ooxml/officeDocument/relationships" r:id="rId277"/>
          <a:extLst>
            <a:ext uri="{FF2B5EF4-FFF2-40B4-BE49-F238E27FC236}">
              <a16:creationId xmlns:a16="http://schemas.microsoft.com/office/drawing/2014/main" id="{567917B4-6356-C21D-9F03-BD74186E34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508000</xdr:colOff>
      <xdr:row>131</xdr:row>
      <xdr:rowOff>101600</xdr:rowOff>
    </xdr:to>
    <xdr:pic>
      <xdr:nvPicPr>
        <xdr:cNvPr id="1223" name="Picture 1222" descr="Nevada Wolf Pack">
          <a:hlinkClick xmlns:r="http://purl.oclc.org/ooxml/officeDocument/relationships" r:id="rId247"/>
          <a:extLst>
            <a:ext uri="{FF2B5EF4-FFF2-40B4-BE49-F238E27FC236}">
              <a16:creationId xmlns:a16="http://schemas.microsoft.com/office/drawing/2014/main" id="{D8085100-4348-1CA2-B93F-466363AFF89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508000</xdr:colOff>
      <xdr:row>132</xdr:row>
      <xdr:rowOff>101600</xdr:rowOff>
    </xdr:to>
    <xdr:pic>
      <xdr:nvPicPr>
        <xdr:cNvPr id="1224" name="Picture 1223" descr="Wichita State Shockers">
          <a:hlinkClick xmlns:r="http://purl.oclc.org/ooxml/officeDocument/relationships" r:id="rId249"/>
          <a:extLst>
            <a:ext uri="{FF2B5EF4-FFF2-40B4-BE49-F238E27FC236}">
              <a16:creationId xmlns:a16="http://schemas.microsoft.com/office/drawing/2014/main" id="{BFDBB537-C939-1EF3-E4D0-5A44F4FA31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508000</xdr:colOff>
      <xdr:row>133</xdr:row>
      <xdr:rowOff>101600</xdr:rowOff>
    </xdr:to>
    <xdr:pic>
      <xdr:nvPicPr>
        <xdr:cNvPr id="1225" name="Picture 1224" descr="Kent State Golden Flashes">
          <a:hlinkClick xmlns:r="http://purl.oclc.org/ooxml/officeDocument/relationships" r:id="rId177"/>
          <a:extLst>
            <a:ext uri="{FF2B5EF4-FFF2-40B4-BE49-F238E27FC236}">
              <a16:creationId xmlns:a16="http://schemas.microsoft.com/office/drawing/2014/main" id="{9902C1C5-65F9-CA3C-ECC2-9D66EE7262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508000</xdr:colOff>
      <xdr:row>134</xdr:row>
      <xdr:rowOff>101600</xdr:rowOff>
    </xdr:to>
    <xdr:pic>
      <xdr:nvPicPr>
        <xdr:cNvPr id="1226" name="Picture 1225" descr="Providence Friars">
          <a:hlinkClick xmlns:r="http://purl.oclc.org/ooxml/officeDocument/relationships" r:id="rId225"/>
          <a:extLst>
            <a:ext uri="{FF2B5EF4-FFF2-40B4-BE49-F238E27FC236}">
              <a16:creationId xmlns:a16="http://schemas.microsoft.com/office/drawing/2014/main" id="{9242C4BD-D1D8-8429-D6EB-8E87CE1655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508000</xdr:colOff>
      <xdr:row>135</xdr:row>
      <xdr:rowOff>101600</xdr:rowOff>
    </xdr:to>
    <xdr:pic>
      <xdr:nvPicPr>
        <xdr:cNvPr id="1227" name="Picture 1226" descr="North Alabama Lions">
          <a:hlinkClick xmlns:r="http://purl.oclc.org/ooxml/officeDocument/relationships" r:id="rId343"/>
          <a:extLst>
            <a:ext uri="{FF2B5EF4-FFF2-40B4-BE49-F238E27FC236}">
              <a16:creationId xmlns:a16="http://schemas.microsoft.com/office/drawing/2014/main" id="{11307EFC-10D3-CB7A-F32A-080B8D7172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508000</xdr:colOff>
      <xdr:row>136</xdr:row>
      <xdr:rowOff>101600</xdr:rowOff>
    </xdr:to>
    <xdr:pic>
      <xdr:nvPicPr>
        <xdr:cNvPr id="1228" name="Picture 1227" descr="St. Thomas-Minnesota Tommies">
          <a:hlinkClick xmlns:r="http://purl.oclc.org/ooxml/officeDocument/relationships" r:id="rId229"/>
          <a:extLst>
            <a:ext uri="{FF2B5EF4-FFF2-40B4-BE49-F238E27FC236}">
              <a16:creationId xmlns:a16="http://schemas.microsoft.com/office/drawing/2014/main" id="{DF91F645-CB08-3DED-8392-DFBC6CFCA2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508000</xdr:colOff>
      <xdr:row>137</xdr:row>
      <xdr:rowOff>101600</xdr:rowOff>
    </xdr:to>
    <xdr:pic>
      <xdr:nvPicPr>
        <xdr:cNvPr id="1229" name="Picture 1228" descr="Jacksonville State Gamecocks">
          <a:hlinkClick xmlns:r="http://purl.oclc.org/ooxml/officeDocument/relationships" r:id="rId375"/>
          <a:extLst>
            <a:ext uri="{FF2B5EF4-FFF2-40B4-BE49-F238E27FC236}">
              <a16:creationId xmlns:a16="http://schemas.microsoft.com/office/drawing/2014/main" id="{A88499DA-96B7-E921-C3CD-E90ABF507D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508000</xdr:colOff>
      <xdr:row>138</xdr:row>
      <xdr:rowOff>101600</xdr:rowOff>
    </xdr:to>
    <xdr:pic>
      <xdr:nvPicPr>
        <xdr:cNvPr id="1230" name="Picture 1229" descr="South Alabama Jaguars">
          <a:hlinkClick xmlns:r="http://purl.oclc.org/ooxml/officeDocument/relationships" r:id="rId259"/>
          <a:extLst>
            <a:ext uri="{FF2B5EF4-FFF2-40B4-BE49-F238E27FC236}">
              <a16:creationId xmlns:a16="http://schemas.microsoft.com/office/drawing/2014/main" id="{FB976C17-EC35-3588-850D-084D4193C1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508000</xdr:colOff>
      <xdr:row>139</xdr:row>
      <xdr:rowOff>101600</xdr:rowOff>
    </xdr:to>
    <xdr:pic>
      <xdr:nvPicPr>
        <xdr:cNvPr id="1231" name="Picture 1230" descr="UNC Asheville Bulldogs">
          <a:hlinkClick xmlns:r="http://purl.oclc.org/ooxml/officeDocument/relationships" r:id="rId293"/>
          <a:extLst>
            <a:ext uri="{FF2B5EF4-FFF2-40B4-BE49-F238E27FC236}">
              <a16:creationId xmlns:a16="http://schemas.microsoft.com/office/drawing/2014/main" id="{B80ABF5B-0DC6-4587-7C11-E531794E76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508000</xdr:colOff>
      <xdr:row>140</xdr:row>
      <xdr:rowOff>101600</xdr:rowOff>
    </xdr:to>
    <xdr:pic>
      <xdr:nvPicPr>
        <xdr:cNvPr id="1232" name="Picture 1231" descr="Florida Atlantic Owls">
          <a:hlinkClick xmlns:r="http://purl.oclc.org/ooxml/officeDocument/relationships" r:id="rId235"/>
          <a:extLst>
            <a:ext uri="{FF2B5EF4-FFF2-40B4-BE49-F238E27FC236}">
              <a16:creationId xmlns:a16="http://schemas.microsoft.com/office/drawing/2014/main" id="{A81F4CCE-6EAD-4369-AA6D-B574AE1F958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508000</xdr:colOff>
      <xdr:row>141</xdr:row>
      <xdr:rowOff>101600</xdr:rowOff>
    </xdr:to>
    <xdr:pic>
      <xdr:nvPicPr>
        <xdr:cNvPr id="1233" name="Picture 1232" descr="Rhode Island Rams">
          <a:hlinkClick xmlns:r="http://purl.oclc.org/ooxml/officeDocument/relationships" r:id="rId149"/>
          <a:extLst>
            <a:ext uri="{FF2B5EF4-FFF2-40B4-BE49-F238E27FC236}">
              <a16:creationId xmlns:a16="http://schemas.microsoft.com/office/drawing/2014/main" id="{DA0E5C68-DD18-A76E-B24B-0C8ECD0349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508000</xdr:colOff>
      <xdr:row>142</xdr:row>
      <xdr:rowOff>101600</xdr:rowOff>
    </xdr:to>
    <xdr:pic>
      <xdr:nvPicPr>
        <xdr:cNvPr id="1234" name="Picture 1233" descr="California Golden Bears">
          <a:hlinkClick xmlns:r="http://purl.oclc.org/ooxml/officeDocument/relationships" r:id="rId299"/>
          <a:extLst>
            <a:ext uri="{FF2B5EF4-FFF2-40B4-BE49-F238E27FC236}">
              <a16:creationId xmlns:a16="http://schemas.microsoft.com/office/drawing/2014/main" id="{623F4405-758E-ED6B-2558-439EBFF4B4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508000</xdr:colOff>
      <xdr:row>143</xdr:row>
      <xdr:rowOff>101600</xdr:rowOff>
    </xdr:to>
    <xdr:pic>
      <xdr:nvPicPr>
        <xdr:cNvPr id="1235" name="Picture 1234" descr="Northern Iowa Panthers">
          <a:hlinkClick xmlns:r="http://purl.oclc.org/ooxml/officeDocument/relationships" r:id="rId341"/>
          <a:extLst>
            <a:ext uri="{FF2B5EF4-FFF2-40B4-BE49-F238E27FC236}">
              <a16:creationId xmlns:a16="http://schemas.microsoft.com/office/drawing/2014/main" id="{0051385C-68A3-78F1-C4F0-498E2190D3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508000</xdr:colOff>
      <xdr:row>144</xdr:row>
      <xdr:rowOff>101600</xdr:rowOff>
    </xdr:to>
    <xdr:pic>
      <xdr:nvPicPr>
        <xdr:cNvPr id="1236" name="Picture 1235" descr="Radford Highlanders">
          <a:hlinkClick xmlns:r="http://purl.oclc.org/ooxml/officeDocument/relationships" r:id="rId187"/>
          <a:extLst>
            <a:ext uri="{FF2B5EF4-FFF2-40B4-BE49-F238E27FC236}">
              <a16:creationId xmlns:a16="http://schemas.microsoft.com/office/drawing/2014/main" id="{A88551E1-8AD4-852E-EC83-2EF59EFE83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508000</xdr:colOff>
      <xdr:row>145</xdr:row>
      <xdr:rowOff>101600</xdr:rowOff>
    </xdr:to>
    <xdr:pic>
      <xdr:nvPicPr>
        <xdr:cNvPr id="1237" name="Picture 1236" descr="Bryant Bulldogs">
          <a:hlinkClick xmlns:r="http://purl.oclc.org/ooxml/officeDocument/relationships" r:id="rId489"/>
          <a:extLst>
            <a:ext uri="{FF2B5EF4-FFF2-40B4-BE49-F238E27FC236}">
              <a16:creationId xmlns:a16="http://schemas.microsoft.com/office/drawing/2014/main" id="{CA704DF1-1006-18D8-381B-F2F2212CA8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508000</xdr:colOff>
      <xdr:row>146</xdr:row>
      <xdr:rowOff>101600</xdr:rowOff>
    </xdr:to>
    <xdr:pic>
      <xdr:nvPicPr>
        <xdr:cNvPr id="1238" name="Picture 1237" descr="Milwaukee Panthers">
          <a:hlinkClick xmlns:r="http://purl.oclc.org/ooxml/officeDocument/relationships" r:id="rId311"/>
          <a:extLst>
            <a:ext uri="{FF2B5EF4-FFF2-40B4-BE49-F238E27FC236}">
              <a16:creationId xmlns:a16="http://schemas.microsoft.com/office/drawing/2014/main" id="{4DC4E757-9F85-E193-81BB-B39D253D48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508000</xdr:colOff>
      <xdr:row>147</xdr:row>
      <xdr:rowOff>101600</xdr:rowOff>
    </xdr:to>
    <xdr:pic>
      <xdr:nvPicPr>
        <xdr:cNvPr id="1239" name="Picture 1238" descr="James Madison Dukes">
          <a:hlinkClick xmlns:r="http://purl.oclc.org/ooxml/officeDocument/relationships" r:id="rId367"/>
          <a:extLst>
            <a:ext uri="{FF2B5EF4-FFF2-40B4-BE49-F238E27FC236}">
              <a16:creationId xmlns:a16="http://schemas.microsoft.com/office/drawing/2014/main" id="{C42F709B-830C-16DA-7F3E-80E1396D8F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</xdr:colOff>
      <xdr:row>148</xdr:row>
      <xdr:rowOff>101600</xdr:rowOff>
    </xdr:to>
    <xdr:pic>
      <xdr:nvPicPr>
        <xdr:cNvPr id="1240" name="Picture 1239" descr="South Dakota State Jackrabbits">
          <a:hlinkClick xmlns:r="http://purl.oclc.org/ooxml/officeDocument/relationships" r:id="rId355"/>
          <a:extLst>
            <a:ext uri="{FF2B5EF4-FFF2-40B4-BE49-F238E27FC236}">
              <a16:creationId xmlns:a16="http://schemas.microsoft.com/office/drawing/2014/main" id="{8ECCA5AB-2B1D-E5C8-E332-3599538DC3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508000</xdr:colOff>
      <xdr:row>149</xdr:row>
      <xdr:rowOff>101600</xdr:rowOff>
    </xdr:to>
    <xdr:pic>
      <xdr:nvPicPr>
        <xdr:cNvPr id="1241" name="Picture 1240" descr="Virginia Tech Hokies">
          <a:hlinkClick xmlns:r="http://purl.oclc.org/ooxml/officeDocument/relationships" r:id="rId327"/>
          <a:extLst>
            <a:ext uri="{FF2B5EF4-FFF2-40B4-BE49-F238E27FC236}">
              <a16:creationId xmlns:a16="http://schemas.microsoft.com/office/drawing/2014/main" id="{F1A9367D-B576-49BA-8C3D-A674B32B44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508000</xdr:colOff>
      <xdr:row>150</xdr:row>
      <xdr:rowOff>101600</xdr:rowOff>
    </xdr:to>
    <xdr:pic>
      <xdr:nvPicPr>
        <xdr:cNvPr id="1242" name="Picture 1241" descr="NC State Wolfpack">
          <a:hlinkClick xmlns:r="http://purl.oclc.org/ooxml/officeDocument/relationships" r:id="rId205"/>
          <a:extLst>
            <a:ext uri="{FF2B5EF4-FFF2-40B4-BE49-F238E27FC236}">
              <a16:creationId xmlns:a16="http://schemas.microsoft.com/office/drawing/2014/main" id="{1BB22664-54FC-030E-735A-C532EC4BD8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508000</xdr:colOff>
      <xdr:row>151</xdr:row>
      <xdr:rowOff>101600</xdr:rowOff>
    </xdr:to>
    <xdr:pic>
      <xdr:nvPicPr>
        <xdr:cNvPr id="1243" name="Picture 1242" descr="Omaha Mavericks">
          <a:hlinkClick xmlns:r="http://purl.oclc.org/ooxml/officeDocument/relationships" r:id="rId445"/>
          <a:extLst>
            <a:ext uri="{FF2B5EF4-FFF2-40B4-BE49-F238E27FC236}">
              <a16:creationId xmlns:a16="http://schemas.microsoft.com/office/drawing/2014/main" id="{31CF4F33-F6E9-6F7A-AED3-F4CAAB6B73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508000</xdr:colOff>
      <xdr:row>152</xdr:row>
      <xdr:rowOff>101600</xdr:rowOff>
    </xdr:to>
    <xdr:pic>
      <xdr:nvPicPr>
        <xdr:cNvPr id="1244" name="Picture 1243" descr="Louisiana Tech Bulldogs">
          <a:hlinkClick xmlns:r="http://purl.oclc.org/ooxml/officeDocument/relationships" r:id="rId189"/>
          <a:extLst>
            <a:ext uri="{FF2B5EF4-FFF2-40B4-BE49-F238E27FC236}">
              <a16:creationId xmlns:a16="http://schemas.microsoft.com/office/drawing/2014/main" id="{F0186DDC-BAD1-FE5F-5D22-78CBBB2590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508000</xdr:colOff>
      <xdr:row>153</xdr:row>
      <xdr:rowOff>101600</xdr:rowOff>
    </xdr:to>
    <xdr:pic>
      <xdr:nvPicPr>
        <xdr:cNvPr id="1245" name="Picture 1244" descr="North Dakota State Bison">
          <a:hlinkClick xmlns:r="http://purl.oclc.org/ooxml/officeDocument/relationships" r:id="rId313"/>
          <a:extLst>
            <a:ext uri="{FF2B5EF4-FFF2-40B4-BE49-F238E27FC236}">
              <a16:creationId xmlns:a16="http://schemas.microsoft.com/office/drawing/2014/main" id="{B2A59A7B-61E9-3AC5-8B0E-A8F4C29F6E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508000</xdr:colOff>
      <xdr:row>154</xdr:row>
      <xdr:rowOff>101600</xdr:rowOff>
    </xdr:to>
    <xdr:pic>
      <xdr:nvPicPr>
        <xdr:cNvPr id="1246" name="Picture 1245" descr="UNC Greensboro Spartans">
          <a:hlinkClick xmlns:r="http://purl.oclc.org/ooxml/officeDocument/relationships" r:id="rId329"/>
          <a:extLst>
            <a:ext uri="{FF2B5EF4-FFF2-40B4-BE49-F238E27FC236}">
              <a16:creationId xmlns:a16="http://schemas.microsoft.com/office/drawing/2014/main" id="{CDDB63D3-5ED7-4EA1-3BCD-BB4EBD24EC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508000</xdr:colOff>
      <xdr:row>155</xdr:row>
      <xdr:rowOff>101600</xdr:rowOff>
    </xdr:to>
    <xdr:pic>
      <xdr:nvPicPr>
        <xdr:cNvPr id="1247" name="Picture 1246" descr="UIC Flames">
          <a:hlinkClick xmlns:r="http://purl.oclc.org/ooxml/officeDocument/relationships" r:id="rId245"/>
          <a:extLst>
            <a:ext uri="{FF2B5EF4-FFF2-40B4-BE49-F238E27FC236}">
              <a16:creationId xmlns:a16="http://schemas.microsoft.com/office/drawing/2014/main" id="{654BACF4-3186-A613-90B9-BDFDABF48B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508000</xdr:colOff>
      <xdr:row>156</xdr:row>
      <xdr:rowOff>101600</xdr:rowOff>
    </xdr:to>
    <xdr:pic>
      <xdr:nvPicPr>
        <xdr:cNvPr id="1248" name="Picture 1247" descr="Tulane Green Wave">
          <a:hlinkClick xmlns:r="http://purl.oclc.org/ooxml/officeDocument/relationships" r:id="rId459"/>
          <a:extLst>
            <a:ext uri="{FF2B5EF4-FFF2-40B4-BE49-F238E27FC236}">
              <a16:creationId xmlns:a16="http://schemas.microsoft.com/office/drawing/2014/main" id="{9E31A55D-36F5-9011-F918-FEC10D3A9D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508000</xdr:colOff>
      <xdr:row>157</xdr:row>
      <xdr:rowOff>101600</xdr:rowOff>
    </xdr:to>
    <xdr:pic>
      <xdr:nvPicPr>
        <xdr:cNvPr id="1249" name="Picture 1248" descr="Illinois State Redbirds">
          <a:hlinkClick xmlns:r="http://purl.oclc.org/ooxml/officeDocument/relationships" r:id="rId353"/>
          <a:extLst>
            <a:ext uri="{FF2B5EF4-FFF2-40B4-BE49-F238E27FC236}">
              <a16:creationId xmlns:a16="http://schemas.microsoft.com/office/drawing/2014/main" id="{8D05B94A-AB97-3E42-CF3D-5AC49AF6BD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508000</xdr:colOff>
      <xdr:row>158</xdr:row>
      <xdr:rowOff>101600</xdr:rowOff>
    </xdr:to>
    <xdr:pic>
      <xdr:nvPicPr>
        <xdr:cNvPr id="1250" name="Picture 1249" descr="East Carolina Pirates">
          <a:hlinkClick xmlns:r="http://purl.oclc.org/ooxml/officeDocument/relationships" r:id="rId411"/>
          <a:extLst>
            <a:ext uri="{FF2B5EF4-FFF2-40B4-BE49-F238E27FC236}">
              <a16:creationId xmlns:a16="http://schemas.microsoft.com/office/drawing/2014/main" id="{01E21152-AD74-D7D8-3DBE-EFB5DC2DFE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508000</xdr:colOff>
      <xdr:row>159</xdr:row>
      <xdr:rowOff>101600</xdr:rowOff>
    </xdr:to>
    <xdr:pic>
      <xdr:nvPicPr>
        <xdr:cNvPr id="1251" name="Picture 1250" descr="Cleveland State Vikings">
          <a:hlinkClick xmlns:r="http://purl.oclc.org/ooxml/officeDocument/relationships" r:id="rId297"/>
          <a:extLst>
            <a:ext uri="{FF2B5EF4-FFF2-40B4-BE49-F238E27FC236}">
              <a16:creationId xmlns:a16="http://schemas.microsoft.com/office/drawing/2014/main" id="{9C207F41-1642-2E0B-5DDD-0C602753A6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508000</xdr:colOff>
      <xdr:row>160</xdr:row>
      <xdr:rowOff>101600</xdr:rowOff>
    </xdr:to>
    <xdr:pic>
      <xdr:nvPicPr>
        <xdr:cNvPr id="1252" name="Picture 1251" descr="Kennesaw State Owls">
          <a:hlinkClick xmlns:r="http://purl.oclc.org/ooxml/officeDocument/relationships" r:id="rId361"/>
          <a:extLst>
            <a:ext uri="{FF2B5EF4-FFF2-40B4-BE49-F238E27FC236}">
              <a16:creationId xmlns:a16="http://schemas.microsoft.com/office/drawing/2014/main" id="{E6B5877E-7D38-D23A-92E6-7DABB7D858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508000</xdr:colOff>
      <xdr:row>161</xdr:row>
      <xdr:rowOff>101600</xdr:rowOff>
    </xdr:to>
    <xdr:pic>
      <xdr:nvPicPr>
        <xdr:cNvPr id="1253" name="Picture 1252" descr="Vermont Catamounts">
          <a:hlinkClick xmlns:r="http://purl.oclc.org/ooxml/officeDocument/relationships" r:id="rId451"/>
          <a:extLst>
            <a:ext uri="{FF2B5EF4-FFF2-40B4-BE49-F238E27FC236}">
              <a16:creationId xmlns:a16="http://schemas.microsoft.com/office/drawing/2014/main" id="{E5FB0CF1-FA2D-31B3-E6F3-D21C647ECD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508000</xdr:colOff>
      <xdr:row>162</xdr:row>
      <xdr:rowOff>101600</xdr:rowOff>
    </xdr:to>
    <xdr:pic>
      <xdr:nvPicPr>
        <xdr:cNvPr id="1254" name="Picture 1253" descr="Lamar Cardinals">
          <a:hlinkClick xmlns:r="http://purl.oclc.org/ooxml/officeDocument/relationships" r:id="rId389"/>
          <a:extLst>
            <a:ext uri="{FF2B5EF4-FFF2-40B4-BE49-F238E27FC236}">
              <a16:creationId xmlns:a16="http://schemas.microsoft.com/office/drawing/2014/main" id="{C4BFC884-FCDD-1668-C85B-064CAC86D3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508000</xdr:colOff>
      <xdr:row>163</xdr:row>
      <xdr:rowOff>101600</xdr:rowOff>
    </xdr:to>
    <xdr:pic>
      <xdr:nvPicPr>
        <xdr:cNvPr id="1255" name="Picture 1254" descr="Loyola Marymount Lions">
          <a:hlinkClick xmlns:r="http://purl.oclc.org/ooxml/officeDocument/relationships" r:id="rId337"/>
          <a:extLst>
            <a:ext uri="{FF2B5EF4-FFF2-40B4-BE49-F238E27FC236}">
              <a16:creationId xmlns:a16="http://schemas.microsoft.com/office/drawing/2014/main" id="{8F2A9A9E-AC0D-BDC1-0CAF-992EB2387A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508000</xdr:colOff>
      <xdr:row>164</xdr:row>
      <xdr:rowOff>101600</xdr:rowOff>
    </xdr:to>
    <xdr:pic>
      <xdr:nvPicPr>
        <xdr:cNvPr id="1256" name="Picture 1255" descr="Nicholls Colonels">
          <a:hlinkClick xmlns:r="http://purl.oclc.org/ooxml/officeDocument/relationships" r:id="rId323"/>
          <a:extLst>
            <a:ext uri="{FF2B5EF4-FFF2-40B4-BE49-F238E27FC236}">
              <a16:creationId xmlns:a16="http://schemas.microsoft.com/office/drawing/2014/main" id="{87AC9991-675D-9526-E30F-5777353FB7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508000</xdr:colOff>
      <xdr:row>165</xdr:row>
      <xdr:rowOff>101600</xdr:rowOff>
    </xdr:to>
    <xdr:pic>
      <xdr:nvPicPr>
        <xdr:cNvPr id="1257" name="Picture 1256" descr="American University Eagles">
          <a:hlinkClick xmlns:r="http://purl.oclc.org/ooxml/officeDocument/relationships" r:id="rId469"/>
          <a:extLst>
            <a:ext uri="{FF2B5EF4-FFF2-40B4-BE49-F238E27FC236}">
              <a16:creationId xmlns:a16="http://schemas.microsoft.com/office/drawing/2014/main" id="{69F61658-8A40-F74B-0CDB-5073973EFB2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508000</xdr:colOff>
      <xdr:row>166</xdr:row>
      <xdr:rowOff>101600</xdr:rowOff>
    </xdr:to>
    <xdr:pic>
      <xdr:nvPicPr>
        <xdr:cNvPr id="1258" name="Picture 1257" descr="Davidson Wildcats">
          <a:hlinkClick xmlns:r="http://purl.oclc.org/ooxml/officeDocument/relationships" r:id="rId141"/>
          <a:extLst>
            <a:ext uri="{FF2B5EF4-FFF2-40B4-BE49-F238E27FC236}">
              <a16:creationId xmlns:a16="http://schemas.microsoft.com/office/drawing/2014/main" id="{39F2D577-BD00-BA95-41C8-0D5FD104B4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508000</xdr:colOff>
      <xdr:row>167</xdr:row>
      <xdr:rowOff>101600</xdr:rowOff>
    </xdr:to>
    <xdr:pic>
      <xdr:nvPicPr>
        <xdr:cNvPr id="1259" name="Picture 1258" descr="Temple Owls">
          <a:hlinkClick xmlns:r="http://purl.oclc.org/ooxml/officeDocument/relationships" r:id="rId257"/>
          <a:extLst>
            <a:ext uri="{FF2B5EF4-FFF2-40B4-BE49-F238E27FC236}">
              <a16:creationId xmlns:a16="http://schemas.microsoft.com/office/drawing/2014/main" id="{2920869B-E50E-5CC8-E196-A9A032DFF52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508000</xdr:colOff>
      <xdr:row>168</xdr:row>
      <xdr:rowOff>101600</xdr:rowOff>
    </xdr:to>
    <xdr:pic>
      <xdr:nvPicPr>
        <xdr:cNvPr id="1260" name="Picture 1259" descr="Boston College Eagles">
          <a:hlinkClick xmlns:r="http://purl.oclc.org/ooxml/officeDocument/relationships" r:id="rId305"/>
          <a:extLst>
            <a:ext uri="{FF2B5EF4-FFF2-40B4-BE49-F238E27FC236}">
              <a16:creationId xmlns:a16="http://schemas.microsoft.com/office/drawing/2014/main" id="{E9E5736E-2FD5-47B3-66BD-32B28763FD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508000</xdr:colOff>
      <xdr:row>169</xdr:row>
      <xdr:rowOff>101600</xdr:rowOff>
    </xdr:to>
    <xdr:pic>
      <xdr:nvPicPr>
        <xdr:cNvPr id="1261" name="Picture 1260" descr="Jacksonville Dolphins">
          <a:hlinkClick xmlns:r="http://purl.oclc.org/ooxml/officeDocument/relationships" r:id="rId303"/>
          <a:extLst>
            <a:ext uri="{FF2B5EF4-FFF2-40B4-BE49-F238E27FC236}">
              <a16:creationId xmlns:a16="http://schemas.microsoft.com/office/drawing/2014/main" id="{638C2E1B-9299-0598-9BB9-5469BBA9F2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508000</xdr:colOff>
      <xdr:row>170</xdr:row>
      <xdr:rowOff>101600</xdr:rowOff>
    </xdr:to>
    <xdr:pic>
      <xdr:nvPicPr>
        <xdr:cNvPr id="1262" name="Picture 1261" descr="Mount St. Mary's Mountaineers">
          <a:hlinkClick xmlns:r="http://purl.oclc.org/ooxml/officeDocument/relationships" r:id="rId219"/>
          <a:extLst>
            <a:ext uri="{FF2B5EF4-FFF2-40B4-BE49-F238E27FC236}">
              <a16:creationId xmlns:a16="http://schemas.microsoft.com/office/drawing/2014/main" id="{C3D86ABF-69EF-9383-CCD5-A0A2260E20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508000</xdr:colOff>
      <xdr:row>171</xdr:row>
      <xdr:rowOff>101600</xdr:rowOff>
    </xdr:to>
    <xdr:pic>
      <xdr:nvPicPr>
        <xdr:cNvPr id="1263" name="Picture 1262" descr="Marshall Thundering Herd">
          <a:hlinkClick xmlns:r="http://purl.oclc.org/ooxml/officeDocument/relationships" r:id="rId439"/>
          <a:extLst>
            <a:ext uri="{FF2B5EF4-FFF2-40B4-BE49-F238E27FC236}">
              <a16:creationId xmlns:a16="http://schemas.microsoft.com/office/drawing/2014/main" id="{680B56E7-9724-D61D-EEA3-804D73F9FF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508000</xdr:colOff>
      <xdr:row>172</xdr:row>
      <xdr:rowOff>101600</xdr:rowOff>
    </xdr:to>
    <xdr:pic>
      <xdr:nvPicPr>
        <xdr:cNvPr id="1264" name="Picture 1263" descr="Brown Bears">
          <a:hlinkClick xmlns:r="http://purl.oclc.org/ooxml/officeDocument/relationships" r:id="rId319"/>
          <a:extLst>
            <a:ext uri="{FF2B5EF4-FFF2-40B4-BE49-F238E27FC236}">
              <a16:creationId xmlns:a16="http://schemas.microsoft.com/office/drawing/2014/main" id="{3CB377F6-2C4B-E5AA-49E9-2E748D0F480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508000</xdr:colOff>
      <xdr:row>173</xdr:row>
      <xdr:rowOff>101600</xdr:rowOff>
    </xdr:to>
    <xdr:pic>
      <xdr:nvPicPr>
        <xdr:cNvPr id="1265" name="Picture 1264" descr="UC Santa Barbara Gauchos">
          <a:hlinkClick xmlns:r="http://purl.oclc.org/ooxml/officeDocument/relationships" r:id="rId335"/>
          <a:extLst>
            <a:ext uri="{FF2B5EF4-FFF2-40B4-BE49-F238E27FC236}">
              <a16:creationId xmlns:a16="http://schemas.microsoft.com/office/drawing/2014/main" id="{66671D70-CCA0-F4E7-2EBD-B42F076D43E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508000</xdr:colOff>
      <xdr:row>174</xdr:row>
      <xdr:rowOff>101600</xdr:rowOff>
    </xdr:to>
    <xdr:pic>
      <xdr:nvPicPr>
        <xdr:cNvPr id="1266" name="Picture 1265" descr="Purdue Fort Wayne Mastodons">
          <a:hlinkClick xmlns:r="http://purl.oclc.org/ooxml/officeDocument/relationships" r:id="rId301"/>
          <a:extLst>
            <a:ext uri="{FF2B5EF4-FFF2-40B4-BE49-F238E27FC236}">
              <a16:creationId xmlns:a16="http://schemas.microsoft.com/office/drawing/2014/main" id="{276E1AF4-FA02-69CD-0979-D1C90BC2B5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508000</xdr:colOff>
      <xdr:row>175</xdr:row>
      <xdr:rowOff>101600</xdr:rowOff>
    </xdr:to>
    <xdr:pic>
      <xdr:nvPicPr>
        <xdr:cNvPr id="1267" name="Picture 1266" descr="Marist Red Foxes">
          <a:hlinkClick xmlns:r="http://purl.oclc.org/ooxml/officeDocument/relationships" r:id="rId175"/>
          <a:extLst>
            <a:ext uri="{FF2B5EF4-FFF2-40B4-BE49-F238E27FC236}">
              <a16:creationId xmlns:a16="http://schemas.microsoft.com/office/drawing/2014/main" id="{6E297B67-7713-8D7B-056D-58C9DBBEF4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508000</xdr:colOff>
      <xdr:row>176</xdr:row>
      <xdr:rowOff>101600</xdr:rowOff>
    </xdr:to>
    <xdr:pic>
      <xdr:nvPicPr>
        <xdr:cNvPr id="1268" name="Picture 1267" descr="Western Kentucky Hilltoppers">
          <a:hlinkClick xmlns:r="http://purl.oclc.org/ooxml/officeDocument/relationships" r:id="rId227"/>
          <a:extLst>
            <a:ext uri="{FF2B5EF4-FFF2-40B4-BE49-F238E27FC236}">
              <a16:creationId xmlns:a16="http://schemas.microsoft.com/office/drawing/2014/main" id="{9C5E5330-F314-8D5F-5632-2082EA7407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508000</xdr:colOff>
      <xdr:row>177</xdr:row>
      <xdr:rowOff>101600</xdr:rowOff>
    </xdr:to>
    <xdr:pic>
      <xdr:nvPicPr>
        <xdr:cNvPr id="1269" name="Picture 1268" descr="East Tennessee State Buccaneers">
          <a:hlinkClick xmlns:r="http://purl.oclc.org/ooxml/officeDocument/relationships" r:id="rId425"/>
          <a:extLst>
            <a:ext uri="{FF2B5EF4-FFF2-40B4-BE49-F238E27FC236}">
              <a16:creationId xmlns:a16="http://schemas.microsoft.com/office/drawing/2014/main" id="{3301EB52-17A7-6629-2038-6348B092F2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508000</xdr:colOff>
      <xdr:row>178</xdr:row>
      <xdr:rowOff>101600</xdr:rowOff>
    </xdr:to>
    <xdr:pic>
      <xdr:nvPicPr>
        <xdr:cNvPr id="1270" name="Picture 1269" descr="UTEP Miners">
          <a:hlinkClick xmlns:r="http://purl.oclc.org/ooxml/officeDocument/relationships" r:id="rId197"/>
          <a:extLst>
            <a:ext uri="{FF2B5EF4-FFF2-40B4-BE49-F238E27FC236}">
              <a16:creationId xmlns:a16="http://schemas.microsoft.com/office/drawing/2014/main" id="{69A84765-3DD9-9C8F-64F0-E27832C00CC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508000</xdr:colOff>
      <xdr:row>179</xdr:row>
      <xdr:rowOff>101600</xdr:rowOff>
    </xdr:to>
    <xdr:pic>
      <xdr:nvPicPr>
        <xdr:cNvPr id="1271" name="Picture 1270" descr="Toledo Rockets">
          <a:hlinkClick xmlns:r="http://purl.oclc.org/ooxml/officeDocument/relationships" r:id="rId273"/>
          <a:extLst>
            <a:ext uri="{FF2B5EF4-FFF2-40B4-BE49-F238E27FC236}">
              <a16:creationId xmlns:a16="http://schemas.microsoft.com/office/drawing/2014/main" id="{5BDCECCB-5FD4-A178-1CCC-58456592E5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508000</xdr:colOff>
      <xdr:row>180</xdr:row>
      <xdr:rowOff>101600</xdr:rowOff>
    </xdr:to>
    <xdr:pic>
      <xdr:nvPicPr>
        <xdr:cNvPr id="1272" name="Picture 1271" descr="Youngstown State Penguins">
          <a:hlinkClick xmlns:r="http://purl.oclc.org/ooxml/officeDocument/relationships" r:id="rId373"/>
          <a:extLst>
            <a:ext uri="{FF2B5EF4-FFF2-40B4-BE49-F238E27FC236}">
              <a16:creationId xmlns:a16="http://schemas.microsoft.com/office/drawing/2014/main" id="{995DD2C2-B831-1A64-4555-3B58E390273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508000</xdr:colOff>
      <xdr:row>181</xdr:row>
      <xdr:rowOff>101600</xdr:rowOff>
    </xdr:to>
    <xdr:pic>
      <xdr:nvPicPr>
        <xdr:cNvPr id="1273" name="Picture 1272" descr="San José State Spartans">
          <a:hlinkClick xmlns:r="http://purl.oclc.org/ooxml/officeDocument/relationships" r:id="rId501"/>
          <a:extLst>
            <a:ext uri="{FF2B5EF4-FFF2-40B4-BE49-F238E27FC236}">
              <a16:creationId xmlns:a16="http://schemas.microsoft.com/office/drawing/2014/main" id="{B2F247CC-890A-69C2-C301-7E04A1C8F5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508000</xdr:colOff>
      <xdr:row>182</xdr:row>
      <xdr:rowOff>101600</xdr:rowOff>
    </xdr:to>
    <xdr:pic>
      <xdr:nvPicPr>
        <xdr:cNvPr id="1274" name="Picture 1273" descr="New Mexico State Aggies">
          <a:hlinkClick xmlns:r="http://purl.oclc.org/ooxml/officeDocument/relationships" r:id="rId275"/>
          <a:extLst>
            <a:ext uri="{FF2B5EF4-FFF2-40B4-BE49-F238E27FC236}">
              <a16:creationId xmlns:a16="http://schemas.microsoft.com/office/drawing/2014/main" id="{8532619F-C886-57B0-6849-9A70DEDFB4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508000</xdr:colOff>
      <xdr:row>183</xdr:row>
      <xdr:rowOff>101600</xdr:rowOff>
    </xdr:to>
    <xdr:pic>
      <xdr:nvPicPr>
        <xdr:cNvPr id="1275" name="Picture 1274" descr="Eastern Kentucky Colonels">
          <a:hlinkClick xmlns:r="http://purl.oclc.org/ooxml/officeDocument/relationships" r:id="rId457"/>
          <a:extLst>
            <a:ext uri="{FF2B5EF4-FFF2-40B4-BE49-F238E27FC236}">
              <a16:creationId xmlns:a16="http://schemas.microsoft.com/office/drawing/2014/main" id="{DEFAF00D-5DCC-C64E-EB4E-5E15091015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508000</xdr:colOff>
      <xdr:row>184</xdr:row>
      <xdr:rowOff>101600</xdr:rowOff>
    </xdr:to>
    <xdr:pic>
      <xdr:nvPicPr>
        <xdr:cNvPr id="1276" name="Picture 1275" descr="Queens University Royals">
          <a:hlinkClick xmlns:r="http://purl.oclc.org/ooxml/officeDocument/relationships" r:id="rId241"/>
          <a:extLst>
            <a:ext uri="{FF2B5EF4-FFF2-40B4-BE49-F238E27FC236}">
              <a16:creationId xmlns:a16="http://schemas.microsoft.com/office/drawing/2014/main" id="{5116EDE0-0F65-5E61-DBFD-E5409BB3050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508000</xdr:colOff>
      <xdr:row>185</xdr:row>
      <xdr:rowOff>101600</xdr:rowOff>
    </xdr:to>
    <xdr:pic>
      <xdr:nvPicPr>
        <xdr:cNvPr id="1277" name="Picture 1276" descr="Quinnipiac Bobcats">
          <a:hlinkClick xmlns:r="http://purl.oclc.org/ooxml/officeDocument/relationships" r:id="rId431"/>
          <a:extLst>
            <a:ext uri="{FF2B5EF4-FFF2-40B4-BE49-F238E27FC236}">
              <a16:creationId xmlns:a16="http://schemas.microsoft.com/office/drawing/2014/main" id="{E4D4169E-11E2-DA61-E9CD-7986075154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508000</xdr:colOff>
      <xdr:row>186</xdr:row>
      <xdr:rowOff>101600</xdr:rowOff>
    </xdr:to>
    <xdr:pic>
      <xdr:nvPicPr>
        <xdr:cNvPr id="1278" name="Picture 1277" descr="SE Louisiana Lions">
          <a:hlinkClick xmlns:r="http://purl.oclc.org/ooxml/officeDocument/relationships" r:id="rId427"/>
          <a:extLst>
            <a:ext uri="{FF2B5EF4-FFF2-40B4-BE49-F238E27FC236}">
              <a16:creationId xmlns:a16="http://schemas.microsoft.com/office/drawing/2014/main" id="{5D185C6A-B745-C472-27AC-C1474D5A13E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508000</xdr:colOff>
      <xdr:row>187</xdr:row>
      <xdr:rowOff>101600</xdr:rowOff>
    </xdr:to>
    <xdr:pic>
      <xdr:nvPicPr>
        <xdr:cNvPr id="1279" name="Picture 1278" descr="SIU Edwardsville Cougars">
          <a:hlinkClick xmlns:r="http://purl.oclc.org/ooxml/officeDocument/relationships" r:id="rId371"/>
          <a:extLst>
            <a:ext uri="{FF2B5EF4-FFF2-40B4-BE49-F238E27FC236}">
              <a16:creationId xmlns:a16="http://schemas.microsoft.com/office/drawing/2014/main" id="{630DD92F-5077-3832-EE7D-4495E150AB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508000</xdr:colOff>
      <xdr:row>188</xdr:row>
      <xdr:rowOff>101600</xdr:rowOff>
    </xdr:to>
    <xdr:pic>
      <xdr:nvPicPr>
        <xdr:cNvPr id="1280" name="Picture 1279" descr="Southern Jaguars">
          <a:hlinkClick xmlns:r="http://purl.oclc.org/ooxml/officeDocument/relationships" r:id="rId331"/>
          <a:extLst>
            <a:ext uri="{FF2B5EF4-FFF2-40B4-BE49-F238E27FC236}">
              <a16:creationId xmlns:a16="http://schemas.microsoft.com/office/drawing/2014/main" id="{D3659F97-A8AA-1278-129B-DCFB77C81F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508000</xdr:colOff>
      <xdr:row>189</xdr:row>
      <xdr:rowOff>101600</xdr:rowOff>
    </xdr:to>
    <xdr:pic>
      <xdr:nvPicPr>
        <xdr:cNvPr id="1281" name="Picture 1280" descr="Wofford Terriers">
          <a:hlinkClick xmlns:r="http://purl.oclc.org/ooxml/officeDocument/relationships" r:id="rId387"/>
          <a:extLst>
            <a:ext uri="{FF2B5EF4-FFF2-40B4-BE49-F238E27FC236}">
              <a16:creationId xmlns:a16="http://schemas.microsoft.com/office/drawing/2014/main" id="{E72901B9-765D-AF68-F4ED-11A85F1A6A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508000</xdr:colOff>
      <xdr:row>190</xdr:row>
      <xdr:rowOff>101600</xdr:rowOff>
    </xdr:to>
    <xdr:pic>
      <xdr:nvPicPr>
        <xdr:cNvPr id="1282" name="Picture 1281" descr="Cal Poly Mustangs">
          <a:hlinkClick xmlns:r="http://purl.oclc.org/ooxml/officeDocument/relationships" r:id="rId563"/>
          <a:extLst>
            <a:ext uri="{FF2B5EF4-FFF2-40B4-BE49-F238E27FC236}">
              <a16:creationId xmlns:a16="http://schemas.microsoft.com/office/drawing/2014/main" id="{D6813648-EC92-F351-9DBE-B94DB9FCA1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508000</xdr:colOff>
      <xdr:row>191</xdr:row>
      <xdr:rowOff>101600</xdr:rowOff>
    </xdr:to>
    <xdr:pic>
      <xdr:nvPicPr>
        <xdr:cNvPr id="1283" name="Picture 1282" descr="Sacramento State Hornets">
          <a:hlinkClick xmlns:r="http://purl.oclc.org/ooxml/officeDocument/relationships" r:id="rId599"/>
          <a:extLst>
            <a:ext uri="{FF2B5EF4-FFF2-40B4-BE49-F238E27FC236}">
              <a16:creationId xmlns:a16="http://schemas.microsoft.com/office/drawing/2014/main" id="{EA746BBB-6B50-6D44-7C0D-676ACE2EAD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508000</xdr:colOff>
      <xdr:row>192</xdr:row>
      <xdr:rowOff>101600</xdr:rowOff>
    </xdr:to>
    <xdr:pic>
      <xdr:nvPicPr>
        <xdr:cNvPr id="1284" name="Picture 1283" descr="Howard Bison">
          <a:hlinkClick xmlns:r="http://purl.oclc.org/ooxml/officeDocument/relationships" r:id="rId475"/>
          <a:extLst>
            <a:ext uri="{FF2B5EF4-FFF2-40B4-BE49-F238E27FC236}">
              <a16:creationId xmlns:a16="http://schemas.microsoft.com/office/drawing/2014/main" id="{247F90B1-3EB2-6D58-831B-9C919E9A6D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508000</xdr:colOff>
      <xdr:row>193</xdr:row>
      <xdr:rowOff>101600</xdr:rowOff>
    </xdr:to>
    <xdr:pic>
      <xdr:nvPicPr>
        <xdr:cNvPr id="1285" name="Picture 1284" descr="Delaware Blue Hens">
          <a:hlinkClick xmlns:r="http://purl.oclc.org/ooxml/officeDocument/relationships" r:id="rId447"/>
          <a:extLst>
            <a:ext uri="{FF2B5EF4-FFF2-40B4-BE49-F238E27FC236}">
              <a16:creationId xmlns:a16="http://schemas.microsoft.com/office/drawing/2014/main" id="{6EA9A193-40AF-6852-D504-C960C8606F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508000</xdr:colOff>
      <xdr:row>194</xdr:row>
      <xdr:rowOff>101600</xdr:rowOff>
    </xdr:to>
    <xdr:pic>
      <xdr:nvPicPr>
        <xdr:cNvPr id="1286" name="Picture 1285" descr="Florida A&amp;M Rattlers">
          <a:hlinkClick xmlns:r="http://purl.oclc.org/ooxml/officeDocument/relationships" r:id="rId471"/>
          <a:extLst>
            <a:ext uri="{FF2B5EF4-FFF2-40B4-BE49-F238E27FC236}">
              <a16:creationId xmlns:a16="http://schemas.microsoft.com/office/drawing/2014/main" id="{F049DB3C-0519-8429-72CE-D082032FC0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508000</xdr:colOff>
      <xdr:row>195</xdr:row>
      <xdr:rowOff>101600</xdr:rowOff>
    </xdr:to>
    <xdr:pic>
      <xdr:nvPicPr>
        <xdr:cNvPr id="1287" name="Picture 1286" descr="Stetson Hatters">
          <a:hlinkClick xmlns:r="http://purl.oclc.org/ooxml/officeDocument/relationships" r:id="rId601"/>
          <a:extLst>
            <a:ext uri="{FF2B5EF4-FFF2-40B4-BE49-F238E27FC236}">
              <a16:creationId xmlns:a16="http://schemas.microsoft.com/office/drawing/2014/main" id="{CB0BBF28-D556-4FE1-6EE3-7307BC7EF7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508000</xdr:colOff>
      <xdr:row>196</xdr:row>
      <xdr:rowOff>101600</xdr:rowOff>
    </xdr:to>
    <xdr:pic>
      <xdr:nvPicPr>
        <xdr:cNvPr id="1288" name="Picture 1287" descr="South Florida Bulls">
          <a:hlinkClick xmlns:r="http://purl.oclc.org/ooxml/officeDocument/relationships" r:id="rId339"/>
          <a:extLst>
            <a:ext uri="{FF2B5EF4-FFF2-40B4-BE49-F238E27FC236}">
              <a16:creationId xmlns:a16="http://schemas.microsoft.com/office/drawing/2014/main" id="{F85187A1-E80D-BD22-2F3C-A9B21FBDB0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508000</xdr:colOff>
      <xdr:row>197</xdr:row>
      <xdr:rowOff>101600</xdr:rowOff>
    </xdr:to>
    <xdr:pic>
      <xdr:nvPicPr>
        <xdr:cNvPr id="1289" name="Picture 1288" descr="Hawai'i Rainbow Warriors">
          <a:hlinkClick xmlns:r="http://purl.oclc.org/ooxml/officeDocument/relationships" r:id="rId243"/>
          <a:extLst>
            <a:ext uri="{FF2B5EF4-FFF2-40B4-BE49-F238E27FC236}">
              <a16:creationId xmlns:a16="http://schemas.microsoft.com/office/drawing/2014/main" id="{7799A1F8-0075-314D-DBC3-67340645F5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508000</xdr:colOff>
      <xdr:row>198</xdr:row>
      <xdr:rowOff>101600</xdr:rowOff>
    </xdr:to>
    <xdr:pic>
      <xdr:nvPicPr>
        <xdr:cNvPr id="1290" name="Picture 1289" descr="Idaho Vandals">
          <a:hlinkClick xmlns:r="http://purl.oclc.org/ooxml/officeDocument/relationships" r:id="rId577"/>
          <a:extLst>
            <a:ext uri="{FF2B5EF4-FFF2-40B4-BE49-F238E27FC236}">
              <a16:creationId xmlns:a16="http://schemas.microsoft.com/office/drawing/2014/main" id="{0720D6BD-CA21-5DDA-B81D-7E647624AA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508000</xdr:colOff>
      <xdr:row>199</xdr:row>
      <xdr:rowOff>101600</xdr:rowOff>
    </xdr:to>
    <xdr:pic>
      <xdr:nvPicPr>
        <xdr:cNvPr id="1291" name="Picture 1290" descr="Southern Illinois Salukis">
          <a:hlinkClick xmlns:r="http://purl.oclc.org/ooxml/officeDocument/relationships" r:id="rId603"/>
          <a:extLst>
            <a:ext uri="{FF2B5EF4-FFF2-40B4-BE49-F238E27FC236}">
              <a16:creationId xmlns:a16="http://schemas.microsoft.com/office/drawing/2014/main" id="{DCB38BC2-6F73-AABE-39FF-E93FC86DAE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508000</xdr:colOff>
      <xdr:row>200</xdr:row>
      <xdr:rowOff>101600</xdr:rowOff>
    </xdr:to>
    <xdr:pic>
      <xdr:nvPicPr>
        <xdr:cNvPr id="1292" name="Picture 1291" descr="IU Indianapolis Jaguars">
          <a:hlinkClick xmlns:r="http://purl.oclc.org/ooxml/officeDocument/relationships" r:id="rId605"/>
          <a:extLst>
            <a:ext uri="{FF2B5EF4-FFF2-40B4-BE49-F238E27FC236}">
              <a16:creationId xmlns:a16="http://schemas.microsoft.com/office/drawing/2014/main" id="{6FB1F129-BC0D-3DDF-DC68-7606947B99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508000</xdr:colOff>
      <xdr:row>201</xdr:row>
      <xdr:rowOff>101600</xdr:rowOff>
    </xdr:to>
    <xdr:pic>
      <xdr:nvPicPr>
        <xdr:cNvPr id="1293" name="Picture 1292" descr="Southern Indiana Screaming Eagles">
          <a:hlinkClick xmlns:r="http://purl.oclc.org/ooxml/officeDocument/relationships" r:id="rId607"/>
          <a:extLst>
            <a:ext uri="{FF2B5EF4-FFF2-40B4-BE49-F238E27FC236}">
              <a16:creationId xmlns:a16="http://schemas.microsoft.com/office/drawing/2014/main" id="{A9AA4BD0-2B23-D862-6AEA-ACF2A553DFC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508000</xdr:colOff>
      <xdr:row>202</xdr:row>
      <xdr:rowOff>101600</xdr:rowOff>
    </xdr:to>
    <xdr:pic>
      <xdr:nvPicPr>
        <xdr:cNvPr id="1294" name="Picture 1293" descr="Bellarmine Knights">
          <a:hlinkClick xmlns:r="http://purl.oclc.org/ooxml/officeDocument/relationships" r:id="rId609"/>
          <a:extLst>
            <a:ext uri="{FF2B5EF4-FFF2-40B4-BE49-F238E27FC236}">
              <a16:creationId xmlns:a16="http://schemas.microsoft.com/office/drawing/2014/main" id="{E08F02A2-82AA-8556-F5DE-84955EBA4F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508000</xdr:colOff>
      <xdr:row>203</xdr:row>
      <xdr:rowOff>101600</xdr:rowOff>
    </xdr:to>
    <xdr:pic>
      <xdr:nvPicPr>
        <xdr:cNvPr id="1295" name="Picture 1294" descr="Murray State Racers">
          <a:hlinkClick xmlns:r="http://purl.oclc.org/ooxml/officeDocument/relationships" r:id="rId285"/>
          <a:extLst>
            <a:ext uri="{FF2B5EF4-FFF2-40B4-BE49-F238E27FC236}">
              <a16:creationId xmlns:a16="http://schemas.microsoft.com/office/drawing/2014/main" id="{31C8ACD3-21DD-5307-EE21-83E8E1E085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508000</xdr:colOff>
      <xdr:row>204</xdr:row>
      <xdr:rowOff>101600</xdr:rowOff>
    </xdr:to>
    <xdr:pic>
      <xdr:nvPicPr>
        <xdr:cNvPr id="1296" name="Picture 1295" descr="Northern Kentucky Norse">
          <a:hlinkClick xmlns:r="http://purl.oclc.org/ooxml/officeDocument/relationships" r:id="rId463"/>
          <a:extLst>
            <a:ext uri="{FF2B5EF4-FFF2-40B4-BE49-F238E27FC236}">
              <a16:creationId xmlns:a16="http://schemas.microsoft.com/office/drawing/2014/main" id="{CE57CAF9-2DE3-6B72-A92D-2FB38E60380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508000</xdr:colOff>
      <xdr:row>205</xdr:row>
      <xdr:rowOff>101600</xdr:rowOff>
    </xdr:to>
    <xdr:pic>
      <xdr:nvPicPr>
        <xdr:cNvPr id="1297" name="Picture 1296" descr="Boston University Terriers">
          <a:hlinkClick xmlns:r="http://purl.oclc.org/ooxml/officeDocument/relationships" r:id="rId551"/>
          <a:extLst>
            <a:ext uri="{FF2B5EF4-FFF2-40B4-BE49-F238E27FC236}">
              <a16:creationId xmlns:a16="http://schemas.microsoft.com/office/drawing/2014/main" id="{CB359D0E-0819-8F1C-1717-6966979B72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508000</xdr:colOff>
      <xdr:row>206</xdr:row>
      <xdr:rowOff>101600</xdr:rowOff>
    </xdr:to>
    <xdr:pic>
      <xdr:nvPicPr>
        <xdr:cNvPr id="1298" name="Picture 1297" descr="Holy Cross Crusaders">
          <a:hlinkClick xmlns:r="http://purl.oclc.org/ooxml/officeDocument/relationships" r:id="rId379"/>
          <a:extLst>
            <a:ext uri="{FF2B5EF4-FFF2-40B4-BE49-F238E27FC236}">
              <a16:creationId xmlns:a16="http://schemas.microsoft.com/office/drawing/2014/main" id="{F684585A-5433-CA1A-DCB7-17D8790A24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508000</xdr:colOff>
      <xdr:row>207</xdr:row>
      <xdr:rowOff>101600</xdr:rowOff>
    </xdr:to>
    <xdr:pic>
      <xdr:nvPicPr>
        <xdr:cNvPr id="1299" name="Picture 1298" descr="Harvard Crimson">
          <a:hlinkClick xmlns:r="http://purl.oclc.org/ooxml/officeDocument/relationships" r:id="rId565"/>
          <a:extLst>
            <a:ext uri="{FF2B5EF4-FFF2-40B4-BE49-F238E27FC236}">
              <a16:creationId xmlns:a16="http://schemas.microsoft.com/office/drawing/2014/main" id="{6989442C-1D55-9AD6-E75D-1DD911EC20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508000</xdr:colOff>
      <xdr:row>208</xdr:row>
      <xdr:rowOff>101600</xdr:rowOff>
    </xdr:to>
    <xdr:pic>
      <xdr:nvPicPr>
        <xdr:cNvPr id="1300" name="Picture 1299" descr="Northeastern Huskies">
          <a:hlinkClick xmlns:r="http://purl.oclc.org/ooxml/officeDocument/relationships" r:id="rId359"/>
          <a:extLst>
            <a:ext uri="{FF2B5EF4-FFF2-40B4-BE49-F238E27FC236}">
              <a16:creationId xmlns:a16="http://schemas.microsoft.com/office/drawing/2014/main" id="{693DB5C6-1A2C-0094-62AD-9532963ABE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508000</xdr:colOff>
      <xdr:row>209</xdr:row>
      <xdr:rowOff>101600</xdr:rowOff>
    </xdr:to>
    <xdr:pic>
      <xdr:nvPicPr>
        <xdr:cNvPr id="1301" name="Picture 1300" descr="Massachusetts Minutemen">
          <a:hlinkClick xmlns:r="http://purl.oclc.org/ooxml/officeDocument/relationships" r:id="rId553"/>
          <a:extLst>
            <a:ext uri="{FF2B5EF4-FFF2-40B4-BE49-F238E27FC236}">
              <a16:creationId xmlns:a16="http://schemas.microsoft.com/office/drawing/2014/main" id="{A705C79D-FEE9-085B-C503-8CC822BDD8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508000</xdr:colOff>
      <xdr:row>210</xdr:row>
      <xdr:rowOff>101600</xdr:rowOff>
    </xdr:to>
    <xdr:pic>
      <xdr:nvPicPr>
        <xdr:cNvPr id="1302" name="Picture 1301" descr="Kansas City Roos">
          <a:hlinkClick xmlns:r="http://purl.oclc.org/ooxml/officeDocument/relationships" r:id="rId545"/>
          <a:extLst>
            <a:ext uri="{FF2B5EF4-FFF2-40B4-BE49-F238E27FC236}">
              <a16:creationId xmlns:a16="http://schemas.microsoft.com/office/drawing/2014/main" id="{A645C376-B3ED-A048-75C1-6C964FB2CE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508000</xdr:colOff>
      <xdr:row>211</xdr:row>
      <xdr:rowOff>101600</xdr:rowOff>
    </xdr:to>
    <xdr:pic>
      <xdr:nvPicPr>
        <xdr:cNvPr id="1303" name="Picture 1302" descr="Montana State Bobcats">
          <a:hlinkClick xmlns:r="http://purl.oclc.org/ooxml/officeDocument/relationships" r:id="rId579"/>
          <a:extLst>
            <a:ext uri="{FF2B5EF4-FFF2-40B4-BE49-F238E27FC236}">
              <a16:creationId xmlns:a16="http://schemas.microsoft.com/office/drawing/2014/main" id="{ABFE013C-7CEB-CED4-7395-0E697B6513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508000</xdr:colOff>
      <xdr:row>212</xdr:row>
      <xdr:rowOff>101600</xdr:rowOff>
    </xdr:to>
    <xdr:pic>
      <xdr:nvPicPr>
        <xdr:cNvPr id="1304" name="Picture 1303" descr="North Dakota Fighting Hawks">
          <a:hlinkClick xmlns:r="http://purl.oclc.org/ooxml/officeDocument/relationships" r:id="rId611"/>
          <a:extLst>
            <a:ext uri="{FF2B5EF4-FFF2-40B4-BE49-F238E27FC236}">
              <a16:creationId xmlns:a16="http://schemas.microsoft.com/office/drawing/2014/main" id="{98E25E8A-5032-CDDD-D462-CEE81CFADC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508000</xdr:colOff>
      <xdr:row>213</xdr:row>
      <xdr:rowOff>101600</xdr:rowOff>
    </xdr:to>
    <xdr:pic>
      <xdr:nvPicPr>
        <xdr:cNvPr id="1305" name="Picture 1304" descr="Dartmouth Big Green">
          <a:hlinkClick xmlns:r="http://purl.oclc.org/ooxml/officeDocument/relationships" r:id="rId461"/>
          <a:extLst>
            <a:ext uri="{FF2B5EF4-FFF2-40B4-BE49-F238E27FC236}">
              <a16:creationId xmlns:a16="http://schemas.microsoft.com/office/drawing/2014/main" id="{B91C102A-1387-1D09-0069-D0EB51022E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508000</xdr:colOff>
      <xdr:row>214</xdr:row>
      <xdr:rowOff>101600</xdr:rowOff>
    </xdr:to>
    <xdr:pic>
      <xdr:nvPicPr>
        <xdr:cNvPr id="1306" name="Picture 1305" descr="New Hampshire Wildcats">
          <a:hlinkClick xmlns:r="http://purl.oclc.org/ooxml/officeDocument/relationships" r:id="rId613"/>
          <a:extLst>
            <a:ext uri="{FF2B5EF4-FFF2-40B4-BE49-F238E27FC236}">
              <a16:creationId xmlns:a16="http://schemas.microsoft.com/office/drawing/2014/main" id="{DB0FDCC2-A444-A7D0-AF5E-2097D196CD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508000</xdr:colOff>
      <xdr:row>215</xdr:row>
      <xdr:rowOff>101600</xdr:rowOff>
    </xdr:to>
    <xdr:pic>
      <xdr:nvPicPr>
        <xdr:cNvPr id="1307" name="Picture 1306" descr="Fairleigh Dickinson Knights">
          <a:hlinkClick xmlns:r="http://purl.oclc.org/ooxml/officeDocument/relationships" r:id="rId567"/>
          <a:extLst>
            <a:ext uri="{FF2B5EF4-FFF2-40B4-BE49-F238E27FC236}">
              <a16:creationId xmlns:a16="http://schemas.microsoft.com/office/drawing/2014/main" id="{EF122CB5-2DF2-6BD6-F8F1-7793373A8C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508000</xdr:colOff>
      <xdr:row>216</xdr:row>
      <xdr:rowOff>101600</xdr:rowOff>
    </xdr:to>
    <xdr:pic>
      <xdr:nvPicPr>
        <xdr:cNvPr id="1308" name="Picture 1307" descr="Columbia Lions">
          <a:hlinkClick xmlns:r="http://purl.oclc.org/ooxml/officeDocument/relationships" r:id="rId185"/>
          <a:extLst>
            <a:ext uri="{FF2B5EF4-FFF2-40B4-BE49-F238E27FC236}">
              <a16:creationId xmlns:a16="http://schemas.microsoft.com/office/drawing/2014/main" id="{64052CC2-EDD0-B741-9512-F900CBB2A1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508000</xdr:colOff>
      <xdr:row>217</xdr:row>
      <xdr:rowOff>101600</xdr:rowOff>
    </xdr:to>
    <xdr:pic>
      <xdr:nvPicPr>
        <xdr:cNvPr id="1309" name="Picture 1308" descr="Bowling Green Falcons">
          <a:hlinkClick xmlns:r="http://purl.oclc.org/ooxml/officeDocument/relationships" r:id="rId615"/>
          <a:extLst>
            <a:ext uri="{FF2B5EF4-FFF2-40B4-BE49-F238E27FC236}">
              <a16:creationId xmlns:a16="http://schemas.microsoft.com/office/drawing/2014/main" id="{DDD55FB6-CD90-DA51-64F0-0D51A9CA29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508000</xdr:colOff>
      <xdr:row>218</xdr:row>
      <xdr:rowOff>101600</xdr:rowOff>
    </xdr:to>
    <xdr:pic>
      <xdr:nvPicPr>
        <xdr:cNvPr id="1310" name="Picture 1309" descr="Ohio Bobcats">
          <a:hlinkClick xmlns:r="http://purl.oclc.org/ooxml/officeDocument/relationships" r:id="rId349"/>
          <a:extLst>
            <a:ext uri="{FF2B5EF4-FFF2-40B4-BE49-F238E27FC236}">
              <a16:creationId xmlns:a16="http://schemas.microsoft.com/office/drawing/2014/main" id="{57D29A32-E252-6C36-B868-D31EFA2213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508000</xdr:colOff>
      <xdr:row>219</xdr:row>
      <xdr:rowOff>101600</xdr:rowOff>
    </xdr:to>
    <xdr:pic>
      <xdr:nvPicPr>
        <xdr:cNvPr id="1311" name="Picture 1310" descr="Oral Roberts Golden Eagles">
          <a:hlinkClick xmlns:r="http://purl.oclc.org/ooxml/officeDocument/relationships" r:id="rId617"/>
          <a:extLst>
            <a:ext uri="{FF2B5EF4-FFF2-40B4-BE49-F238E27FC236}">
              <a16:creationId xmlns:a16="http://schemas.microsoft.com/office/drawing/2014/main" id="{989B09C9-F9E1-F79A-B14D-917C32661C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508000</xdr:colOff>
      <xdr:row>220</xdr:row>
      <xdr:rowOff>101600</xdr:rowOff>
    </xdr:to>
    <xdr:pic>
      <xdr:nvPicPr>
        <xdr:cNvPr id="1312" name="Picture 1311" descr="Tulsa Golden Hurricane">
          <a:hlinkClick xmlns:r="http://purl.oclc.org/ooxml/officeDocument/relationships" r:id="rId619"/>
          <a:extLst>
            <a:ext uri="{FF2B5EF4-FFF2-40B4-BE49-F238E27FC236}">
              <a16:creationId xmlns:a16="http://schemas.microsoft.com/office/drawing/2014/main" id="{B6ADD994-84DF-CD7C-E34F-FACF87B4B3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508000</xdr:colOff>
      <xdr:row>221</xdr:row>
      <xdr:rowOff>101600</xdr:rowOff>
    </xdr:to>
    <xdr:pic>
      <xdr:nvPicPr>
        <xdr:cNvPr id="1313" name="Picture 1312" descr="Pennsylvania Quakers">
          <a:hlinkClick xmlns:r="http://purl.oclc.org/ooxml/officeDocument/relationships" r:id="rId581"/>
          <a:extLst>
            <a:ext uri="{FF2B5EF4-FFF2-40B4-BE49-F238E27FC236}">
              <a16:creationId xmlns:a16="http://schemas.microsoft.com/office/drawing/2014/main" id="{1043891C-2A86-AFAE-1961-481DE17BDF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508000</xdr:colOff>
      <xdr:row>222</xdr:row>
      <xdr:rowOff>101600</xdr:rowOff>
    </xdr:to>
    <xdr:pic>
      <xdr:nvPicPr>
        <xdr:cNvPr id="1314" name="Picture 1313" descr="South Dakota Coyotes">
          <a:hlinkClick xmlns:r="http://purl.oclc.org/ooxml/officeDocument/relationships" r:id="rId435"/>
          <a:extLst>
            <a:ext uri="{FF2B5EF4-FFF2-40B4-BE49-F238E27FC236}">
              <a16:creationId xmlns:a16="http://schemas.microsoft.com/office/drawing/2014/main" id="{D5A97DB9-2230-2FB4-188C-44C99CE977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508000</xdr:colOff>
      <xdr:row>223</xdr:row>
      <xdr:rowOff>101600</xdr:rowOff>
    </xdr:to>
    <xdr:pic>
      <xdr:nvPicPr>
        <xdr:cNvPr id="1315" name="Picture 1314" descr="Rice Owls">
          <a:hlinkClick xmlns:r="http://purl.oclc.org/ooxml/officeDocument/relationships" r:id="rId345"/>
          <a:extLst>
            <a:ext uri="{FF2B5EF4-FFF2-40B4-BE49-F238E27FC236}">
              <a16:creationId xmlns:a16="http://schemas.microsoft.com/office/drawing/2014/main" id="{F1148089-E2BE-E917-B254-8CC72422B5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508000</xdr:colOff>
      <xdr:row>224</xdr:row>
      <xdr:rowOff>101600</xdr:rowOff>
    </xdr:to>
    <xdr:pic>
      <xdr:nvPicPr>
        <xdr:cNvPr id="1316" name="Picture 1315" descr="UT Arlington Mavericks">
          <a:hlinkClick xmlns:r="http://purl.oclc.org/ooxml/officeDocument/relationships" r:id="rId569"/>
          <a:extLst>
            <a:ext uri="{FF2B5EF4-FFF2-40B4-BE49-F238E27FC236}">
              <a16:creationId xmlns:a16="http://schemas.microsoft.com/office/drawing/2014/main" id="{D5360840-9959-3585-A4C4-429167FD0C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508000</xdr:colOff>
      <xdr:row>225</xdr:row>
      <xdr:rowOff>101600</xdr:rowOff>
    </xdr:to>
    <xdr:pic>
      <xdr:nvPicPr>
        <xdr:cNvPr id="1317" name="Picture 1316" descr="Southern Utah Thunderbirds">
          <a:hlinkClick xmlns:r="http://purl.oclc.org/ooxml/officeDocument/relationships" r:id="rId423"/>
          <a:extLst>
            <a:ext uri="{FF2B5EF4-FFF2-40B4-BE49-F238E27FC236}">
              <a16:creationId xmlns:a16="http://schemas.microsoft.com/office/drawing/2014/main" id="{62C3A14B-7E54-8915-1FA8-12EC9A7ECC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508000</xdr:colOff>
      <xdr:row>226</xdr:row>
      <xdr:rowOff>101600</xdr:rowOff>
    </xdr:to>
    <xdr:pic>
      <xdr:nvPicPr>
        <xdr:cNvPr id="1318" name="Picture 1317" descr="Richmond Spiders">
          <a:hlinkClick xmlns:r="http://purl.oclc.org/ooxml/officeDocument/relationships" r:id="rId559"/>
          <a:extLst>
            <a:ext uri="{FF2B5EF4-FFF2-40B4-BE49-F238E27FC236}">
              <a16:creationId xmlns:a16="http://schemas.microsoft.com/office/drawing/2014/main" id="{B989B155-3550-1BED-4DA0-90B66BB52E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508000</xdr:colOff>
      <xdr:row>227</xdr:row>
      <xdr:rowOff>101600</xdr:rowOff>
    </xdr:to>
    <xdr:pic>
      <xdr:nvPicPr>
        <xdr:cNvPr id="1319" name="Picture 1318" descr="Fresno State Bulldogs">
          <a:hlinkClick xmlns:r="http://purl.oclc.org/ooxml/officeDocument/relationships" r:id="rId621"/>
          <a:extLst>
            <a:ext uri="{FF2B5EF4-FFF2-40B4-BE49-F238E27FC236}">
              <a16:creationId xmlns:a16="http://schemas.microsoft.com/office/drawing/2014/main" id="{5DBCEB8A-95CC-4CBD-FE9C-DF0DC5F3A2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508000</xdr:colOff>
      <xdr:row>228</xdr:row>
      <xdr:rowOff>101600</xdr:rowOff>
    </xdr:to>
    <xdr:pic>
      <xdr:nvPicPr>
        <xdr:cNvPr id="1320" name="Picture 1319" descr="Pacific Tigers">
          <a:hlinkClick xmlns:r="http://purl.oclc.org/ooxml/officeDocument/relationships" r:id="rId623"/>
          <a:extLst>
            <a:ext uri="{FF2B5EF4-FFF2-40B4-BE49-F238E27FC236}">
              <a16:creationId xmlns:a16="http://schemas.microsoft.com/office/drawing/2014/main" id="{2708949F-61D8-1051-2DAC-37D4A30ED9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508000</xdr:colOff>
      <xdr:row>229</xdr:row>
      <xdr:rowOff>101600</xdr:rowOff>
    </xdr:to>
    <xdr:pic>
      <xdr:nvPicPr>
        <xdr:cNvPr id="1321" name="Picture 1320" descr="Indiana State Sycamores">
          <a:hlinkClick xmlns:r="http://purl.oclc.org/ooxml/officeDocument/relationships" r:id="rId433"/>
          <a:extLst>
            <a:ext uri="{FF2B5EF4-FFF2-40B4-BE49-F238E27FC236}">
              <a16:creationId xmlns:a16="http://schemas.microsoft.com/office/drawing/2014/main" id="{A6360896-C9FE-2C3A-CEBC-DEC1914C33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508000</xdr:colOff>
      <xdr:row>230</xdr:row>
      <xdr:rowOff>101600</xdr:rowOff>
    </xdr:to>
    <xdr:pic>
      <xdr:nvPicPr>
        <xdr:cNvPr id="1322" name="Picture 1321" descr="Stonehill Skyhawks">
          <a:hlinkClick xmlns:r="http://purl.oclc.org/ooxml/officeDocument/relationships" r:id="rId519"/>
          <a:extLst>
            <a:ext uri="{FF2B5EF4-FFF2-40B4-BE49-F238E27FC236}">
              <a16:creationId xmlns:a16="http://schemas.microsoft.com/office/drawing/2014/main" id="{BDF66EB8-FCAC-7658-3E42-5D1B8277B6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508000</xdr:colOff>
      <xdr:row>231</xdr:row>
      <xdr:rowOff>101600</xdr:rowOff>
    </xdr:to>
    <xdr:pic>
      <xdr:nvPicPr>
        <xdr:cNvPr id="1323" name="Picture 1322" descr="Georgia Southern Eagles">
          <a:hlinkClick xmlns:r="http://purl.oclc.org/ooxml/officeDocument/relationships" r:id="rId479"/>
          <a:extLst>
            <a:ext uri="{FF2B5EF4-FFF2-40B4-BE49-F238E27FC236}">
              <a16:creationId xmlns:a16="http://schemas.microsoft.com/office/drawing/2014/main" id="{51F558CF-98F0-F8A2-8D0E-568C3BA7CC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508000</xdr:colOff>
      <xdr:row>232</xdr:row>
      <xdr:rowOff>101600</xdr:rowOff>
    </xdr:to>
    <xdr:pic>
      <xdr:nvPicPr>
        <xdr:cNvPr id="1324" name="Picture 1323" descr="UT Rio Grande Valley Vaqueros">
          <a:hlinkClick xmlns:r="http://purl.oclc.org/ooxml/officeDocument/relationships" r:id="rId325"/>
          <a:extLst>
            <a:ext uri="{FF2B5EF4-FFF2-40B4-BE49-F238E27FC236}">
              <a16:creationId xmlns:a16="http://schemas.microsoft.com/office/drawing/2014/main" id="{A2CEAEC0-0808-424E-69B9-7FD824A399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508000</xdr:colOff>
      <xdr:row>233</xdr:row>
      <xdr:rowOff>101600</xdr:rowOff>
    </xdr:to>
    <xdr:pic>
      <xdr:nvPicPr>
        <xdr:cNvPr id="1325" name="Picture 1324" descr="Old Dominion Monarchs">
          <a:hlinkClick xmlns:r="http://purl.oclc.org/ooxml/officeDocument/relationships" r:id="rId513"/>
          <a:extLst>
            <a:ext uri="{FF2B5EF4-FFF2-40B4-BE49-F238E27FC236}">
              <a16:creationId xmlns:a16="http://schemas.microsoft.com/office/drawing/2014/main" id="{63E03233-0A4A-660F-2ED9-2924D15ED4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508000</xdr:colOff>
      <xdr:row>234</xdr:row>
      <xdr:rowOff>101600</xdr:rowOff>
    </xdr:to>
    <xdr:pic>
      <xdr:nvPicPr>
        <xdr:cNvPr id="1326" name="Picture 1325" descr="Long Beach State Beach">
          <a:hlinkClick xmlns:r="http://purl.oclc.org/ooxml/officeDocument/relationships" r:id="rId583"/>
          <a:extLst>
            <a:ext uri="{FF2B5EF4-FFF2-40B4-BE49-F238E27FC236}">
              <a16:creationId xmlns:a16="http://schemas.microsoft.com/office/drawing/2014/main" id="{48F5E277-52E3-D01D-5E66-60F556B4E0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508000</xdr:colOff>
      <xdr:row>235</xdr:row>
      <xdr:rowOff>101600</xdr:rowOff>
    </xdr:to>
    <xdr:pic>
      <xdr:nvPicPr>
        <xdr:cNvPr id="1327" name="Picture 1326" descr="San Diego Toreros">
          <a:hlinkClick xmlns:r="http://purl.oclc.org/ooxml/officeDocument/relationships" r:id="rId625"/>
          <a:extLst>
            <a:ext uri="{FF2B5EF4-FFF2-40B4-BE49-F238E27FC236}">
              <a16:creationId xmlns:a16="http://schemas.microsoft.com/office/drawing/2014/main" id="{AD4CAAB0-6C52-B13F-B8B9-8B8AC98A083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508000</xdr:colOff>
      <xdr:row>236</xdr:row>
      <xdr:rowOff>101600</xdr:rowOff>
    </xdr:to>
    <xdr:pic>
      <xdr:nvPicPr>
        <xdr:cNvPr id="1328" name="Picture 1327" descr="UC Davis Aggies">
          <a:hlinkClick xmlns:r="http://purl.oclc.org/ooxml/officeDocument/relationships" r:id="rId417"/>
          <a:extLst>
            <a:ext uri="{FF2B5EF4-FFF2-40B4-BE49-F238E27FC236}">
              <a16:creationId xmlns:a16="http://schemas.microsoft.com/office/drawing/2014/main" id="{2074604C-C144-6029-AE5F-82BB49E481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508000</xdr:colOff>
      <xdr:row>237</xdr:row>
      <xdr:rowOff>101600</xdr:rowOff>
    </xdr:to>
    <xdr:pic>
      <xdr:nvPicPr>
        <xdr:cNvPr id="1329" name="Picture 1328" descr="Idaho State Bengals">
          <a:hlinkClick xmlns:r="http://purl.oclc.org/ooxml/officeDocument/relationships" r:id="rId497"/>
          <a:extLst>
            <a:ext uri="{FF2B5EF4-FFF2-40B4-BE49-F238E27FC236}">
              <a16:creationId xmlns:a16="http://schemas.microsoft.com/office/drawing/2014/main" id="{C63C1E32-D9FE-464D-B173-74EB42CE8E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508000</xdr:colOff>
      <xdr:row>238</xdr:row>
      <xdr:rowOff>101600</xdr:rowOff>
    </xdr:to>
    <xdr:pic>
      <xdr:nvPicPr>
        <xdr:cNvPr id="1330" name="Picture 1329" descr="Louisiana Ragin' Cajuns">
          <a:hlinkClick xmlns:r="http://purl.oclc.org/ooxml/officeDocument/relationships" r:id="rId627"/>
          <a:extLst>
            <a:ext uri="{FF2B5EF4-FFF2-40B4-BE49-F238E27FC236}">
              <a16:creationId xmlns:a16="http://schemas.microsoft.com/office/drawing/2014/main" id="{FED45962-B93C-DD13-EAFC-0BC264BFAD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508000</xdr:colOff>
      <xdr:row>239</xdr:row>
      <xdr:rowOff>101600</xdr:rowOff>
    </xdr:to>
    <xdr:pic>
      <xdr:nvPicPr>
        <xdr:cNvPr id="1331" name="Picture 1330" descr="Maine Black Bears">
          <a:hlinkClick xmlns:r="http://purl.oclc.org/ooxml/officeDocument/relationships" r:id="rId443"/>
          <a:extLst>
            <a:ext uri="{FF2B5EF4-FFF2-40B4-BE49-F238E27FC236}">
              <a16:creationId xmlns:a16="http://schemas.microsoft.com/office/drawing/2014/main" id="{A19D403B-9CB0-89CF-43A7-BBB1DCBD0F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508000</xdr:colOff>
      <xdr:row>240</xdr:row>
      <xdr:rowOff>101600</xdr:rowOff>
    </xdr:to>
    <xdr:pic>
      <xdr:nvPicPr>
        <xdr:cNvPr id="1332" name="Picture 1331" descr="Iona Gaels">
          <a:hlinkClick xmlns:r="http://purl.oclc.org/ooxml/officeDocument/relationships" r:id="rId629"/>
          <a:extLst>
            <a:ext uri="{FF2B5EF4-FFF2-40B4-BE49-F238E27FC236}">
              <a16:creationId xmlns:a16="http://schemas.microsoft.com/office/drawing/2014/main" id="{F6E48A16-6A13-C97D-ABAA-410C1DB5A4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508000</xdr:colOff>
      <xdr:row>241</xdr:row>
      <xdr:rowOff>101600</xdr:rowOff>
    </xdr:to>
    <xdr:pic>
      <xdr:nvPicPr>
        <xdr:cNvPr id="1333" name="Picture 1332" descr="Niagara Purple Eagles">
          <a:hlinkClick xmlns:r="http://purl.oclc.org/ooxml/officeDocument/relationships" r:id="rId521"/>
          <a:extLst>
            <a:ext uri="{FF2B5EF4-FFF2-40B4-BE49-F238E27FC236}">
              <a16:creationId xmlns:a16="http://schemas.microsoft.com/office/drawing/2014/main" id="{57667CB1-35A3-B2FA-A0E2-AD3909BAF1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508000</xdr:colOff>
      <xdr:row>242</xdr:row>
      <xdr:rowOff>101600</xdr:rowOff>
    </xdr:to>
    <xdr:pic>
      <xdr:nvPicPr>
        <xdr:cNvPr id="1334" name="Picture 1333" descr="Lafayette Leopards">
          <a:hlinkClick xmlns:r="http://purl.oclc.org/ooxml/officeDocument/relationships" r:id="rId631"/>
          <a:extLst>
            <a:ext uri="{FF2B5EF4-FFF2-40B4-BE49-F238E27FC236}">
              <a16:creationId xmlns:a16="http://schemas.microsoft.com/office/drawing/2014/main" id="{3C36508A-FFB8-7CB5-C6A6-84639F0917D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508000</xdr:colOff>
      <xdr:row>243</xdr:row>
      <xdr:rowOff>101600</xdr:rowOff>
    </xdr:to>
    <xdr:pic>
      <xdr:nvPicPr>
        <xdr:cNvPr id="1335" name="Picture 1334" descr="Coastal Carolina Chanticleers">
          <a:hlinkClick xmlns:r="http://purl.oclc.org/ooxml/officeDocument/relationships" r:id="rId571"/>
          <a:extLst>
            <a:ext uri="{FF2B5EF4-FFF2-40B4-BE49-F238E27FC236}">
              <a16:creationId xmlns:a16="http://schemas.microsoft.com/office/drawing/2014/main" id="{C7764BB4-C69C-027B-8C96-064DEF8C58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7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508000</xdr:colOff>
      <xdr:row>244</xdr:row>
      <xdr:rowOff>101600</xdr:rowOff>
    </xdr:to>
    <xdr:pic>
      <xdr:nvPicPr>
        <xdr:cNvPr id="1336" name="Picture 1335" descr="Texas State Bobcats">
          <a:hlinkClick xmlns:r="http://purl.oclc.org/ooxml/officeDocument/relationships" r:id="rId393"/>
          <a:extLst>
            <a:ext uri="{FF2B5EF4-FFF2-40B4-BE49-F238E27FC236}">
              <a16:creationId xmlns:a16="http://schemas.microsoft.com/office/drawing/2014/main" id="{5A7B3D05-B870-A500-29A7-E053254111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7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508000</xdr:colOff>
      <xdr:row>245</xdr:row>
      <xdr:rowOff>101600</xdr:rowOff>
    </xdr:to>
    <xdr:pic>
      <xdr:nvPicPr>
        <xdr:cNvPr id="1337" name="Picture 1336" descr="Eastern Washington Eagles">
          <a:hlinkClick xmlns:r="http://purl.oclc.org/ooxml/officeDocument/relationships" r:id="rId573"/>
          <a:extLst>
            <a:ext uri="{FF2B5EF4-FFF2-40B4-BE49-F238E27FC236}">
              <a16:creationId xmlns:a16="http://schemas.microsoft.com/office/drawing/2014/main" id="{1C8D04EA-DCD0-68FE-D79E-DE30E8CAFF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508000</xdr:colOff>
      <xdr:row>246</xdr:row>
      <xdr:rowOff>101600</xdr:rowOff>
    </xdr:to>
    <xdr:pic>
      <xdr:nvPicPr>
        <xdr:cNvPr id="1338" name="Picture 1337" descr="Evansville Purple Aces">
          <a:hlinkClick xmlns:r="http://purl.oclc.org/ooxml/officeDocument/relationships" r:id="rId585"/>
          <a:extLst>
            <a:ext uri="{FF2B5EF4-FFF2-40B4-BE49-F238E27FC236}">
              <a16:creationId xmlns:a16="http://schemas.microsoft.com/office/drawing/2014/main" id="{9F02CA39-C5B4-C093-6162-50106EE8F6A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508000</xdr:colOff>
      <xdr:row>247</xdr:row>
      <xdr:rowOff>101600</xdr:rowOff>
    </xdr:to>
    <xdr:pic>
      <xdr:nvPicPr>
        <xdr:cNvPr id="1339" name="Picture 1338" descr="Army Black Knights">
          <a:hlinkClick xmlns:r="http://purl.oclc.org/ooxml/officeDocument/relationships" r:id="rId509"/>
          <a:extLst>
            <a:ext uri="{FF2B5EF4-FFF2-40B4-BE49-F238E27FC236}">
              <a16:creationId xmlns:a16="http://schemas.microsoft.com/office/drawing/2014/main" id="{4CBAD9E3-40F3-C43C-A0F2-3D30A9D322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508000</xdr:colOff>
      <xdr:row>248</xdr:row>
      <xdr:rowOff>101600</xdr:rowOff>
    </xdr:to>
    <xdr:pic>
      <xdr:nvPicPr>
        <xdr:cNvPr id="1340" name="Picture 1339" descr="Texas A&amp;M-Corpus Christi Islanders">
          <a:hlinkClick xmlns:r="http://purl.oclc.org/ooxml/officeDocument/relationships" r:id="rId321"/>
          <a:extLst>
            <a:ext uri="{FF2B5EF4-FFF2-40B4-BE49-F238E27FC236}">
              <a16:creationId xmlns:a16="http://schemas.microsoft.com/office/drawing/2014/main" id="{49E66141-66BD-BBEC-00ED-8332E342B5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508000</xdr:colOff>
      <xdr:row>249</xdr:row>
      <xdr:rowOff>101600</xdr:rowOff>
    </xdr:to>
    <xdr:pic>
      <xdr:nvPicPr>
        <xdr:cNvPr id="1341" name="Picture 1340" descr="UAlbany Great Danes">
          <a:hlinkClick xmlns:r="http://purl.oclc.org/ooxml/officeDocument/relationships" r:id="rId525"/>
          <a:extLst>
            <a:ext uri="{FF2B5EF4-FFF2-40B4-BE49-F238E27FC236}">
              <a16:creationId xmlns:a16="http://schemas.microsoft.com/office/drawing/2014/main" id="{0E7FB36A-200A-4917-AD33-701B3F265F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508000</xdr:colOff>
      <xdr:row>250</xdr:row>
      <xdr:rowOff>101600</xdr:rowOff>
    </xdr:to>
    <xdr:pic>
      <xdr:nvPicPr>
        <xdr:cNvPr id="1342" name="Picture 1341" descr="Florida Gulf Coast Eagles">
          <a:hlinkClick xmlns:r="http://purl.oclc.org/ooxml/officeDocument/relationships" r:id="rId409"/>
          <a:extLst>
            <a:ext uri="{FF2B5EF4-FFF2-40B4-BE49-F238E27FC236}">
              <a16:creationId xmlns:a16="http://schemas.microsoft.com/office/drawing/2014/main" id="{60FEF23B-1F4C-E50E-8EF2-02A0C15584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9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508000</xdr:colOff>
      <xdr:row>251</xdr:row>
      <xdr:rowOff>101600</xdr:rowOff>
    </xdr:to>
    <xdr:pic>
      <xdr:nvPicPr>
        <xdr:cNvPr id="1343" name="Picture 1342" descr="Abilene Christian Wildcats">
          <a:hlinkClick xmlns:r="http://purl.oclc.org/ooxml/officeDocument/relationships" r:id="rId483"/>
          <a:extLst>
            <a:ext uri="{FF2B5EF4-FFF2-40B4-BE49-F238E27FC236}">
              <a16:creationId xmlns:a16="http://schemas.microsoft.com/office/drawing/2014/main" id="{83147582-B4C1-CFEF-D8B5-861CE4E7A0A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508000</xdr:colOff>
      <xdr:row>252</xdr:row>
      <xdr:rowOff>101600</xdr:rowOff>
    </xdr:to>
    <xdr:pic>
      <xdr:nvPicPr>
        <xdr:cNvPr id="1344" name="Picture 1343" descr="Air Force Falcons">
          <a:hlinkClick xmlns:r="http://purl.oclc.org/ooxml/officeDocument/relationships" r:id="rId633"/>
          <a:extLst>
            <a:ext uri="{FF2B5EF4-FFF2-40B4-BE49-F238E27FC236}">
              <a16:creationId xmlns:a16="http://schemas.microsoft.com/office/drawing/2014/main" id="{9574A262-0C71-52A5-51CA-4405303EA39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508000</xdr:colOff>
      <xdr:row>253</xdr:row>
      <xdr:rowOff>101600</xdr:rowOff>
    </xdr:to>
    <xdr:pic>
      <xdr:nvPicPr>
        <xdr:cNvPr id="1345" name="Picture 1344" descr="Alabama A&amp;M Bulldogs">
          <a:hlinkClick xmlns:r="http://purl.oclc.org/ooxml/officeDocument/relationships" r:id="rId635"/>
          <a:extLst>
            <a:ext uri="{FF2B5EF4-FFF2-40B4-BE49-F238E27FC236}">
              <a16:creationId xmlns:a16="http://schemas.microsoft.com/office/drawing/2014/main" id="{0794EA70-2D7E-3F0A-74B9-F8A9FD74D7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508000</xdr:colOff>
      <xdr:row>254</xdr:row>
      <xdr:rowOff>101600</xdr:rowOff>
    </xdr:to>
    <xdr:pic>
      <xdr:nvPicPr>
        <xdr:cNvPr id="1346" name="Picture 1345" descr="Alabama State Hornets">
          <a:hlinkClick xmlns:r="http://purl.oclc.org/ooxml/officeDocument/relationships" r:id="rId527"/>
          <a:extLst>
            <a:ext uri="{FF2B5EF4-FFF2-40B4-BE49-F238E27FC236}">
              <a16:creationId xmlns:a16="http://schemas.microsoft.com/office/drawing/2014/main" id="{D1BDAA44-B8EB-29E2-CDF8-6E74F29B4B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508000</xdr:colOff>
      <xdr:row>255</xdr:row>
      <xdr:rowOff>101600</xdr:rowOff>
    </xdr:to>
    <xdr:pic>
      <xdr:nvPicPr>
        <xdr:cNvPr id="1347" name="Picture 1346" descr="Alcorn State Braves">
          <a:hlinkClick xmlns:r="http://purl.oclc.org/ooxml/officeDocument/relationships" r:id="rId637"/>
          <a:extLst>
            <a:ext uri="{FF2B5EF4-FFF2-40B4-BE49-F238E27FC236}">
              <a16:creationId xmlns:a16="http://schemas.microsoft.com/office/drawing/2014/main" id="{5C694A72-B355-EDA3-5E7A-D78D1F5A3A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508000</xdr:colOff>
      <xdr:row>256</xdr:row>
      <xdr:rowOff>101600</xdr:rowOff>
    </xdr:to>
    <xdr:pic>
      <xdr:nvPicPr>
        <xdr:cNvPr id="1348" name="Picture 1347" descr="App State Mountaineers">
          <a:hlinkClick xmlns:r="http://purl.oclc.org/ooxml/officeDocument/relationships" r:id="rId365"/>
          <a:extLst>
            <a:ext uri="{FF2B5EF4-FFF2-40B4-BE49-F238E27FC236}">
              <a16:creationId xmlns:a16="http://schemas.microsoft.com/office/drawing/2014/main" id="{B8F435DE-1E9F-CFD1-7AC9-CECA28D621F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1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508000</xdr:colOff>
      <xdr:row>257</xdr:row>
      <xdr:rowOff>101600</xdr:rowOff>
    </xdr:to>
    <xdr:pic>
      <xdr:nvPicPr>
        <xdr:cNvPr id="1349" name="Picture 1348" descr="Arkansas-Pine Bluff Golden Lions">
          <a:hlinkClick xmlns:r="http://purl.oclc.org/ooxml/officeDocument/relationships" r:id="rId639"/>
          <a:extLst>
            <a:ext uri="{FF2B5EF4-FFF2-40B4-BE49-F238E27FC236}">
              <a16:creationId xmlns:a16="http://schemas.microsoft.com/office/drawing/2014/main" id="{CE2A50D3-282E-29FB-9B1F-0D5107CF41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508000</xdr:colOff>
      <xdr:row>258</xdr:row>
      <xdr:rowOff>101600</xdr:rowOff>
    </xdr:to>
    <xdr:pic>
      <xdr:nvPicPr>
        <xdr:cNvPr id="1350" name="Picture 1349" descr="Little Rock Trojans">
          <a:hlinkClick xmlns:r="http://purl.oclc.org/ooxml/officeDocument/relationships" r:id="rId455"/>
          <a:extLst>
            <a:ext uri="{FF2B5EF4-FFF2-40B4-BE49-F238E27FC236}">
              <a16:creationId xmlns:a16="http://schemas.microsoft.com/office/drawing/2014/main" id="{74DDC2F2-CBCB-79CB-4C46-0A83405364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1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508000</xdr:colOff>
      <xdr:row>259</xdr:row>
      <xdr:rowOff>101600</xdr:rowOff>
    </xdr:to>
    <xdr:pic>
      <xdr:nvPicPr>
        <xdr:cNvPr id="1351" name="Picture 1350" descr="Austin Peay Governors">
          <a:hlinkClick xmlns:r="http://purl.oclc.org/ooxml/officeDocument/relationships" r:id="rId587"/>
          <a:extLst>
            <a:ext uri="{FF2B5EF4-FFF2-40B4-BE49-F238E27FC236}">
              <a16:creationId xmlns:a16="http://schemas.microsoft.com/office/drawing/2014/main" id="{3383886B-86FF-1F01-A4CB-135CFC55A6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508000</xdr:colOff>
      <xdr:row>260</xdr:row>
      <xdr:rowOff>101600</xdr:rowOff>
    </xdr:to>
    <xdr:pic>
      <xdr:nvPicPr>
        <xdr:cNvPr id="1352" name="Picture 1351" descr="Ball State Cardinals">
          <a:hlinkClick xmlns:r="http://purl.oclc.org/ooxml/officeDocument/relationships" r:id="rId495"/>
          <a:extLst>
            <a:ext uri="{FF2B5EF4-FFF2-40B4-BE49-F238E27FC236}">
              <a16:creationId xmlns:a16="http://schemas.microsoft.com/office/drawing/2014/main" id="{EEAE28EC-16B9-2018-3DFF-5DB946E70A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508000</xdr:colOff>
      <xdr:row>261</xdr:row>
      <xdr:rowOff>101600</xdr:rowOff>
    </xdr:to>
    <xdr:pic>
      <xdr:nvPicPr>
        <xdr:cNvPr id="1353" name="Picture 1352" descr="Bethune-Cookman Wildcats">
          <a:hlinkClick xmlns:r="http://purl.oclc.org/ooxml/officeDocument/relationships" r:id="rId383"/>
          <a:extLst>
            <a:ext uri="{FF2B5EF4-FFF2-40B4-BE49-F238E27FC236}">
              <a16:creationId xmlns:a16="http://schemas.microsoft.com/office/drawing/2014/main" id="{FFB1E487-F9A6-9C26-28ED-AD1A838FA1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2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508000</xdr:colOff>
      <xdr:row>262</xdr:row>
      <xdr:rowOff>101600</xdr:rowOff>
    </xdr:to>
    <xdr:pic>
      <xdr:nvPicPr>
        <xdr:cNvPr id="1354" name="Picture 1353" descr="Binghamton Bearcats">
          <a:hlinkClick xmlns:r="http://purl.oclc.org/ooxml/officeDocument/relationships" r:id="rId555"/>
          <a:extLst>
            <a:ext uri="{FF2B5EF4-FFF2-40B4-BE49-F238E27FC236}">
              <a16:creationId xmlns:a16="http://schemas.microsoft.com/office/drawing/2014/main" id="{161D87B8-474A-D09A-96E0-E278927F40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3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508000</xdr:colOff>
      <xdr:row>263</xdr:row>
      <xdr:rowOff>101600</xdr:rowOff>
    </xdr:to>
    <xdr:pic>
      <xdr:nvPicPr>
        <xdr:cNvPr id="1355" name="Picture 1354" descr="Bucknell Bison">
          <a:hlinkClick xmlns:r="http://purl.oclc.org/ooxml/officeDocument/relationships" r:id="rId589"/>
          <a:extLst>
            <a:ext uri="{FF2B5EF4-FFF2-40B4-BE49-F238E27FC236}">
              <a16:creationId xmlns:a16="http://schemas.microsoft.com/office/drawing/2014/main" id="{306601AD-EB61-A590-9F90-196A6420EA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508000</xdr:colOff>
      <xdr:row>264</xdr:row>
      <xdr:rowOff>101600</xdr:rowOff>
    </xdr:to>
    <xdr:pic>
      <xdr:nvPicPr>
        <xdr:cNvPr id="1356" name="Picture 1355" descr="Buffalo Bulls">
          <a:hlinkClick xmlns:r="http://purl.oclc.org/ooxml/officeDocument/relationships" r:id="rId539"/>
          <a:extLst>
            <a:ext uri="{FF2B5EF4-FFF2-40B4-BE49-F238E27FC236}">
              <a16:creationId xmlns:a16="http://schemas.microsoft.com/office/drawing/2014/main" id="{4B956413-5483-C8E4-F694-DD04451B07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3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508000</xdr:colOff>
      <xdr:row>265</xdr:row>
      <xdr:rowOff>101600</xdr:rowOff>
    </xdr:to>
    <xdr:pic>
      <xdr:nvPicPr>
        <xdr:cNvPr id="1357" name="Picture 1356" descr="Campbell Fighting Camels">
          <a:hlinkClick xmlns:r="http://purl.oclc.org/ooxml/officeDocument/relationships" r:id="rId541"/>
          <a:extLst>
            <a:ext uri="{FF2B5EF4-FFF2-40B4-BE49-F238E27FC236}">
              <a16:creationId xmlns:a16="http://schemas.microsoft.com/office/drawing/2014/main" id="{B2F6DCA8-C4C0-9F8E-5DF7-04E6CB4ACA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508000</xdr:colOff>
      <xdr:row>266</xdr:row>
      <xdr:rowOff>101600</xdr:rowOff>
    </xdr:to>
    <xdr:pic>
      <xdr:nvPicPr>
        <xdr:cNvPr id="1358" name="Picture 1357" descr="Canisius Golden Griffins">
          <a:hlinkClick xmlns:r="http://purl.oclc.org/ooxml/officeDocument/relationships" r:id="rId641"/>
          <a:extLst>
            <a:ext uri="{FF2B5EF4-FFF2-40B4-BE49-F238E27FC236}">
              <a16:creationId xmlns:a16="http://schemas.microsoft.com/office/drawing/2014/main" id="{590DD40A-D977-5C1F-0B68-D26B5294A9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508000</xdr:colOff>
      <xdr:row>267</xdr:row>
      <xdr:rowOff>101600</xdr:rowOff>
    </xdr:to>
    <xdr:pic>
      <xdr:nvPicPr>
        <xdr:cNvPr id="1359" name="Picture 1358" descr="Central Arkansas Bears">
          <a:hlinkClick xmlns:r="http://purl.oclc.org/ooxml/officeDocument/relationships" r:id="rId643"/>
          <a:extLst>
            <a:ext uri="{FF2B5EF4-FFF2-40B4-BE49-F238E27FC236}">
              <a16:creationId xmlns:a16="http://schemas.microsoft.com/office/drawing/2014/main" id="{B87C9911-C76C-9F4C-86FC-2E78B10245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508000</xdr:colOff>
      <xdr:row>268</xdr:row>
      <xdr:rowOff>101600</xdr:rowOff>
    </xdr:to>
    <xdr:pic>
      <xdr:nvPicPr>
        <xdr:cNvPr id="1360" name="Picture 1359" descr="Central Michigan Chippewas">
          <a:hlinkClick xmlns:r="http://purl.oclc.org/ooxml/officeDocument/relationships" r:id="rId401"/>
          <a:extLst>
            <a:ext uri="{FF2B5EF4-FFF2-40B4-BE49-F238E27FC236}">
              <a16:creationId xmlns:a16="http://schemas.microsoft.com/office/drawing/2014/main" id="{4C013F9A-11EF-886E-D1BB-1B71A5AFC42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5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508000</xdr:colOff>
      <xdr:row>269</xdr:row>
      <xdr:rowOff>101600</xdr:rowOff>
    </xdr:to>
    <xdr:pic>
      <xdr:nvPicPr>
        <xdr:cNvPr id="1361" name="Picture 1360" descr="Charleston Southern Buccaneers">
          <a:hlinkClick xmlns:r="http://purl.oclc.org/ooxml/officeDocument/relationships" r:id="rId645"/>
          <a:extLst>
            <a:ext uri="{FF2B5EF4-FFF2-40B4-BE49-F238E27FC236}">
              <a16:creationId xmlns:a16="http://schemas.microsoft.com/office/drawing/2014/main" id="{BD4D2C0B-57A7-2516-74A6-92EF31BECF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508000</xdr:colOff>
      <xdr:row>270</xdr:row>
      <xdr:rowOff>101600</xdr:rowOff>
    </xdr:to>
    <xdr:pic>
      <xdr:nvPicPr>
        <xdr:cNvPr id="1362" name="Picture 1361" descr="Chicago State Cougars">
          <a:hlinkClick xmlns:r="http://purl.oclc.org/ooxml/officeDocument/relationships" r:id="rId647"/>
          <a:extLst>
            <a:ext uri="{FF2B5EF4-FFF2-40B4-BE49-F238E27FC236}">
              <a16:creationId xmlns:a16="http://schemas.microsoft.com/office/drawing/2014/main" id="{43431255-8267-09CE-9D8B-213C32CB15F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508000</xdr:colOff>
      <xdr:row>271</xdr:row>
      <xdr:rowOff>101600</xdr:rowOff>
    </xdr:to>
    <xdr:pic>
      <xdr:nvPicPr>
        <xdr:cNvPr id="1363" name="Picture 1362" descr="Colgate Raiders">
          <a:hlinkClick xmlns:r="http://purl.oclc.org/ooxml/officeDocument/relationships" r:id="rId591"/>
          <a:extLst>
            <a:ext uri="{FF2B5EF4-FFF2-40B4-BE49-F238E27FC236}">
              <a16:creationId xmlns:a16="http://schemas.microsoft.com/office/drawing/2014/main" id="{A5419BE9-8D67-97D6-E0AA-245F4FE938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508000</xdr:colOff>
      <xdr:row>272</xdr:row>
      <xdr:rowOff>101600</xdr:rowOff>
    </xdr:to>
    <xdr:pic>
      <xdr:nvPicPr>
        <xdr:cNvPr id="1364" name="Picture 1363" descr="Coppin State Eagles">
          <a:hlinkClick xmlns:r="http://purl.oclc.org/ooxml/officeDocument/relationships" r:id="rId649"/>
          <a:extLst>
            <a:ext uri="{FF2B5EF4-FFF2-40B4-BE49-F238E27FC236}">
              <a16:creationId xmlns:a16="http://schemas.microsoft.com/office/drawing/2014/main" id="{3BA0C6E0-DB30-E342-9402-C2F51DB41D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508000</xdr:colOff>
      <xdr:row>273</xdr:row>
      <xdr:rowOff>101600</xdr:rowOff>
    </xdr:to>
    <xdr:pic>
      <xdr:nvPicPr>
        <xdr:cNvPr id="1365" name="Picture 1364" descr="Delaware State Hornets">
          <a:hlinkClick xmlns:r="http://purl.oclc.org/ooxml/officeDocument/relationships" r:id="rId487"/>
          <a:extLst>
            <a:ext uri="{FF2B5EF4-FFF2-40B4-BE49-F238E27FC236}">
              <a16:creationId xmlns:a16="http://schemas.microsoft.com/office/drawing/2014/main" id="{7F8E94BB-AC53-50CE-D241-C60259E784B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508000</xdr:colOff>
      <xdr:row>274</xdr:row>
      <xdr:rowOff>101600</xdr:rowOff>
    </xdr:to>
    <xdr:pic>
      <xdr:nvPicPr>
        <xdr:cNvPr id="1366" name="Picture 1365" descr="Denver Pioneers">
          <a:hlinkClick xmlns:r="http://purl.oclc.org/ooxml/officeDocument/relationships" r:id="rId651"/>
          <a:extLst>
            <a:ext uri="{FF2B5EF4-FFF2-40B4-BE49-F238E27FC236}">
              <a16:creationId xmlns:a16="http://schemas.microsoft.com/office/drawing/2014/main" id="{3BAA2B48-5805-51A3-847A-F2C5D48FB2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508000</xdr:colOff>
      <xdr:row>275</xdr:row>
      <xdr:rowOff>101600</xdr:rowOff>
    </xdr:to>
    <xdr:pic>
      <xdr:nvPicPr>
        <xdr:cNvPr id="1367" name="Picture 1366" descr="Detroit Mercy Titans">
          <a:hlinkClick xmlns:r="http://purl.oclc.org/ooxml/officeDocument/relationships" r:id="rId653"/>
          <a:extLst>
            <a:ext uri="{FF2B5EF4-FFF2-40B4-BE49-F238E27FC236}">
              <a16:creationId xmlns:a16="http://schemas.microsoft.com/office/drawing/2014/main" id="{E0D2C352-4B65-5647-9CB4-1EB2D2668C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508000</xdr:colOff>
      <xdr:row>276</xdr:row>
      <xdr:rowOff>101600</xdr:rowOff>
    </xdr:to>
    <xdr:pic>
      <xdr:nvPicPr>
        <xdr:cNvPr id="1368" name="Picture 1367" descr="Drexel Dragons">
          <a:hlinkClick xmlns:r="http://purl.oclc.org/ooxml/officeDocument/relationships" r:id="rId397"/>
          <a:extLst>
            <a:ext uri="{FF2B5EF4-FFF2-40B4-BE49-F238E27FC236}">
              <a16:creationId xmlns:a16="http://schemas.microsoft.com/office/drawing/2014/main" id="{5D73A5C0-527A-7373-3F05-BEA2B09844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508000</xdr:colOff>
      <xdr:row>277</xdr:row>
      <xdr:rowOff>101600</xdr:rowOff>
    </xdr:to>
    <xdr:pic>
      <xdr:nvPicPr>
        <xdr:cNvPr id="1369" name="Picture 1368" descr="Duquesne Dukes">
          <a:hlinkClick xmlns:r="http://purl.oclc.org/ooxml/officeDocument/relationships" r:id="rId505"/>
          <a:extLst>
            <a:ext uri="{FF2B5EF4-FFF2-40B4-BE49-F238E27FC236}">
              <a16:creationId xmlns:a16="http://schemas.microsoft.com/office/drawing/2014/main" id="{27A50E9A-1FC6-FB74-6E3B-CB6988ADF5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508000</xdr:colOff>
      <xdr:row>278</xdr:row>
      <xdr:rowOff>101600</xdr:rowOff>
    </xdr:to>
    <xdr:pic>
      <xdr:nvPicPr>
        <xdr:cNvPr id="1370" name="Picture 1369" descr="Eastern Illinois Panthers">
          <a:hlinkClick xmlns:r="http://purl.oclc.org/ooxml/officeDocument/relationships" r:id="rId655"/>
          <a:extLst>
            <a:ext uri="{FF2B5EF4-FFF2-40B4-BE49-F238E27FC236}">
              <a16:creationId xmlns:a16="http://schemas.microsoft.com/office/drawing/2014/main" id="{D3A8C955-4955-323B-BAD6-DF55E87878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508000</xdr:colOff>
      <xdr:row>279</xdr:row>
      <xdr:rowOff>101600</xdr:rowOff>
    </xdr:to>
    <xdr:pic>
      <xdr:nvPicPr>
        <xdr:cNvPr id="1371" name="Picture 1370" descr="Eastern Michigan Eagles">
          <a:hlinkClick xmlns:r="http://purl.oclc.org/ooxml/officeDocument/relationships" r:id="rId485"/>
          <a:extLst>
            <a:ext uri="{FF2B5EF4-FFF2-40B4-BE49-F238E27FC236}">
              <a16:creationId xmlns:a16="http://schemas.microsoft.com/office/drawing/2014/main" id="{52EEA6E1-3EF0-3144-5556-241E4A5FE9A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508000</xdr:colOff>
      <xdr:row>280</xdr:row>
      <xdr:rowOff>101600</xdr:rowOff>
    </xdr:to>
    <xdr:pic>
      <xdr:nvPicPr>
        <xdr:cNvPr id="1372" name="Picture 1371" descr="Elon Phoenix">
          <a:hlinkClick xmlns:r="http://purl.oclc.org/ooxml/officeDocument/relationships" r:id="rId239"/>
          <a:extLst>
            <a:ext uri="{FF2B5EF4-FFF2-40B4-BE49-F238E27FC236}">
              <a16:creationId xmlns:a16="http://schemas.microsoft.com/office/drawing/2014/main" id="{E5F48325-FFC3-6921-59E5-D331745B76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8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508000</xdr:colOff>
      <xdr:row>281</xdr:row>
      <xdr:rowOff>101600</xdr:rowOff>
    </xdr:to>
    <xdr:pic>
      <xdr:nvPicPr>
        <xdr:cNvPr id="1373" name="Picture 1372" descr="Fairfield Stags">
          <a:hlinkClick xmlns:r="http://purl.oclc.org/ooxml/officeDocument/relationships" r:id="rId557"/>
          <a:extLst>
            <a:ext uri="{FF2B5EF4-FFF2-40B4-BE49-F238E27FC236}">
              <a16:creationId xmlns:a16="http://schemas.microsoft.com/office/drawing/2014/main" id="{FA8E23EE-D543-865E-4AC8-54C7BEBC9F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508000</xdr:colOff>
      <xdr:row>282</xdr:row>
      <xdr:rowOff>101600</xdr:rowOff>
    </xdr:to>
    <xdr:pic>
      <xdr:nvPicPr>
        <xdr:cNvPr id="1374" name="Picture 1373" descr="Florida International Panthers">
          <a:hlinkClick xmlns:r="http://purl.oclc.org/ooxml/officeDocument/relationships" r:id="rId657"/>
          <a:extLst>
            <a:ext uri="{FF2B5EF4-FFF2-40B4-BE49-F238E27FC236}">
              <a16:creationId xmlns:a16="http://schemas.microsoft.com/office/drawing/2014/main" id="{4DC8F32B-21C6-6275-E607-197E2F0E24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508000</xdr:colOff>
      <xdr:row>283</xdr:row>
      <xdr:rowOff>101600</xdr:rowOff>
    </xdr:to>
    <xdr:pic>
      <xdr:nvPicPr>
        <xdr:cNvPr id="1375" name="Picture 1374" descr="Fordham Rams">
          <a:hlinkClick xmlns:r="http://purl.oclc.org/ooxml/officeDocument/relationships" r:id="rId413"/>
          <a:extLst>
            <a:ext uri="{FF2B5EF4-FFF2-40B4-BE49-F238E27FC236}">
              <a16:creationId xmlns:a16="http://schemas.microsoft.com/office/drawing/2014/main" id="{06863AE9-0D16-8B32-C3BD-097056A8C2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508000</xdr:colOff>
      <xdr:row>284</xdr:row>
      <xdr:rowOff>101600</xdr:rowOff>
    </xdr:to>
    <xdr:pic>
      <xdr:nvPicPr>
        <xdr:cNvPr id="1376" name="Picture 1375" descr="Cal State Fullerton Titans">
          <a:hlinkClick xmlns:r="http://purl.oclc.org/ooxml/officeDocument/relationships" r:id="rId659"/>
          <a:extLst>
            <a:ext uri="{FF2B5EF4-FFF2-40B4-BE49-F238E27FC236}">
              <a16:creationId xmlns:a16="http://schemas.microsoft.com/office/drawing/2014/main" id="{7393B5A9-F091-81A0-874A-94301C0FF5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0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508000</xdr:colOff>
      <xdr:row>285</xdr:row>
      <xdr:rowOff>101600</xdr:rowOff>
    </xdr:to>
    <xdr:pic>
      <xdr:nvPicPr>
        <xdr:cNvPr id="1377" name="Picture 1376" descr="Gardner-Webb Runnin' Bulldogs">
          <a:hlinkClick xmlns:r="http://purl.oclc.org/ooxml/officeDocument/relationships" r:id="rId491"/>
          <a:extLst>
            <a:ext uri="{FF2B5EF4-FFF2-40B4-BE49-F238E27FC236}">
              <a16:creationId xmlns:a16="http://schemas.microsoft.com/office/drawing/2014/main" id="{E61070F9-F65D-21FD-221F-E4398DC03A5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508000</xdr:colOff>
      <xdr:row>286</xdr:row>
      <xdr:rowOff>101600</xdr:rowOff>
    </xdr:to>
    <xdr:pic>
      <xdr:nvPicPr>
        <xdr:cNvPr id="1378" name="Picture 1377" descr="Georgia State Panthers">
          <a:hlinkClick xmlns:r="http://purl.oclc.org/ooxml/officeDocument/relationships" r:id="rId549"/>
          <a:extLst>
            <a:ext uri="{FF2B5EF4-FFF2-40B4-BE49-F238E27FC236}">
              <a16:creationId xmlns:a16="http://schemas.microsoft.com/office/drawing/2014/main" id="{ADF89476-81E5-BA36-19A9-AB06F4EF083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508000</xdr:colOff>
      <xdr:row>287</xdr:row>
      <xdr:rowOff>101600</xdr:rowOff>
    </xdr:to>
    <xdr:pic>
      <xdr:nvPicPr>
        <xdr:cNvPr id="1379" name="Picture 1378" descr="Hampton Pirates">
          <a:hlinkClick xmlns:r="http://purl.oclc.org/ooxml/officeDocument/relationships" r:id="rId419"/>
          <a:extLst>
            <a:ext uri="{FF2B5EF4-FFF2-40B4-BE49-F238E27FC236}">
              <a16:creationId xmlns:a16="http://schemas.microsoft.com/office/drawing/2014/main" id="{A03762D3-2076-39B2-DB7C-D6B516C171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508000</xdr:colOff>
      <xdr:row>288</xdr:row>
      <xdr:rowOff>101600</xdr:rowOff>
    </xdr:to>
    <xdr:pic>
      <xdr:nvPicPr>
        <xdr:cNvPr id="1380" name="Picture 1379" descr="Hofstra Pride">
          <a:hlinkClick xmlns:r="http://purl.oclc.org/ooxml/officeDocument/relationships" r:id="rId363"/>
          <a:extLst>
            <a:ext uri="{FF2B5EF4-FFF2-40B4-BE49-F238E27FC236}">
              <a16:creationId xmlns:a16="http://schemas.microsoft.com/office/drawing/2014/main" id="{FE702777-AA27-D094-77AD-8DF58528C9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508000</xdr:colOff>
      <xdr:row>289</xdr:row>
      <xdr:rowOff>101600</xdr:rowOff>
    </xdr:to>
    <xdr:pic>
      <xdr:nvPicPr>
        <xdr:cNvPr id="1381" name="Picture 1380" descr="Houston Christian Huskies">
          <a:hlinkClick xmlns:r="http://purl.oclc.org/ooxml/officeDocument/relationships" r:id="rId593"/>
          <a:extLst>
            <a:ext uri="{FF2B5EF4-FFF2-40B4-BE49-F238E27FC236}">
              <a16:creationId xmlns:a16="http://schemas.microsoft.com/office/drawing/2014/main" id="{70F48521-F20E-5EE1-6BB2-2FA9C37F8EE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1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508000</xdr:colOff>
      <xdr:row>290</xdr:row>
      <xdr:rowOff>101600</xdr:rowOff>
    </xdr:to>
    <xdr:pic>
      <xdr:nvPicPr>
        <xdr:cNvPr id="1382" name="Picture 1381" descr="Jackson State Tigers">
          <a:hlinkClick xmlns:r="http://purl.oclc.org/ooxml/officeDocument/relationships" r:id="rId543"/>
          <a:extLst>
            <a:ext uri="{FF2B5EF4-FFF2-40B4-BE49-F238E27FC236}">
              <a16:creationId xmlns:a16="http://schemas.microsoft.com/office/drawing/2014/main" id="{6BA3790B-8F67-45B0-E92C-939B201886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2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508000</xdr:colOff>
      <xdr:row>291</xdr:row>
      <xdr:rowOff>101600</xdr:rowOff>
    </xdr:to>
    <xdr:pic>
      <xdr:nvPicPr>
        <xdr:cNvPr id="1383" name="Picture 1382" descr="La Salle Explorers">
          <a:hlinkClick xmlns:r="http://purl.oclc.org/ooxml/officeDocument/relationships" r:id="rId289"/>
          <a:extLst>
            <a:ext uri="{FF2B5EF4-FFF2-40B4-BE49-F238E27FC236}">
              <a16:creationId xmlns:a16="http://schemas.microsoft.com/office/drawing/2014/main" id="{FFB9FC64-461B-1500-606F-BE0B2985A04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508000</xdr:colOff>
      <xdr:row>292</xdr:row>
      <xdr:rowOff>101600</xdr:rowOff>
    </xdr:to>
    <xdr:pic>
      <xdr:nvPicPr>
        <xdr:cNvPr id="1384" name="Picture 1383" descr="Lehigh Mountain Hawks">
          <a:hlinkClick xmlns:r="http://purl.oclc.org/ooxml/officeDocument/relationships" r:id="rId507"/>
          <a:extLst>
            <a:ext uri="{FF2B5EF4-FFF2-40B4-BE49-F238E27FC236}">
              <a16:creationId xmlns:a16="http://schemas.microsoft.com/office/drawing/2014/main" id="{48A9470D-F90B-A423-23E4-F223A8D050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2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</xdr:colOff>
      <xdr:row>293</xdr:row>
      <xdr:rowOff>101600</xdr:rowOff>
    </xdr:to>
    <xdr:pic>
      <xdr:nvPicPr>
        <xdr:cNvPr id="1385" name="Picture 1384" descr="Le Moyne Dolphins">
          <a:hlinkClick xmlns:r="http://purl.oclc.org/ooxml/officeDocument/relationships" r:id="rId661"/>
          <a:extLst>
            <a:ext uri="{FF2B5EF4-FFF2-40B4-BE49-F238E27FC236}">
              <a16:creationId xmlns:a16="http://schemas.microsoft.com/office/drawing/2014/main" id="{E8787E69-6716-0FEA-76A0-E59A132720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508000</xdr:colOff>
      <xdr:row>294</xdr:row>
      <xdr:rowOff>101600</xdr:rowOff>
    </xdr:to>
    <xdr:pic>
      <xdr:nvPicPr>
        <xdr:cNvPr id="1386" name="Picture 1385" descr="Longwood Lancers">
          <a:hlinkClick xmlns:r="http://purl.oclc.org/ooxml/officeDocument/relationships" r:id="rId307"/>
          <a:extLst>
            <a:ext uri="{FF2B5EF4-FFF2-40B4-BE49-F238E27FC236}">
              <a16:creationId xmlns:a16="http://schemas.microsoft.com/office/drawing/2014/main" id="{BA8B9A3E-1F65-03A9-E36F-168236BEBC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3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508000</xdr:colOff>
      <xdr:row>295</xdr:row>
      <xdr:rowOff>101600</xdr:rowOff>
    </xdr:to>
    <xdr:pic>
      <xdr:nvPicPr>
        <xdr:cNvPr id="1387" name="Picture 1386" descr="UMass Lowell River Hawks">
          <a:hlinkClick xmlns:r="http://purl.oclc.org/ooxml/officeDocument/relationships" r:id="rId237"/>
          <a:extLst>
            <a:ext uri="{FF2B5EF4-FFF2-40B4-BE49-F238E27FC236}">
              <a16:creationId xmlns:a16="http://schemas.microsoft.com/office/drawing/2014/main" id="{408FCCA2-6A75-8C89-A493-6F53263413E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508000</xdr:colOff>
      <xdr:row>296</xdr:row>
      <xdr:rowOff>101600</xdr:rowOff>
    </xdr:to>
    <xdr:pic>
      <xdr:nvPicPr>
        <xdr:cNvPr id="1388" name="Picture 1387" descr="Loyola Maryland Greyhounds">
          <a:hlinkClick xmlns:r="http://purl.oclc.org/ooxml/officeDocument/relationships" r:id="rId533"/>
          <a:extLst>
            <a:ext uri="{FF2B5EF4-FFF2-40B4-BE49-F238E27FC236}">
              <a16:creationId xmlns:a16="http://schemas.microsoft.com/office/drawing/2014/main" id="{FDF27768-EB44-701E-AA6F-655D6A4107D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508000</xdr:colOff>
      <xdr:row>297</xdr:row>
      <xdr:rowOff>101600</xdr:rowOff>
    </xdr:to>
    <xdr:pic>
      <xdr:nvPicPr>
        <xdr:cNvPr id="1389" name="Picture 1388" descr="Manhattan Jaspers">
          <a:hlinkClick xmlns:r="http://purl.oclc.org/ooxml/officeDocument/relationships" r:id="rId453"/>
          <a:extLst>
            <a:ext uri="{FF2B5EF4-FFF2-40B4-BE49-F238E27FC236}">
              <a16:creationId xmlns:a16="http://schemas.microsoft.com/office/drawing/2014/main" id="{531CF9E0-29BB-91EA-2003-BFBBC71E74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508000</xdr:colOff>
      <xdr:row>298</xdr:row>
      <xdr:rowOff>101600</xdr:rowOff>
    </xdr:to>
    <xdr:pic>
      <xdr:nvPicPr>
        <xdr:cNvPr id="1390" name="Picture 1389" descr="UMBC Retrievers">
          <a:hlinkClick xmlns:r="http://purl.oclc.org/ooxml/officeDocument/relationships" r:id="rId499"/>
          <a:extLst>
            <a:ext uri="{FF2B5EF4-FFF2-40B4-BE49-F238E27FC236}">
              <a16:creationId xmlns:a16="http://schemas.microsoft.com/office/drawing/2014/main" id="{486B0DDD-BE2E-395E-C4FC-BE8A723354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4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508000</xdr:colOff>
      <xdr:row>299</xdr:row>
      <xdr:rowOff>101600</xdr:rowOff>
    </xdr:to>
    <xdr:pic>
      <xdr:nvPicPr>
        <xdr:cNvPr id="1391" name="Picture 1390" descr="Maryland Eastern Shore Hawks">
          <a:hlinkClick xmlns:r="http://purl.oclc.org/ooxml/officeDocument/relationships" r:id="rId663"/>
          <a:extLst>
            <a:ext uri="{FF2B5EF4-FFF2-40B4-BE49-F238E27FC236}">
              <a16:creationId xmlns:a16="http://schemas.microsoft.com/office/drawing/2014/main" id="{501E74F1-6D3D-40D3-635A-49803140E6C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508000</xdr:colOff>
      <xdr:row>300</xdr:row>
      <xdr:rowOff>101600</xdr:rowOff>
    </xdr:to>
    <xdr:pic>
      <xdr:nvPicPr>
        <xdr:cNvPr id="1392" name="Picture 1391" descr="Mercer Bears">
          <a:hlinkClick xmlns:r="http://purl.oclc.org/ooxml/officeDocument/relationships" r:id="rId403"/>
          <a:extLst>
            <a:ext uri="{FF2B5EF4-FFF2-40B4-BE49-F238E27FC236}">
              <a16:creationId xmlns:a16="http://schemas.microsoft.com/office/drawing/2014/main" id="{29F37B23-F938-D002-81B2-241A09F233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508000</xdr:colOff>
      <xdr:row>301</xdr:row>
      <xdr:rowOff>101600</xdr:rowOff>
    </xdr:to>
    <xdr:pic>
      <xdr:nvPicPr>
        <xdr:cNvPr id="1393" name="Picture 1392" descr="Mercyhurst Lakers">
          <a:hlinkClick xmlns:r="http://purl.oclc.org/ooxml/officeDocument/relationships" r:id="rId665"/>
          <a:extLst>
            <a:ext uri="{FF2B5EF4-FFF2-40B4-BE49-F238E27FC236}">
              <a16:creationId xmlns:a16="http://schemas.microsoft.com/office/drawing/2014/main" id="{38296004-CB08-B632-4CE4-DB9A8E4B5F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5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508000</xdr:colOff>
      <xdr:row>302</xdr:row>
      <xdr:rowOff>101600</xdr:rowOff>
    </xdr:to>
    <xdr:pic>
      <xdr:nvPicPr>
        <xdr:cNvPr id="1394" name="Picture 1393" descr="Miami Hurricanes">
          <a:hlinkClick xmlns:r="http://purl.oclc.org/ooxml/officeDocument/relationships" r:id="rId667"/>
          <a:extLst>
            <a:ext uri="{FF2B5EF4-FFF2-40B4-BE49-F238E27FC236}">
              <a16:creationId xmlns:a16="http://schemas.microsoft.com/office/drawing/2014/main" id="{7840DC6D-719C-B668-6427-5981ACFB3A5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508000</xdr:colOff>
      <xdr:row>303</xdr:row>
      <xdr:rowOff>101600</xdr:rowOff>
    </xdr:to>
    <xdr:pic>
      <xdr:nvPicPr>
        <xdr:cNvPr id="1395" name="Picture 1394" descr="Mississippi Valley State Delta Devils">
          <a:hlinkClick xmlns:r="http://purl.oclc.org/ooxml/officeDocument/relationships" r:id="rId669"/>
          <a:extLst>
            <a:ext uri="{FF2B5EF4-FFF2-40B4-BE49-F238E27FC236}">
              <a16:creationId xmlns:a16="http://schemas.microsoft.com/office/drawing/2014/main" id="{033F8C65-6849-11B9-88D8-DB5D1E1BF0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508000</xdr:colOff>
      <xdr:row>304</xdr:row>
      <xdr:rowOff>101600</xdr:rowOff>
    </xdr:to>
    <xdr:pic>
      <xdr:nvPicPr>
        <xdr:cNvPr id="1396" name="Picture 1395" descr="Monmouth Hawks">
          <a:hlinkClick xmlns:r="http://purl.oclc.org/ooxml/officeDocument/relationships" r:id="rId671"/>
          <a:extLst>
            <a:ext uri="{FF2B5EF4-FFF2-40B4-BE49-F238E27FC236}">
              <a16:creationId xmlns:a16="http://schemas.microsoft.com/office/drawing/2014/main" id="{5C7EED55-1576-662E-5DDD-69238A6E4B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508000</xdr:colOff>
      <xdr:row>305</xdr:row>
      <xdr:rowOff>101600</xdr:rowOff>
    </xdr:to>
    <xdr:pic>
      <xdr:nvPicPr>
        <xdr:cNvPr id="1397" name="Picture 1396" descr="Morehead State Eagles">
          <a:hlinkClick xmlns:r="http://purl.oclc.org/ooxml/officeDocument/relationships" r:id="rId381"/>
          <a:extLst>
            <a:ext uri="{FF2B5EF4-FFF2-40B4-BE49-F238E27FC236}">
              <a16:creationId xmlns:a16="http://schemas.microsoft.com/office/drawing/2014/main" id="{4F91C533-9B12-BFD5-65CD-43740F4973A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508000</xdr:colOff>
      <xdr:row>306</xdr:row>
      <xdr:rowOff>101600</xdr:rowOff>
    </xdr:to>
    <xdr:pic>
      <xdr:nvPicPr>
        <xdr:cNvPr id="1398" name="Picture 1397" descr="Morgan State Bears">
          <a:hlinkClick xmlns:r="http://purl.oclc.org/ooxml/officeDocument/relationships" r:id="rId673"/>
          <a:extLst>
            <a:ext uri="{FF2B5EF4-FFF2-40B4-BE49-F238E27FC236}">
              <a16:creationId xmlns:a16="http://schemas.microsoft.com/office/drawing/2014/main" id="{03C3A36B-32D6-1D68-8C32-6BA8ADD81A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7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508000</xdr:colOff>
      <xdr:row>307</xdr:row>
      <xdr:rowOff>101600</xdr:rowOff>
    </xdr:to>
    <xdr:pic>
      <xdr:nvPicPr>
        <xdr:cNvPr id="1399" name="Picture 1398" descr="Navy Midshipmen">
          <a:hlinkClick xmlns:r="http://purl.oclc.org/ooxml/officeDocument/relationships" r:id="rId675"/>
          <a:extLst>
            <a:ext uri="{FF2B5EF4-FFF2-40B4-BE49-F238E27FC236}">
              <a16:creationId xmlns:a16="http://schemas.microsoft.com/office/drawing/2014/main" id="{654D55F7-96A5-9E94-4AA5-6DF54B9988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508000</xdr:colOff>
      <xdr:row>308</xdr:row>
      <xdr:rowOff>101600</xdr:rowOff>
    </xdr:to>
    <xdr:pic>
      <xdr:nvPicPr>
        <xdr:cNvPr id="1400" name="Picture 1399" descr="North Carolina Central Eagles">
          <a:hlinkClick xmlns:r="http://purl.oclc.org/ooxml/officeDocument/relationships" r:id="rId677"/>
          <a:extLst>
            <a:ext uri="{FF2B5EF4-FFF2-40B4-BE49-F238E27FC236}">
              <a16:creationId xmlns:a16="http://schemas.microsoft.com/office/drawing/2014/main" id="{45D568B3-52B3-0F52-DCCC-4D50237BDA2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508000</xdr:colOff>
      <xdr:row>309</xdr:row>
      <xdr:rowOff>101600</xdr:rowOff>
    </xdr:to>
    <xdr:pic>
      <xdr:nvPicPr>
        <xdr:cNvPr id="1401" name="Picture 1400" descr="Charlotte 49ers">
          <a:hlinkClick xmlns:r="http://purl.oclc.org/ooxml/officeDocument/relationships" r:id="rId511"/>
          <a:extLst>
            <a:ext uri="{FF2B5EF4-FFF2-40B4-BE49-F238E27FC236}">
              <a16:creationId xmlns:a16="http://schemas.microsoft.com/office/drawing/2014/main" id="{C55E4CAF-34B1-A336-C4BE-98B343E35E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8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508000</xdr:colOff>
      <xdr:row>310</xdr:row>
      <xdr:rowOff>101600</xdr:rowOff>
    </xdr:to>
    <xdr:pic>
      <xdr:nvPicPr>
        <xdr:cNvPr id="1402" name="Picture 1401" descr="UL Monroe Warhawks">
          <a:hlinkClick xmlns:r="http://purl.oclc.org/ooxml/officeDocument/relationships" r:id="rId679"/>
          <a:extLst>
            <a:ext uri="{FF2B5EF4-FFF2-40B4-BE49-F238E27FC236}">
              <a16:creationId xmlns:a16="http://schemas.microsoft.com/office/drawing/2014/main" id="{2B49F17F-39B2-DF7E-0799-B380F18A8F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8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508000</xdr:colOff>
      <xdr:row>311</xdr:row>
      <xdr:rowOff>101600</xdr:rowOff>
    </xdr:to>
    <xdr:pic>
      <xdr:nvPicPr>
        <xdr:cNvPr id="1403" name="Picture 1402" descr="New Orleans Privateers">
          <a:hlinkClick xmlns:r="http://purl.oclc.org/ooxml/officeDocument/relationships" r:id="rId681"/>
          <a:extLst>
            <a:ext uri="{FF2B5EF4-FFF2-40B4-BE49-F238E27FC236}">
              <a16:creationId xmlns:a16="http://schemas.microsoft.com/office/drawing/2014/main" id="{4C339D1D-1513-DA3D-0EA3-71613CF9EC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508000</xdr:colOff>
      <xdr:row>312</xdr:row>
      <xdr:rowOff>101600</xdr:rowOff>
    </xdr:to>
    <xdr:pic>
      <xdr:nvPicPr>
        <xdr:cNvPr id="1404" name="Picture 1403" descr="North Carolina A&amp;T Aggies">
          <a:hlinkClick xmlns:r="http://purl.oclc.org/ooxml/officeDocument/relationships" r:id="rId683"/>
          <a:extLst>
            <a:ext uri="{FF2B5EF4-FFF2-40B4-BE49-F238E27FC236}">
              <a16:creationId xmlns:a16="http://schemas.microsoft.com/office/drawing/2014/main" id="{45021496-CE3E-6C79-7B4A-845A462415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508000</xdr:colOff>
      <xdr:row>313</xdr:row>
      <xdr:rowOff>101600</xdr:rowOff>
    </xdr:to>
    <xdr:pic>
      <xdr:nvPicPr>
        <xdr:cNvPr id="1405" name="Picture 1404" descr="North Florida Ospreys">
          <a:hlinkClick xmlns:r="http://purl.oclc.org/ooxml/officeDocument/relationships" r:id="rId395"/>
          <a:extLst>
            <a:ext uri="{FF2B5EF4-FFF2-40B4-BE49-F238E27FC236}">
              <a16:creationId xmlns:a16="http://schemas.microsoft.com/office/drawing/2014/main" id="{6B3C61CA-BC63-4000-3DF8-7163BE121C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9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508000</xdr:colOff>
      <xdr:row>314</xdr:row>
      <xdr:rowOff>101600</xdr:rowOff>
    </xdr:to>
    <xdr:pic>
      <xdr:nvPicPr>
        <xdr:cNvPr id="1406" name="Picture 1405" descr="Northern Illinois Huskies">
          <a:hlinkClick xmlns:r="http://purl.oclc.org/ooxml/officeDocument/relationships" r:id="rId685"/>
          <a:extLst>
            <a:ext uri="{FF2B5EF4-FFF2-40B4-BE49-F238E27FC236}">
              <a16:creationId xmlns:a16="http://schemas.microsoft.com/office/drawing/2014/main" id="{CF6AF966-4B35-69F6-1476-7A0C8FE9FD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508000</xdr:colOff>
      <xdr:row>315</xdr:row>
      <xdr:rowOff>101600</xdr:rowOff>
    </xdr:to>
    <xdr:pic>
      <xdr:nvPicPr>
        <xdr:cNvPr id="1407" name="Picture 1406" descr="Northern Arizona Lumberjacks">
          <a:hlinkClick xmlns:r="http://purl.oclc.org/ooxml/officeDocument/relationships" r:id="rId477"/>
          <a:extLst>
            <a:ext uri="{FF2B5EF4-FFF2-40B4-BE49-F238E27FC236}">
              <a16:creationId xmlns:a16="http://schemas.microsoft.com/office/drawing/2014/main" id="{D7E4D19A-D59D-3986-A64C-BC013E14CBE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508000</xdr:colOff>
      <xdr:row>316</xdr:row>
      <xdr:rowOff>101600</xdr:rowOff>
    </xdr:to>
    <xdr:pic>
      <xdr:nvPicPr>
        <xdr:cNvPr id="1408" name="Picture 1407" descr="Northwestern State Demons">
          <a:hlinkClick xmlns:r="http://purl.oclc.org/ooxml/officeDocument/relationships" r:id="rId441"/>
          <a:extLst>
            <a:ext uri="{FF2B5EF4-FFF2-40B4-BE49-F238E27FC236}">
              <a16:creationId xmlns:a16="http://schemas.microsoft.com/office/drawing/2014/main" id="{9455C73C-E89E-1AC4-FBE6-FC771DFA34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508000</xdr:colOff>
      <xdr:row>317</xdr:row>
      <xdr:rowOff>101600</xdr:rowOff>
    </xdr:to>
    <xdr:pic>
      <xdr:nvPicPr>
        <xdr:cNvPr id="1409" name="Picture 1408" descr="Oakland Golden Grizzlies">
          <a:hlinkClick xmlns:r="http://purl.oclc.org/ooxml/officeDocument/relationships" r:id="rId481"/>
          <a:extLst>
            <a:ext uri="{FF2B5EF4-FFF2-40B4-BE49-F238E27FC236}">
              <a16:creationId xmlns:a16="http://schemas.microsoft.com/office/drawing/2014/main" id="{A725FE2D-9569-AF2A-30AF-42585FB8DDC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508000</xdr:colOff>
      <xdr:row>318</xdr:row>
      <xdr:rowOff>101600</xdr:rowOff>
    </xdr:to>
    <xdr:pic>
      <xdr:nvPicPr>
        <xdr:cNvPr id="1410" name="Picture 1409" descr="Pepperdine Waves">
          <a:hlinkClick xmlns:r="http://purl.oclc.org/ooxml/officeDocument/relationships" r:id="rId529"/>
          <a:extLst>
            <a:ext uri="{FF2B5EF4-FFF2-40B4-BE49-F238E27FC236}">
              <a16:creationId xmlns:a16="http://schemas.microsoft.com/office/drawing/2014/main" id="{E02448AB-DE9B-CDF7-D689-69FF017DDD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508000</xdr:colOff>
      <xdr:row>319</xdr:row>
      <xdr:rowOff>101600</xdr:rowOff>
    </xdr:to>
    <xdr:pic>
      <xdr:nvPicPr>
        <xdr:cNvPr id="1411" name="Picture 1410" descr="Portland Pilots">
          <a:hlinkClick xmlns:r="http://purl.oclc.org/ooxml/officeDocument/relationships" r:id="rId687"/>
          <a:extLst>
            <a:ext uri="{FF2B5EF4-FFF2-40B4-BE49-F238E27FC236}">
              <a16:creationId xmlns:a16="http://schemas.microsoft.com/office/drawing/2014/main" id="{08D2AEB1-6ED5-A7F1-F68C-8214FC5C1E8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508000</xdr:colOff>
      <xdr:row>320</xdr:row>
      <xdr:rowOff>101600</xdr:rowOff>
    </xdr:to>
    <xdr:pic>
      <xdr:nvPicPr>
        <xdr:cNvPr id="1412" name="Picture 1411" descr="Portland State Vikings">
          <a:hlinkClick xmlns:r="http://purl.oclc.org/ooxml/officeDocument/relationships" r:id="rId385"/>
          <a:extLst>
            <a:ext uri="{FF2B5EF4-FFF2-40B4-BE49-F238E27FC236}">
              <a16:creationId xmlns:a16="http://schemas.microsoft.com/office/drawing/2014/main" id="{F876C234-B8AA-804D-B5C3-ADA8381C08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508000</xdr:colOff>
      <xdr:row>321</xdr:row>
      <xdr:rowOff>101600</xdr:rowOff>
    </xdr:to>
    <xdr:pic>
      <xdr:nvPicPr>
        <xdr:cNvPr id="1413" name="Picture 1412" descr="Prairie View A&amp;M Panthers">
          <a:hlinkClick xmlns:r="http://purl.oclc.org/ooxml/officeDocument/relationships" r:id="rId689"/>
          <a:extLst>
            <a:ext uri="{FF2B5EF4-FFF2-40B4-BE49-F238E27FC236}">
              <a16:creationId xmlns:a16="http://schemas.microsoft.com/office/drawing/2014/main" id="{B3CFAADA-FCC7-1335-39B1-B3DDAF37EF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508000</xdr:colOff>
      <xdr:row>322</xdr:row>
      <xdr:rowOff>101600</xdr:rowOff>
    </xdr:to>
    <xdr:pic>
      <xdr:nvPicPr>
        <xdr:cNvPr id="1414" name="Picture 1413" descr="Presbyterian Blue Hose">
          <a:hlinkClick xmlns:r="http://purl.oclc.org/ooxml/officeDocument/relationships" r:id="rId691"/>
          <a:extLst>
            <a:ext uri="{FF2B5EF4-FFF2-40B4-BE49-F238E27FC236}">
              <a16:creationId xmlns:a16="http://schemas.microsoft.com/office/drawing/2014/main" id="{E40A1654-560F-1668-938C-67649EF58E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2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508000</xdr:colOff>
      <xdr:row>323</xdr:row>
      <xdr:rowOff>101600</xdr:rowOff>
    </xdr:to>
    <xdr:pic>
      <xdr:nvPicPr>
        <xdr:cNvPr id="1415" name="Picture 1414" descr="Rider Broncs">
          <a:hlinkClick xmlns:r="http://purl.oclc.org/ooxml/officeDocument/relationships" r:id="rId693"/>
          <a:extLst>
            <a:ext uri="{FF2B5EF4-FFF2-40B4-BE49-F238E27FC236}">
              <a16:creationId xmlns:a16="http://schemas.microsoft.com/office/drawing/2014/main" id="{E73B8DC0-D042-CF6F-58D1-7E679E7E99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508000</xdr:colOff>
      <xdr:row>324</xdr:row>
      <xdr:rowOff>101600</xdr:rowOff>
    </xdr:to>
    <xdr:pic>
      <xdr:nvPicPr>
        <xdr:cNvPr id="1416" name="Picture 1415" descr="Sacred Heart Pioneers">
          <a:hlinkClick xmlns:r="http://purl.oclc.org/ooxml/officeDocument/relationships" r:id="rId575"/>
          <a:extLst>
            <a:ext uri="{FF2B5EF4-FFF2-40B4-BE49-F238E27FC236}">
              <a16:creationId xmlns:a16="http://schemas.microsoft.com/office/drawing/2014/main" id="{EEE8E5BB-052F-D18C-0205-C35CF35E79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508000</xdr:colOff>
      <xdr:row>325</xdr:row>
      <xdr:rowOff>101600</xdr:rowOff>
    </xdr:to>
    <xdr:pic>
      <xdr:nvPicPr>
        <xdr:cNvPr id="1417" name="Picture 1416" descr="Sam Houston Bearkats">
          <a:hlinkClick xmlns:r="http://purl.oclc.org/ooxml/officeDocument/relationships" r:id="rId391"/>
          <a:extLst>
            <a:ext uri="{FF2B5EF4-FFF2-40B4-BE49-F238E27FC236}">
              <a16:creationId xmlns:a16="http://schemas.microsoft.com/office/drawing/2014/main" id="{3A0330FB-3B59-15F9-2935-464B349CF7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3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508000</xdr:colOff>
      <xdr:row>326</xdr:row>
      <xdr:rowOff>101600</xdr:rowOff>
    </xdr:to>
    <xdr:pic>
      <xdr:nvPicPr>
        <xdr:cNvPr id="1418" name="Picture 1417" descr="Southeast Missouri State Redhawks">
          <a:hlinkClick xmlns:r="http://purl.oclc.org/ooxml/officeDocument/relationships" r:id="rId467"/>
          <a:extLst>
            <a:ext uri="{FF2B5EF4-FFF2-40B4-BE49-F238E27FC236}">
              <a16:creationId xmlns:a16="http://schemas.microsoft.com/office/drawing/2014/main" id="{8B4D10B2-CCEC-D06F-0F44-F9BEBC206D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508000</xdr:colOff>
      <xdr:row>327</xdr:row>
      <xdr:rowOff>101600</xdr:rowOff>
    </xdr:to>
    <xdr:pic>
      <xdr:nvPicPr>
        <xdr:cNvPr id="1419" name="Picture 1418" descr="Seattle U Redhawks">
          <a:hlinkClick xmlns:r="http://purl.oclc.org/ooxml/officeDocument/relationships" r:id="rId531"/>
          <a:extLst>
            <a:ext uri="{FF2B5EF4-FFF2-40B4-BE49-F238E27FC236}">
              <a16:creationId xmlns:a16="http://schemas.microsoft.com/office/drawing/2014/main" id="{77DB9CF4-38CF-322D-9F29-133A056B58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508000</xdr:colOff>
      <xdr:row>328</xdr:row>
      <xdr:rowOff>101600</xdr:rowOff>
    </xdr:to>
    <xdr:pic>
      <xdr:nvPicPr>
        <xdr:cNvPr id="1420" name="Picture 1419" descr="Seton Hall Pirates">
          <a:hlinkClick xmlns:r="http://purl.oclc.org/ooxml/officeDocument/relationships" r:id="rId415"/>
          <a:extLst>
            <a:ext uri="{FF2B5EF4-FFF2-40B4-BE49-F238E27FC236}">
              <a16:creationId xmlns:a16="http://schemas.microsoft.com/office/drawing/2014/main" id="{E4E124B8-EE02-47D1-4A39-5CD12799C76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508000</xdr:colOff>
      <xdr:row>329</xdr:row>
      <xdr:rowOff>101600</xdr:rowOff>
    </xdr:to>
    <xdr:pic>
      <xdr:nvPicPr>
        <xdr:cNvPr id="1421" name="Picture 1420" descr="Siena Saints">
          <a:hlinkClick xmlns:r="http://purl.oclc.org/ooxml/officeDocument/relationships" r:id="rId535"/>
          <a:extLst>
            <a:ext uri="{FF2B5EF4-FFF2-40B4-BE49-F238E27FC236}">
              <a16:creationId xmlns:a16="http://schemas.microsoft.com/office/drawing/2014/main" id="{21FBF291-C16B-6551-A3D2-F258A8E1274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508000</xdr:colOff>
      <xdr:row>330</xdr:row>
      <xdr:rowOff>101600</xdr:rowOff>
    </xdr:to>
    <xdr:pic>
      <xdr:nvPicPr>
        <xdr:cNvPr id="1422" name="Picture 1421" descr="South Carolina State Bulldogs">
          <a:hlinkClick xmlns:r="http://purl.oclc.org/ooxml/officeDocument/relationships" r:id="rId561"/>
          <a:extLst>
            <a:ext uri="{FF2B5EF4-FFF2-40B4-BE49-F238E27FC236}">
              <a16:creationId xmlns:a16="http://schemas.microsoft.com/office/drawing/2014/main" id="{389F0E5C-876F-5C3F-ACB0-39F355A1390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508000</xdr:colOff>
      <xdr:row>331</xdr:row>
      <xdr:rowOff>101600</xdr:rowOff>
    </xdr:to>
    <xdr:pic>
      <xdr:nvPicPr>
        <xdr:cNvPr id="1423" name="Picture 1422" descr="Southern Miss Golden Eagles">
          <a:hlinkClick xmlns:r="http://purl.oclc.org/ooxml/officeDocument/relationships" r:id="rId515"/>
          <a:extLst>
            <a:ext uri="{FF2B5EF4-FFF2-40B4-BE49-F238E27FC236}">
              <a16:creationId xmlns:a16="http://schemas.microsoft.com/office/drawing/2014/main" id="{66C12B05-2B86-9AAA-31D6-AADD66830B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5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508000</xdr:colOff>
      <xdr:row>332</xdr:row>
      <xdr:rowOff>101600</xdr:rowOff>
    </xdr:to>
    <xdr:pic>
      <xdr:nvPicPr>
        <xdr:cNvPr id="1424" name="Picture 1423" descr="St. Francis (PA) Red Flash">
          <a:hlinkClick xmlns:r="http://purl.oclc.org/ooxml/officeDocument/relationships" r:id="rId695"/>
          <a:extLst>
            <a:ext uri="{FF2B5EF4-FFF2-40B4-BE49-F238E27FC236}">
              <a16:creationId xmlns:a16="http://schemas.microsoft.com/office/drawing/2014/main" id="{216F1F25-1CA4-C2FE-843F-706C43C016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508000</xdr:colOff>
      <xdr:row>333</xdr:row>
      <xdr:rowOff>101600</xdr:rowOff>
    </xdr:to>
    <xdr:pic>
      <xdr:nvPicPr>
        <xdr:cNvPr id="1425" name="Picture 1424" descr="Saint Peter's Peacocks">
          <a:hlinkClick xmlns:r="http://purl.oclc.org/ooxml/officeDocument/relationships" r:id="rId449"/>
          <a:extLst>
            <a:ext uri="{FF2B5EF4-FFF2-40B4-BE49-F238E27FC236}">
              <a16:creationId xmlns:a16="http://schemas.microsoft.com/office/drawing/2014/main" id="{727FEF77-688D-F6B3-8DCA-B8B3EDE744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508000</xdr:colOff>
      <xdr:row>334</xdr:row>
      <xdr:rowOff>101600</xdr:rowOff>
    </xdr:to>
    <xdr:pic>
      <xdr:nvPicPr>
        <xdr:cNvPr id="1426" name="Picture 1425" descr="Stephen F. Austin Lumberjacks">
          <a:hlinkClick xmlns:r="http://purl.oclc.org/ooxml/officeDocument/relationships" r:id="rId465"/>
          <a:extLst>
            <a:ext uri="{FF2B5EF4-FFF2-40B4-BE49-F238E27FC236}">
              <a16:creationId xmlns:a16="http://schemas.microsoft.com/office/drawing/2014/main" id="{CAC93DE6-537E-4E48-2647-5E79CABB87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508000</xdr:colOff>
      <xdr:row>335</xdr:row>
      <xdr:rowOff>101600</xdr:rowOff>
    </xdr:to>
    <xdr:pic>
      <xdr:nvPicPr>
        <xdr:cNvPr id="1427" name="Picture 1426" descr="Stony Brook Seawolves">
          <a:hlinkClick xmlns:r="http://purl.oclc.org/ooxml/officeDocument/relationships" r:id="rId697"/>
          <a:extLst>
            <a:ext uri="{FF2B5EF4-FFF2-40B4-BE49-F238E27FC236}">
              <a16:creationId xmlns:a16="http://schemas.microsoft.com/office/drawing/2014/main" id="{8CC0B52D-F150-9E3F-02CF-F0998626937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508000</xdr:colOff>
      <xdr:row>336</xdr:row>
      <xdr:rowOff>101600</xdr:rowOff>
    </xdr:to>
    <xdr:pic>
      <xdr:nvPicPr>
        <xdr:cNvPr id="1428" name="Picture 1427" descr="Missouri State Bears">
          <a:hlinkClick xmlns:r="http://purl.oclc.org/ooxml/officeDocument/relationships" r:id="rId547"/>
          <a:extLst>
            <a:ext uri="{FF2B5EF4-FFF2-40B4-BE49-F238E27FC236}">
              <a16:creationId xmlns:a16="http://schemas.microsoft.com/office/drawing/2014/main" id="{A1494727-DA82-1664-25CC-50468BCB59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508000</xdr:colOff>
      <xdr:row>337</xdr:row>
      <xdr:rowOff>101600</xdr:rowOff>
    </xdr:to>
    <xdr:pic>
      <xdr:nvPicPr>
        <xdr:cNvPr id="1429" name="Picture 1428" descr="Tarleton State Texans">
          <a:hlinkClick xmlns:r="http://purl.oclc.org/ooxml/officeDocument/relationships" r:id="rId523"/>
          <a:extLst>
            <a:ext uri="{FF2B5EF4-FFF2-40B4-BE49-F238E27FC236}">
              <a16:creationId xmlns:a16="http://schemas.microsoft.com/office/drawing/2014/main" id="{DE9E3421-ACDA-52A2-8877-58E5562FEE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508000</xdr:colOff>
      <xdr:row>338</xdr:row>
      <xdr:rowOff>101600</xdr:rowOff>
    </xdr:to>
    <xdr:pic>
      <xdr:nvPicPr>
        <xdr:cNvPr id="1430" name="Picture 1429" descr="UT Martin Skyhawks">
          <a:hlinkClick xmlns:r="http://purl.oclc.org/ooxml/officeDocument/relationships" r:id="rId699"/>
          <a:extLst>
            <a:ext uri="{FF2B5EF4-FFF2-40B4-BE49-F238E27FC236}">
              <a16:creationId xmlns:a16="http://schemas.microsoft.com/office/drawing/2014/main" id="{460D3A05-9D16-22C0-FFFF-3D16E52520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508000</xdr:colOff>
      <xdr:row>339</xdr:row>
      <xdr:rowOff>101600</xdr:rowOff>
    </xdr:to>
    <xdr:pic>
      <xdr:nvPicPr>
        <xdr:cNvPr id="1431" name="Picture 1430" descr="Tennessee State Tigers">
          <a:hlinkClick xmlns:r="http://purl.oclc.org/ooxml/officeDocument/relationships" r:id="rId701"/>
          <a:extLst>
            <a:ext uri="{FF2B5EF4-FFF2-40B4-BE49-F238E27FC236}">
              <a16:creationId xmlns:a16="http://schemas.microsoft.com/office/drawing/2014/main" id="{6FA1CC07-9ADC-D016-E8A0-060B472940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508000</xdr:colOff>
      <xdr:row>340</xdr:row>
      <xdr:rowOff>101600</xdr:rowOff>
    </xdr:to>
    <xdr:pic>
      <xdr:nvPicPr>
        <xdr:cNvPr id="1432" name="Picture 1431" descr="Tennessee Tech Golden Eagles">
          <a:hlinkClick xmlns:r="http://purl.oclc.org/ooxml/officeDocument/relationships" r:id="rId473"/>
          <a:extLst>
            <a:ext uri="{FF2B5EF4-FFF2-40B4-BE49-F238E27FC236}">
              <a16:creationId xmlns:a16="http://schemas.microsoft.com/office/drawing/2014/main" id="{EED2CB9E-F4EC-8A43-6F4D-6CE10484BC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508000</xdr:colOff>
      <xdr:row>341</xdr:row>
      <xdr:rowOff>101600</xdr:rowOff>
    </xdr:to>
    <xdr:pic>
      <xdr:nvPicPr>
        <xdr:cNvPr id="1433" name="Picture 1432" descr="UTSA Roadrunners">
          <a:hlinkClick xmlns:r="http://purl.oclc.org/ooxml/officeDocument/relationships" r:id="rId517"/>
          <a:extLst>
            <a:ext uri="{FF2B5EF4-FFF2-40B4-BE49-F238E27FC236}">
              <a16:creationId xmlns:a16="http://schemas.microsoft.com/office/drawing/2014/main" id="{7C3A4BF0-0B53-6B00-7C2D-3649E74FE36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508000</xdr:colOff>
      <xdr:row>342</xdr:row>
      <xdr:rowOff>101600</xdr:rowOff>
    </xdr:to>
    <xdr:pic>
      <xdr:nvPicPr>
        <xdr:cNvPr id="1434" name="Picture 1433" descr="Texas Southern Tigers">
          <a:hlinkClick xmlns:r="http://purl.oclc.org/ooxml/officeDocument/relationships" r:id="rId595"/>
          <a:extLst>
            <a:ext uri="{FF2B5EF4-FFF2-40B4-BE49-F238E27FC236}">
              <a16:creationId xmlns:a16="http://schemas.microsoft.com/office/drawing/2014/main" id="{585AEE7B-272B-2F64-C9B5-840FD45F497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88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508000</xdr:colOff>
      <xdr:row>343</xdr:row>
      <xdr:rowOff>101600</xdr:rowOff>
    </xdr:to>
    <xdr:pic>
      <xdr:nvPicPr>
        <xdr:cNvPr id="1435" name="Picture 1434" descr="The Citadel Bulldogs">
          <a:hlinkClick xmlns:r="http://purl.oclc.org/ooxml/officeDocument/relationships" r:id="rId703"/>
          <a:extLst>
            <a:ext uri="{FF2B5EF4-FFF2-40B4-BE49-F238E27FC236}">
              <a16:creationId xmlns:a16="http://schemas.microsoft.com/office/drawing/2014/main" id="{7616B7BA-4BF9-12A2-2933-B046C83CD1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91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508000</xdr:colOff>
      <xdr:row>344</xdr:row>
      <xdr:rowOff>101600</xdr:rowOff>
    </xdr:to>
    <xdr:pic>
      <xdr:nvPicPr>
        <xdr:cNvPr id="1436" name="Picture 1435" descr="Valparaiso Beacons">
          <a:hlinkClick xmlns:r="http://purl.oclc.org/ooxml/officeDocument/relationships" r:id="rId333"/>
          <a:extLst>
            <a:ext uri="{FF2B5EF4-FFF2-40B4-BE49-F238E27FC236}">
              <a16:creationId xmlns:a16="http://schemas.microsoft.com/office/drawing/2014/main" id="{1D10B3EF-4E4C-169E-1756-B56DA49FF4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508000</xdr:colOff>
      <xdr:row>345</xdr:row>
      <xdr:rowOff>101600</xdr:rowOff>
    </xdr:to>
    <xdr:pic>
      <xdr:nvPicPr>
        <xdr:cNvPr id="1437" name="Picture 1436" descr="VMI Keydets">
          <a:hlinkClick xmlns:r="http://purl.oclc.org/ooxml/officeDocument/relationships" r:id="rId705"/>
          <a:extLst>
            <a:ext uri="{FF2B5EF4-FFF2-40B4-BE49-F238E27FC236}">
              <a16:creationId xmlns:a16="http://schemas.microsoft.com/office/drawing/2014/main" id="{66D689FA-B2D7-B971-A59B-DC2A0CED46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7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508000</xdr:colOff>
      <xdr:row>346</xdr:row>
      <xdr:rowOff>101600</xdr:rowOff>
    </xdr:to>
    <xdr:pic>
      <xdr:nvPicPr>
        <xdr:cNvPr id="1438" name="Picture 1437" descr="Wagner Seahawks">
          <a:hlinkClick xmlns:r="http://purl.oclc.org/ooxml/officeDocument/relationships" r:id="rId437"/>
          <a:extLst>
            <a:ext uri="{FF2B5EF4-FFF2-40B4-BE49-F238E27FC236}">
              <a16:creationId xmlns:a16="http://schemas.microsoft.com/office/drawing/2014/main" id="{C766235E-EE6B-7B21-D8FC-A31F05B17B9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0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508000</xdr:colOff>
      <xdr:row>347</xdr:row>
      <xdr:rowOff>101600</xdr:rowOff>
    </xdr:to>
    <xdr:pic>
      <xdr:nvPicPr>
        <xdr:cNvPr id="1439" name="Picture 1438" descr="Weber State Wildcats">
          <a:hlinkClick xmlns:r="http://purl.oclc.org/ooxml/officeDocument/relationships" r:id="rId537"/>
          <a:extLst>
            <a:ext uri="{FF2B5EF4-FFF2-40B4-BE49-F238E27FC236}">
              <a16:creationId xmlns:a16="http://schemas.microsoft.com/office/drawing/2014/main" id="{5D13ABFE-2DA5-A4E8-47C0-7D7073B8E93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508000</xdr:colOff>
      <xdr:row>348</xdr:row>
      <xdr:rowOff>101600</xdr:rowOff>
    </xdr:to>
    <xdr:pic>
      <xdr:nvPicPr>
        <xdr:cNvPr id="1440" name="Picture 1439" descr="West Georgia Wolves">
          <a:hlinkClick xmlns:r="http://purl.oclc.org/ooxml/officeDocument/relationships" r:id="rId707"/>
          <a:extLst>
            <a:ext uri="{FF2B5EF4-FFF2-40B4-BE49-F238E27FC236}">
              <a16:creationId xmlns:a16="http://schemas.microsoft.com/office/drawing/2014/main" id="{B9453825-7136-8536-C2B6-A7DEB7A43BA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7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508000</xdr:colOff>
      <xdr:row>349</xdr:row>
      <xdr:rowOff>101600</xdr:rowOff>
    </xdr:to>
    <xdr:pic>
      <xdr:nvPicPr>
        <xdr:cNvPr id="1441" name="Picture 1440" descr="Western Illinois Leathernecks">
          <a:hlinkClick xmlns:r="http://purl.oclc.org/ooxml/officeDocument/relationships" r:id="rId709"/>
          <a:extLst>
            <a:ext uri="{FF2B5EF4-FFF2-40B4-BE49-F238E27FC236}">
              <a16:creationId xmlns:a16="http://schemas.microsoft.com/office/drawing/2014/main" id="{7DC88FF3-F3C6-5478-1A40-8790DA5077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10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508000</xdr:colOff>
      <xdr:row>350</xdr:row>
      <xdr:rowOff>101600</xdr:rowOff>
    </xdr:to>
    <xdr:pic>
      <xdr:nvPicPr>
        <xdr:cNvPr id="1442" name="Picture 1441" descr="Western Michigan Broncos">
          <a:hlinkClick xmlns:r="http://purl.oclc.org/ooxml/officeDocument/relationships" r:id="rId711"/>
          <a:extLst>
            <a:ext uri="{FF2B5EF4-FFF2-40B4-BE49-F238E27FC236}">
              <a16:creationId xmlns:a16="http://schemas.microsoft.com/office/drawing/2014/main" id="{09D9D18E-04BB-2121-903B-F8BFC64BDA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508000</xdr:colOff>
      <xdr:row>351</xdr:row>
      <xdr:rowOff>101600</xdr:rowOff>
    </xdr:to>
    <xdr:pic>
      <xdr:nvPicPr>
        <xdr:cNvPr id="1443" name="Picture 1442" descr="Western Carolina Catamounts">
          <a:hlinkClick xmlns:r="http://purl.oclc.org/ooxml/officeDocument/relationships" r:id="rId713"/>
          <a:extLst>
            <a:ext uri="{FF2B5EF4-FFF2-40B4-BE49-F238E27FC236}">
              <a16:creationId xmlns:a16="http://schemas.microsoft.com/office/drawing/2014/main" id="{38670B14-41B6-BF6D-365A-38A111031C8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16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508000</xdr:colOff>
      <xdr:row>352</xdr:row>
      <xdr:rowOff>101600</xdr:rowOff>
    </xdr:to>
    <xdr:pic>
      <xdr:nvPicPr>
        <xdr:cNvPr id="1444" name="Picture 1443" descr="William &amp; Mary Tribe">
          <a:hlinkClick xmlns:r="http://purl.oclc.org/ooxml/officeDocument/relationships" r:id="rId369"/>
          <a:extLst>
            <a:ext uri="{FF2B5EF4-FFF2-40B4-BE49-F238E27FC236}">
              <a16:creationId xmlns:a16="http://schemas.microsoft.com/office/drawing/2014/main" id="{347B9C8E-AF34-C0A2-28D6-74480B25FB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508000</xdr:colOff>
      <xdr:row>353</xdr:row>
      <xdr:rowOff>101600</xdr:rowOff>
    </xdr:to>
    <xdr:pic>
      <xdr:nvPicPr>
        <xdr:cNvPr id="1445" name="Picture 1444" descr="Green Bay Phoenix">
          <a:hlinkClick xmlns:r="http://purl.oclc.org/ooxml/officeDocument/relationships" r:id="rId715"/>
          <a:extLst>
            <a:ext uri="{FF2B5EF4-FFF2-40B4-BE49-F238E27FC236}">
              <a16:creationId xmlns:a16="http://schemas.microsoft.com/office/drawing/2014/main" id="{1BA20F22-F5F8-A9C5-4CAB-5BFD877B6B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508000</xdr:colOff>
      <xdr:row>354</xdr:row>
      <xdr:rowOff>101600</xdr:rowOff>
    </xdr:to>
    <xdr:pic>
      <xdr:nvPicPr>
        <xdr:cNvPr id="1446" name="Picture 1445" descr="Wright State Raiders">
          <a:hlinkClick xmlns:r="http://purl.oclc.org/ooxml/officeDocument/relationships" r:id="rId421"/>
          <a:extLst>
            <a:ext uri="{FF2B5EF4-FFF2-40B4-BE49-F238E27FC236}">
              <a16:creationId xmlns:a16="http://schemas.microsoft.com/office/drawing/2014/main" id="{08983847-1372-F602-13E6-113FEC78F10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6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508000</xdr:colOff>
      <xdr:row>355</xdr:row>
      <xdr:rowOff>101600</xdr:rowOff>
    </xdr:to>
    <xdr:pic>
      <xdr:nvPicPr>
        <xdr:cNvPr id="1447" name="Picture 1446" descr="Wyoming Cowboys">
          <a:hlinkClick xmlns:r="http://purl.oclc.org/ooxml/officeDocument/relationships" r:id="rId295"/>
          <a:extLst>
            <a:ext uri="{FF2B5EF4-FFF2-40B4-BE49-F238E27FC236}">
              <a16:creationId xmlns:a16="http://schemas.microsoft.com/office/drawing/2014/main" id="{6D953A55-2B18-8F91-8390-946EA6F3CC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9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508000</xdr:colOff>
      <xdr:row>356</xdr:row>
      <xdr:rowOff>101600</xdr:rowOff>
    </xdr:to>
    <xdr:pic>
      <xdr:nvPicPr>
        <xdr:cNvPr id="1448" name="Picture 1447" descr="Grambling Tigers">
          <a:hlinkClick xmlns:r="http://purl.oclc.org/ooxml/officeDocument/relationships" r:id="rId717"/>
          <a:extLst>
            <a:ext uri="{FF2B5EF4-FFF2-40B4-BE49-F238E27FC236}">
              <a16:creationId xmlns:a16="http://schemas.microsoft.com/office/drawing/2014/main" id="{7ACA90E5-E895-18B5-B223-74068E8687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508000</xdr:colOff>
      <xdr:row>357</xdr:row>
      <xdr:rowOff>101600</xdr:rowOff>
    </xdr:to>
    <xdr:pic>
      <xdr:nvPicPr>
        <xdr:cNvPr id="1449" name="Picture 1448" descr="Merrimack Warriors">
          <a:hlinkClick xmlns:r="http://purl.oclc.org/ooxml/officeDocument/relationships" r:id="rId347"/>
          <a:extLst>
            <a:ext uri="{FF2B5EF4-FFF2-40B4-BE49-F238E27FC236}">
              <a16:creationId xmlns:a16="http://schemas.microsoft.com/office/drawing/2014/main" id="{DDFEA60C-6E74-A81D-5971-68885EE28E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36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508000</xdr:colOff>
      <xdr:row>358</xdr:row>
      <xdr:rowOff>101600</xdr:rowOff>
    </xdr:to>
    <xdr:pic>
      <xdr:nvPicPr>
        <xdr:cNvPr id="1450" name="Picture 1449" descr="Lindenwood Lions">
          <a:hlinkClick xmlns:r="http://purl.oclc.org/ooxml/officeDocument/relationships" r:id="rId597"/>
          <a:extLst>
            <a:ext uri="{FF2B5EF4-FFF2-40B4-BE49-F238E27FC236}">
              <a16:creationId xmlns:a16="http://schemas.microsoft.com/office/drawing/2014/main" id="{B65C2CE8-0D3E-9980-8264-453D4298EF7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9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508000</xdr:colOff>
      <xdr:row>359</xdr:row>
      <xdr:rowOff>101600</xdr:rowOff>
    </xdr:to>
    <xdr:pic>
      <xdr:nvPicPr>
        <xdr:cNvPr id="1451" name="Picture 1450" descr="East Texas A&amp;M Lions">
          <a:hlinkClick xmlns:r="http://purl.oclc.org/ooxml/officeDocument/relationships" r:id="rId719"/>
          <a:extLst>
            <a:ext uri="{FF2B5EF4-FFF2-40B4-BE49-F238E27FC236}">
              <a16:creationId xmlns:a16="http://schemas.microsoft.com/office/drawing/2014/main" id="{5386914C-F16D-691E-3FB1-3D319442903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508000</xdr:colOff>
      <xdr:row>360</xdr:row>
      <xdr:rowOff>101600</xdr:rowOff>
    </xdr:to>
    <xdr:pic>
      <xdr:nvPicPr>
        <xdr:cNvPr id="1452" name="Picture 1451" descr="California Baptist Lancers">
          <a:hlinkClick xmlns:r="http://purl.oclc.org/ooxml/officeDocument/relationships" r:id="rId405"/>
          <a:extLst>
            <a:ext uri="{FF2B5EF4-FFF2-40B4-BE49-F238E27FC236}">
              <a16:creationId xmlns:a16="http://schemas.microsoft.com/office/drawing/2014/main" id="{F4C7EC22-4B88-C73C-6DFF-779BEE6F55D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5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508000</xdr:colOff>
      <xdr:row>361</xdr:row>
      <xdr:rowOff>101600</xdr:rowOff>
    </xdr:to>
    <xdr:pic>
      <xdr:nvPicPr>
        <xdr:cNvPr id="1453" name="Picture 1452" descr="NJIT Highlanders">
          <a:hlinkClick xmlns:r="http://purl.oclc.org/ooxml/officeDocument/relationships" r:id="rId721"/>
          <a:extLst>
            <a:ext uri="{FF2B5EF4-FFF2-40B4-BE49-F238E27FC236}">
              <a16:creationId xmlns:a16="http://schemas.microsoft.com/office/drawing/2014/main" id="{C5E5A315-5F76-A19E-A22E-CC7B2490D0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8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508000</xdr:colOff>
      <xdr:row>362</xdr:row>
      <xdr:rowOff>101600</xdr:rowOff>
    </xdr:to>
    <xdr:pic>
      <xdr:nvPicPr>
        <xdr:cNvPr id="1454" name="Picture 1453" descr="South Carolina Upstate Spartans">
          <a:hlinkClick xmlns:r="http://purl.oclc.org/ooxml/officeDocument/relationships" r:id="rId723"/>
          <a:extLst>
            <a:ext uri="{FF2B5EF4-FFF2-40B4-BE49-F238E27FC236}">
              <a16:creationId xmlns:a16="http://schemas.microsoft.com/office/drawing/2014/main" id="{A01B9F52-C131-E109-6E26-DBA5FAD9A9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508000</xdr:colOff>
      <xdr:row>363</xdr:row>
      <xdr:rowOff>101600</xdr:rowOff>
    </xdr:to>
    <xdr:pic>
      <xdr:nvPicPr>
        <xdr:cNvPr id="1455" name="Picture 1454" descr="Incarnate Word Cardinals">
          <a:hlinkClick xmlns:r="http://purl.oclc.org/ooxml/officeDocument/relationships" r:id="rId503"/>
          <a:extLst>
            <a:ext uri="{FF2B5EF4-FFF2-40B4-BE49-F238E27FC236}">
              <a16:creationId xmlns:a16="http://schemas.microsoft.com/office/drawing/2014/main" id="{34889452-03D8-4CE0-F6B0-AC6FD377803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52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508000</xdr:colOff>
      <xdr:row>364</xdr:row>
      <xdr:rowOff>101600</xdr:rowOff>
    </xdr:to>
    <xdr:pic>
      <xdr:nvPicPr>
        <xdr:cNvPr id="1456" name="Picture 1455" descr="Cal State Bakersfield Roadrunners">
          <a:hlinkClick xmlns:r="http://purl.oclc.org/ooxml/officeDocument/relationships" r:id="rId493"/>
          <a:extLst>
            <a:ext uri="{FF2B5EF4-FFF2-40B4-BE49-F238E27FC236}">
              <a16:creationId xmlns:a16="http://schemas.microsoft.com/office/drawing/2014/main" id="{D15D8E1C-6360-EF83-6398-BD3DB2CACA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84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508000</xdr:colOff>
      <xdr:row>365</xdr:row>
      <xdr:rowOff>101600</xdr:rowOff>
    </xdr:to>
    <xdr:pic>
      <xdr:nvPicPr>
        <xdr:cNvPr id="1457" name="Picture 1456" descr="Utah Tech Trailblazers">
          <a:hlinkClick xmlns:r="http://purl.oclc.org/ooxml/officeDocument/relationships" r:id="rId725"/>
          <a:extLst>
            <a:ext uri="{FF2B5EF4-FFF2-40B4-BE49-F238E27FC236}">
              <a16:creationId xmlns:a16="http://schemas.microsoft.com/office/drawing/2014/main" id="{81FB5475-C150-781F-DC92-F5FF61B6EFE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616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508000</xdr:colOff>
      <xdr:row>2</xdr:row>
      <xdr:rowOff>101600</xdr:rowOff>
    </xdr:to>
    <xdr:pic>
      <xdr:nvPicPr>
        <xdr:cNvPr id="1458" name="Picture 1457" descr="Long Island University Sharks">
          <a:hlinkClick xmlns:r="http://purl.oclc.org/ooxml/officeDocument/relationships" r:id="rId727"/>
          <a:extLst>
            <a:ext uri="{FF2B5EF4-FFF2-40B4-BE49-F238E27FC236}">
              <a16:creationId xmlns:a16="http://schemas.microsoft.com/office/drawing/2014/main" id="{89F298D5-99A8-FF0D-845E-865FC1FAA6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48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purl.oclc.org/ooxml/officeDocument/relationships/hyperlink" Target="https://basketball.realgm.com/ncaa/conferences/Big-Sky-Conference/20/Idaho/343/" TargetMode="External"/><Relationship Id="rId299" Type="http://purl.oclc.org/ooxml/officeDocument/relationships/hyperlink" Target="https://basketball.realgm.com/ncaa/conferences/Southwestern-Athletic-Conference/31/Texas-Southern/298/" TargetMode="External"/><Relationship Id="rId21" Type="http://purl.oclc.org/ooxml/officeDocument/relationships/hyperlink" Target="https://basketball.realgm.com/ncaa/conferences/Atlantic-Sun-Conference/19/Bellarmine/620/" TargetMode="External"/><Relationship Id="rId63" Type="http://purl.oclc.org/ooxml/officeDocument/relationships/hyperlink" Target="https://basketball.realgm.com/ncaa/conferences/Ivy-League/14/Dartmouth/158/" TargetMode="External"/><Relationship Id="rId159" Type="http://purl.oclc.org/ooxml/officeDocument/relationships/hyperlink" Target="https://basketball.realgm.com/ncaa/conferences/Metro-Atlantic-Athletic-Conference/17/Marist/169/" TargetMode="External"/><Relationship Id="rId324" Type="http://purl.oclc.org/ooxml/officeDocument/relationships/hyperlink" Target="https://basketball.realgm.com/ncaa/conferences/Southern-Conference/29/UNC-Greensboro/274/" TargetMode="External"/><Relationship Id="rId170" Type="http://purl.oclc.org/ooxml/officeDocument/relationships/hyperlink" Target="https://basketball.realgm.com/ncaa/conferences/Atlantic-Coast-Conference/1/Miami-FL/35/" TargetMode="External"/><Relationship Id="rId226" Type="http://purl.oclc.org/ooxml/officeDocument/relationships/hyperlink" Target="https://basketball.realgm.com/ncaa/conferences/Big-Ten-Conference/2/Oregon/238/" TargetMode="External"/><Relationship Id="rId268" Type="http://purl.oclc.org/ooxml/officeDocument/relationships/hyperlink" Target="https://basketball.realgm.com/ncaa/conferences/Mid-Eastern-Athletic-Conference/26/South-Carolina-State/196/" TargetMode="External"/><Relationship Id="rId32" Type="http://purl.oclc.org/ooxml/officeDocument/relationships/hyperlink" Target="https://basketball.realgm.com/ncaa/conferences/America-East-Conference/18/Bryant/129/" TargetMode="External"/><Relationship Id="rId74" Type="http://purl.oclc.org/ooxml/officeDocument/relationships/hyperlink" Target="https://basketball.realgm.com/ncaa/conferences/Atlantic-10-Conference/10/Duquesne/17/" TargetMode="External"/><Relationship Id="rId128" Type="http://purl.oclc.org/ooxml/officeDocument/relationships/hyperlink" Target="https://basketball.realgm.com/ncaa/conferences/Southwestern-Athletic-Conference/31/Jackson-State/294/" TargetMode="External"/><Relationship Id="rId335" Type="http://purl.oclc.org/ooxml/officeDocument/relationships/hyperlink" Target="https://basketball.realgm.com/ncaa/conferences/Southeastern-Conference/8/Vanderbilt/264/" TargetMode="External"/><Relationship Id="rId5" Type="http://purl.oclc.org/ooxml/officeDocument/relationships/hyperlink" Target="https://basketball.realgm.com/ncaa/conferences/Southwestern-Athletic-Conference/31/Alabama-AM-/289/" TargetMode="External"/><Relationship Id="rId181" Type="http://purl.oclc.org/ooxml/officeDocument/relationships/hyperlink" Target="https://basketball.realgm.com/ncaa/conferences/Coastal-Athletic-Association/15/Monmouth/218/" TargetMode="External"/><Relationship Id="rId237" Type="http://purl.oclc.org/ooxml/officeDocument/relationships/hyperlink" Target="https://basketball.realgm.com/ncaa/conferences/Ivy-League/14/Princeton/161/" TargetMode="External"/><Relationship Id="rId279" Type="http://purl.oclc.org/ooxml/officeDocument/relationships/hyperlink" Target="https://basketball.realgm.com/ncaa/conferences/Atlantic-10-Conference/10/St-Bonaventure/26/" TargetMode="External"/><Relationship Id="rId43" Type="http://purl.oclc.org/ooxml/officeDocument/relationships/hyperlink" Target="https://basketball.realgm.com/ncaa/conferences/Metro-Atlantic-Athletic-Conference/17/Canisius/164/" TargetMode="External"/><Relationship Id="rId139" Type="http://purl.oclc.org/ooxml/officeDocument/relationships/hyperlink" Target="https://basketball.realgm.com/ncaa/conferences/Southland-Conference/30/Lamar/278/" TargetMode="External"/><Relationship Id="rId290" Type="http://purl.oclc.org/ooxml/officeDocument/relationships/hyperlink" Target="https://basketball.realgm.com/ncaa/conferences/Big-12-Conference/3/TCU/211/" TargetMode="External"/><Relationship Id="rId304" Type="http://purl.oclc.org/ooxml/officeDocument/relationships/hyperlink" Target="https://basketball.realgm.com/ncaa/conferences/American-Athletic-Conference/4/Texas-San-Antonio/288/" TargetMode="External"/><Relationship Id="rId346" Type="http://purl.oclc.org/ooxml/officeDocument/relationships/hyperlink" Target="https://basketball.realgm.com/ncaa/conferences/Atlantic-Sun-Conference/19/West-Georgia/510/" TargetMode="External"/><Relationship Id="rId85" Type="http://purl.oclc.org/ooxml/officeDocument/relationships/hyperlink" Target="https://basketball.realgm.com/ncaa/conferences/Northeast-Conference/27/Fairleigh-Dickinson/216/" TargetMode="External"/><Relationship Id="rId150" Type="http://purl.oclc.org/ooxml/officeDocument/relationships/hyperlink" Target="https://basketball.realgm.com/ncaa/conferences/Conference-USA/9/Louisiana-Tech/344/" TargetMode="External"/><Relationship Id="rId192" Type="http://purl.oclc.org/ooxml/officeDocument/relationships/hyperlink" Target="https://basketball.realgm.com/ncaa/conferences/Mountain-West-Conference/6/Nevada/345/" TargetMode="External"/><Relationship Id="rId206" Type="http://purl.oclc.org/ooxml/officeDocument/relationships/hyperlink" Target="https://basketball.realgm.com/ncaa/conferences/Atlantic-Sun-Conference/19/North-Florida/48/" TargetMode="External"/><Relationship Id="rId248" Type="http://purl.oclc.org/ooxml/officeDocument/relationships/hyperlink" Target="https://basketball.realgm.com/ncaa/conferences/Big-Ten-Conference/2/Rutgers/72/" TargetMode="External"/><Relationship Id="rId12" Type="http://purl.oclc.org/ooxml/officeDocument/relationships/hyperlink" Target="https://basketball.realgm.com/ncaa/conferences/Big-12-Conference/3/Arizona-State/236/" TargetMode="External"/><Relationship Id="rId108" Type="http://purl.oclc.org/ooxml/officeDocument/relationships/hyperlink" Target="https://basketball.realgm.com/ncaa/conferences/Coastal-Athletic-Association/15/Hampton/190/" TargetMode="External"/><Relationship Id="rId315" Type="http://purl.oclc.org/ooxml/officeDocument/relationships/hyperlink" Target="https://basketball.realgm.com/ncaa/conferences/Big-West-Conference/22/UC-San-Diego/830/" TargetMode="External"/><Relationship Id="rId357" Type="http://purl.oclc.org/ooxml/officeDocument/relationships/hyperlink" Target="https://basketball.realgm.com/ncaa/conferences/Horizon-League/12/Wright-State/153/" TargetMode="External"/><Relationship Id="rId54" Type="http://purl.oclc.org/ooxml/officeDocument/relationships/hyperlink" Target="https://basketball.realgm.com/ncaa/conferences/Horizon-League/12/Cleveland-State/146/" TargetMode="External"/><Relationship Id="rId96" Type="http://purl.oclc.org/ooxml/officeDocument/relationships/hyperlink" Target="https://basketball.realgm.com/ncaa/conferences/Big-South-Conference/21/Gardner-Webb/89/" TargetMode="External"/><Relationship Id="rId161" Type="http://purl.oclc.org/ooxml/officeDocument/relationships/hyperlink" Target="https://basketball.realgm.com/ncaa/conferences/Sun-Belt-Conference/33/Marshall/300/" TargetMode="External"/><Relationship Id="rId217" Type="http://purl.oclc.org/ooxml/officeDocument/relationships/hyperlink" Target="https://basketball.realgm.com/ncaa/conferences/Horizon-League/12/Oakland/313/" TargetMode="External"/><Relationship Id="rId259" Type="http://purl.oclc.org/ooxml/officeDocument/relationships/hyperlink" Target="https://basketball.realgm.com/ncaa/conferences/West-Coast-Conference/11/San-Francisco/338/" TargetMode="External"/><Relationship Id="rId23" Type="http://purl.oclc.org/ooxml/officeDocument/relationships/hyperlink" Target="https://basketball.realgm.com/ncaa/conferences/Southwestern-Athletic-Conference/31/Bethune-Cookman/186/" TargetMode="External"/><Relationship Id="rId119" Type="http://purl.oclc.org/ooxml/officeDocument/relationships/hyperlink" Target="https://basketball.realgm.com/ncaa/conferences/Big-Ten-Conference/2/Illinois/3/" TargetMode="External"/><Relationship Id="rId270" Type="http://purl.oclc.org/ooxml/officeDocument/relationships/hyperlink" Target="https://basketball.realgm.com/ncaa/conferences/The-Summit-League/32/South-Dakota-State/315/" TargetMode="External"/><Relationship Id="rId326" Type="http://purl.oclc.org/ooxml/officeDocument/relationships/hyperlink" Target="https://basketball.realgm.com/ncaa/conferences/Mountain-West-Conference/6/UNLV/212/" TargetMode="External"/><Relationship Id="rId65" Type="http://purl.oclc.org/ooxml/officeDocument/relationships/hyperlink" Target="https://basketball.realgm.com/ncaa/conferences/Atlantic-10-Conference/10/Dayton/16/" TargetMode="External"/><Relationship Id="rId130" Type="http://purl.oclc.org/ooxml/officeDocument/relationships/hyperlink" Target="https://basketball.realgm.com/ncaa/conferences/Conference-USA/9/Jacksonville-State/228/" TargetMode="External"/><Relationship Id="rId172" Type="http://purl.oclc.org/ooxml/officeDocument/relationships/hyperlink" Target="https://basketball.realgm.com/ncaa/conferences/Big-Ten-Conference/2/Michigan/1/" TargetMode="External"/><Relationship Id="rId228" Type="http://purl.oclc.org/ooxml/officeDocument/relationships/hyperlink" Target="https://basketball.realgm.com/ncaa/conferences/West-Coast-Conference/11/Pacific/111/" TargetMode="External"/><Relationship Id="rId281" Type="http://purl.oclc.org/ooxml/officeDocument/relationships/hyperlink" Target="https://basketball.realgm.com/ncaa/conferences/Big-East-Conference/59/St-Johns/75/" TargetMode="External"/><Relationship Id="rId337" Type="http://purl.oclc.org/ooxml/officeDocument/relationships/hyperlink" Target="https://basketball.realgm.com/ncaa/conferences/America-East-Conference/18/Vermont/14/" TargetMode="External"/><Relationship Id="rId34" Type="http://purl.oclc.org/ooxml/officeDocument/relationships/hyperlink" Target="https://basketball.realgm.com/ncaa/conferences/Mid-American-Conference/25/Buffalo/176/" TargetMode="External"/><Relationship Id="rId76" Type="http://purl.oclc.org/ooxml/officeDocument/relationships/hyperlink" Target="https://basketball.realgm.com/ncaa/conferences/Southern-Conference/29/East-Tennessee-State/42/" TargetMode="External"/><Relationship Id="rId141" Type="http://purl.oclc.org/ooxml/officeDocument/relationships/hyperlink" Target="https://basketball.realgm.com/ncaa/conferences/Patriot-League/28/Lehigh/251/" TargetMode="External"/><Relationship Id="rId7" Type="http://purl.oclc.org/ooxml/officeDocument/relationships/hyperlink" Target="https://basketball.realgm.com/ncaa/conferences/America-East-Conference/18/Albany/6/" TargetMode="External"/><Relationship Id="rId183" Type="http://purl.oclc.org/ooxml/officeDocument/relationships/hyperlink" Target="https://basketball.realgm.com/ncaa/conferences/Big-Sky-Conference/20/Montana-State/81/" TargetMode="External"/><Relationship Id="rId239" Type="http://purl.oclc.org/ooxml/officeDocument/relationships/hyperlink" Target="https://basketball.realgm.com/ncaa/conferences/Big-Ten-Conference/2/Purdue/105/" TargetMode="External"/><Relationship Id="rId250" Type="http://purl.oclc.org/ooxml/officeDocument/relationships/hyperlink" Target="https://basketball.realgm.com/ncaa/conferences/Metro-Atlantic-Athletic-Conference/17/Sacred-Heart/573/" TargetMode="External"/><Relationship Id="rId292" Type="http://purl.oclc.org/ooxml/officeDocument/relationships/hyperlink" Target="https://basketball.realgm.com/ncaa/conferences/Southeastern-Conference/8/Tennessee/263/" TargetMode="External"/><Relationship Id="rId306" Type="http://purl.oclc.org/ooxml/officeDocument/relationships/hyperlink" Target="https://basketball.realgm.com/ncaa/conferences/Mid-American-Conference/25/Toledo/184/" TargetMode="External"/><Relationship Id="rId45" Type="http://purl.oclc.org/ooxml/officeDocument/relationships/hyperlink" Target="https://basketball.realgm.com/ncaa/conferences/Northeast-Conference/27/Central-Connecticut-State/215/" TargetMode="External"/><Relationship Id="rId87" Type="http://purl.oclc.org/ooxml/officeDocument/relationships/hyperlink" Target="https://basketball.realgm.com/ncaa/conferences/Southwestern-Athletic-Conference/31/Florida-AM/189/" TargetMode="External"/><Relationship Id="rId110" Type="http://purl.oclc.org/ooxml/officeDocument/relationships/hyperlink" Target="https://basketball.realgm.com/ncaa/conferences/Big-West-Conference/22/Hawaii/342/" TargetMode="External"/><Relationship Id="rId348" Type="http://purl.oclc.org/ooxml/officeDocument/relationships/hyperlink" Target="https://basketball.realgm.com/ncaa/conferences/Southern-Conference/29/Western-Carolina/275/" TargetMode="External"/><Relationship Id="rId152" Type="http://purl.oclc.org/ooxml/officeDocument/relationships/hyperlink" Target="https://basketball.realgm.com/ncaa/conferences/Atlantic-Coast-Conference/1/Louisville/67/" TargetMode="External"/><Relationship Id="rId194" Type="http://purl.oclc.org/ooxml/officeDocument/relationships/hyperlink" Target="https://basketball.realgm.com/ncaa/conferences/Mountain-West-Conference/6/New-Mexico/210/" TargetMode="External"/><Relationship Id="rId208" Type="http://purl.oclc.org/ooxml/officeDocument/relationships/hyperlink" Target="https://basketball.realgm.com/ncaa/conferences/Coastal-Athletic-Association/15/Northeastern/123/" TargetMode="External"/><Relationship Id="rId261" Type="http://purl.oclc.org/ooxml/officeDocument/relationships/hyperlink" Target="https://basketball.realgm.com/ncaa/conferences/West-Coast-Conference/11/Santa-Clara/339/" TargetMode="External"/><Relationship Id="rId14" Type="http://purl.oclc.org/ooxml/officeDocument/relationships/hyperlink" Target="https://basketball.realgm.com/ncaa/conferences/Sun-Belt-Conference/33/Arkansas-State-/319/" TargetMode="External"/><Relationship Id="rId56" Type="http://purl.oclc.org/ooxml/officeDocument/relationships/hyperlink" Target="https://basketball.realgm.com/ncaa/conferences/Patriot-League/28/Colgate/248/" TargetMode="External"/><Relationship Id="rId317" Type="http://purl.oclc.org/ooxml/officeDocument/relationships/hyperlink" Target="https://basketball.realgm.com/ncaa/conferences/Big-12-Conference/3/UCF/307/" TargetMode="External"/><Relationship Id="rId359" Type="http://purl.oclc.org/ooxml/officeDocument/relationships/hyperlink" Target="https://basketball.realgm.com/ncaa/conferences/Big-East-Conference/59/Xavier/28/" TargetMode="External"/><Relationship Id="rId98" Type="http://purl.oclc.org/ooxml/officeDocument/relationships/hyperlink" Target="https://basketball.realgm.com/ncaa/conferences/Atlantic-10-Conference/10/George-Washington/19/" TargetMode="External"/><Relationship Id="rId121" Type="http://purl.oclc.org/ooxml/officeDocument/relationships/hyperlink" Target="https://basketball.realgm.com/ncaa/conferences/Southland-Conference/30/Incarnate-Word/1025/" TargetMode="External"/><Relationship Id="rId163" Type="http://purl.oclc.org/ooxml/officeDocument/relationships/hyperlink" Target="https://basketball.realgm.com/ncaa/conferences/Mid-Eastern-Athletic-Conference/26/Maryland-Eastern-Shore/192/" TargetMode="External"/><Relationship Id="rId219" Type="http://purl.oclc.org/ooxml/officeDocument/relationships/hyperlink" Target="https://basketball.realgm.com/ncaa/conferences/Big-Ten-Conference/2/Ohio-State/103/" TargetMode="External"/><Relationship Id="rId230" Type="http://purl.oclc.org/ooxml/officeDocument/relationships/hyperlink" Target="https://basketball.realgm.com/ncaa/conferences/Ivy-League/14/Pennsylvania-/160/" TargetMode="External"/><Relationship Id="rId25" Type="http://purl.oclc.org/ooxml/officeDocument/relationships/hyperlink" Target="https://basketball.realgm.com/ncaa/conferences/Mountain-West-Conference/6/Boise-State/340/" TargetMode="External"/><Relationship Id="rId67" Type="http://purl.oclc.org/ooxml/officeDocument/relationships/hyperlink" Target="https://basketball.realgm.com/ncaa/conferences/Mid-Eastern-Athletic-Conference/26/Delaware-State/188/" TargetMode="External"/><Relationship Id="rId272" Type="http://purl.oclc.org/ooxml/officeDocument/relationships/hyperlink" Target="https://basketball.realgm.com/ncaa/conferences/Ohio-Valley-Conference/16/Southeast-Missouri-State/231/" TargetMode="External"/><Relationship Id="rId328" Type="http://purl.oclc.org/ooxml/officeDocument/relationships/hyperlink" Target="https://basketball.realgm.com/ncaa/conferences/Big-South-Conference/21/USC-Upstate/50/" TargetMode="External"/><Relationship Id="rId88" Type="http://purl.oclc.org/ooxml/officeDocument/relationships/hyperlink" Target="https://basketball.realgm.com/ncaa/conferences/American-Athletic-Conference/4/Florida-Atlantic-/322/" TargetMode="External"/><Relationship Id="rId111" Type="http://purl.oclc.org/ooxml/officeDocument/relationships/hyperlink" Target="https://basketball.realgm.com/ncaa/conferences/Big-South-Conference/21/High-Point/90/" TargetMode="External"/><Relationship Id="rId132" Type="http://purl.oclc.org/ooxml/officeDocument/relationships/hyperlink" Target="https://basketball.realgm.com/ncaa/conferences/Big-12-Conference/3/Kansas/54/" TargetMode="External"/><Relationship Id="rId153" Type="http://purl.oclc.org/ooxml/officeDocument/relationships/hyperlink" Target="https://basketball.realgm.com/ncaa/conferences/Atlantic-10-Conference/10/Loyola-IL/149/" TargetMode="External"/><Relationship Id="rId174" Type="http://purl.oclc.org/ooxml/officeDocument/relationships/hyperlink" Target="https://basketball.realgm.com/ncaa/conferences/Conference-USA/9/Middle-Tennessee-State/326/" TargetMode="External"/><Relationship Id="rId195" Type="http://purl.oclc.org/ooxml/officeDocument/relationships/hyperlink" Target="https://basketball.realgm.com/ncaa/conferences/Conference-USA/9/New-Mexico-State/346/" TargetMode="External"/><Relationship Id="rId209" Type="http://purl.oclc.org/ooxml/officeDocument/relationships/hyperlink" Target="https://basketball.realgm.com/ncaa/conferences/Big-Sky-Conference/20/Northern-Arizona/82/" TargetMode="External"/><Relationship Id="rId360" Type="http://purl.oclc.org/ooxml/officeDocument/relationships/hyperlink" Target="https://basketball.realgm.com/ncaa/conferences/Ivy-League/14/Yale/162/" TargetMode="External"/><Relationship Id="rId220" Type="http://purl.oclc.org/ooxml/officeDocument/relationships/hyperlink" Target="https://basketball.realgm.com/ncaa/conferences/Southeastern-Conference/8/Oklahoma/4/" TargetMode="External"/><Relationship Id="rId241" Type="http://purl.oclc.org/ooxml/officeDocument/relationships/hyperlink" Target="https://basketball.realgm.com/ncaa/conferences/Metro-Atlantic-Athletic-Conference/17/Quinnipiac/220/" TargetMode="External"/><Relationship Id="rId15" Type="http://purl.oclc.org/ooxml/officeDocument/relationships/hyperlink" Target="https://basketball.realgm.com/ncaa/conferences/Southwestern-Athletic-Conference/31/Arkansas-Pine-Bluff-/292/" TargetMode="External"/><Relationship Id="rId36" Type="http://purl.oclc.org/ooxml/officeDocument/relationships/hyperlink" Target="https://basketball.realgm.com/ncaa/conferences/Big-West-Conference/22/Cal-Poly/107/" TargetMode="External"/><Relationship Id="rId57" Type="http://purl.oclc.org/ooxml/officeDocument/relationships/hyperlink" Target="https://basketball.realgm.com/ncaa/conferences/Big-12-Conference/3/Colorado/52/" TargetMode="External"/><Relationship Id="rId262" Type="http://purl.oclc.org/ooxml/officeDocument/relationships/hyperlink" Target="https://basketball.realgm.com/ncaa/conferences/Western-Athletic-Conference/13/Seattle/139/" TargetMode="External"/><Relationship Id="rId283" Type="http://purl.oclc.org/ooxml/officeDocument/relationships/hyperlink" Target="https://basketball.realgm.com/ncaa/conferences/Atlantic-Coast-Conference/1/Stanford/240/" TargetMode="External"/><Relationship Id="rId318" Type="http://purl.oclc.org/ooxml/officeDocument/relationships/hyperlink" Target="https://basketball.realgm.com/ncaa/conferences/Big-Ten-Conference/2/UCLA/241/" TargetMode="External"/><Relationship Id="rId339" Type="http://purl.oclc.org/ooxml/officeDocument/relationships/hyperlink" Target="https://basketball.realgm.com/ncaa/conferences/Atlantic-Coast-Conference/1/Virginia/37/" TargetMode="External"/><Relationship Id="rId78" Type="http://purl.oclc.org/ooxml/officeDocument/relationships/hyperlink" Target="https://basketball.realgm.com/ncaa/conferences/Ohio-Valley-Conference/16/Eastern-Illinois/226/" TargetMode="External"/><Relationship Id="rId99" Type="http://purl.oclc.org/ooxml/officeDocument/relationships/hyperlink" Target="https://basketball.realgm.com/ncaa/conferences/Big-East-Conference/59/Georgetown/66/" TargetMode="External"/><Relationship Id="rId101" Type="http://purl.oclc.org/ooxml/officeDocument/relationships/hyperlink" Target="https://basketball.realgm.com/ncaa/conferences/Sun-Belt-Conference/33/Georgia-Southern/272/" TargetMode="External"/><Relationship Id="rId122" Type="http://purl.oclc.org/ooxml/officeDocument/relationships/hyperlink" Target="https://basketball.realgm.com/ncaa/conferences/Big-Ten-Conference/2/Indiana/97/" TargetMode="External"/><Relationship Id="rId143" Type="http://purl.oclc.org/ooxml/officeDocument/relationships/hyperlink" Target="https://basketball.realgm.com/ncaa/conferences/Ohio-Valley-Conference/16/Lindenwood/1766/" TargetMode="External"/><Relationship Id="rId164" Type="http://purl.oclc.org/ooxml/officeDocument/relationships/hyperlink" Target="https://basketball.realgm.com/ncaa/conferences/Atlantic-10-Conference/10/Massachusetts/21/" TargetMode="External"/><Relationship Id="rId185" Type="http://purl.oclc.org/ooxml/officeDocument/relationships/hyperlink" Target="https://basketball.realgm.com/ncaa/conferences/Mid-Eastern-Athletic-Conference/26/Morgan-State/193/" TargetMode="External"/><Relationship Id="rId350" Type="http://purl.oclc.org/ooxml/officeDocument/relationships/hyperlink" Target="https://basketball.realgm.com/ncaa/conferences/Conference-USA/9/Western-Kentucky/331/" TargetMode="External"/><Relationship Id="rId9" Type="http://purl.oclc.org/ooxml/officeDocument/relationships/hyperlink" Target="https://basketball.realgm.com/ncaa/conferences/Patriot-League/28/American-University/245/" TargetMode="External"/><Relationship Id="rId210" Type="http://purl.oclc.org/ooxml/officeDocument/relationships/hyperlink" Target="https://basketball.realgm.com/ncaa/conferences/Big-Sky-Conference/20/Northern-Colorado/83/" TargetMode="External"/><Relationship Id="rId26" Type="http://purl.oclc.org/ooxml/officeDocument/relationships/hyperlink" Target="https://basketball.realgm.com/ncaa/conferences/Atlantic-Coast-Conference/1/Boston-College/29/" TargetMode="External"/><Relationship Id="rId231" Type="http://purl.oclc.org/ooxml/officeDocument/relationships/hyperlink" Target="https://basketball.realgm.com/ncaa/conferences/West-Coast-Conference/11/Pepperdine/334/" TargetMode="External"/><Relationship Id="rId252" Type="http://purl.oclc.org/ooxml/officeDocument/relationships/hyperlink" Target="https://basketball.realgm.com/ncaa/conferences/Atlantic-10-Conference/10/Saint-Louis/25/" TargetMode="External"/><Relationship Id="rId273" Type="http://purl.oclc.org/ooxml/officeDocument/relationships/hyperlink" Target="https://basketball.realgm.com/ncaa/conferences/Southland-Conference/30/Southeastern-Louisiana/283/" TargetMode="External"/><Relationship Id="rId294" Type="http://purl.oclc.org/ooxml/officeDocument/relationships/hyperlink" Target="https://basketball.realgm.com/ncaa/conferences/Ohio-Valley-Conference/16/Tennessee-Tech-/233/" TargetMode="External"/><Relationship Id="rId308" Type="http://purl.oclc.org/ooxml/officeDocument/relationships/hyperlink" Target="https://basketball.realgm.com/ncaa/conferences/Sun-Belt-Conference/33/Troy/330/" TargetMode="External"/><Relationship Id="rId329" Type="http://purl.oclc.org/ooxml/officeDocument/relationships/hyperlink" Target="https://basketball.realgm.com/ncaa/conferences/Big-12-Conference/3/Utah/213/" TargetMode="External"/><Relationship Id="rId47" Type="http://purl.oclc.org/ooxml/officeDocument/relationships/hyperlink" Target="https://basketball.realgm.com/ncaa/conferences/Coastal-Athletic-Association/15/Charleston/266/" TargetMode="External"/><Relationship Id="rId68" Type="http://purl.oclc.org/ooxml/officeDocument/relationships/hyperlink" Target="https://basketball.realgm.com/ncaa/conferences/The-Summit-League/32/Denver/321/" TargetMode="External"/><Relationship Id="rId89" Type="http://purl.oclc.org/ooxml/officeDocument/relationships/hyperlink" Target="https://basketball.realgm.com/ncaa/conferences/Atlantic-Sun-Conference/19/Florida-Gulf-Coast/43/" TargetMode="External"/><Relationship Id="rId112" Type="http://purl.oclc.org/ooxml/officeDocument/relationships/hyperlink" Target="https://basketball.realgm.com/ncaa/conferences/Coastal-Athletic-Association/15/Hofstra/120/" TargetMode="External"/><Relationship Id="rId133" Type="http://purl.oclc.org/ooxml/officeDocument/relationships/hyperlink" Target="https://basketball.realgm.com/ncaa/conferences/Big-12-Conference/3/Kansas-State/55/" TargetMode="External"/><Relationship Id="rId154" Type="http://purl.oclc.org/ooxml/officeDocument/relationships/hyperlink" Target="https://basketball.realgm.com/ncaa/conferences/Patriot-League/28/Loyola-MD/167/" TargetMode="External"/><Relationship Id="rId175" Type="http://purl.oclc.org/ooxml/officeDocument/relationships/hyperlink" Target="https://basketball.realgm.com/ncaa/conferences/Horizon-League/12/Milwaukee/150/" TargetMode="External"/><Relationship Id="rId340" Type="http://purl.oclc.org/ooxml/officeDocument/relationships/hyperlink" Target="https://basketball.realgm.com/ncaa/conferences/Atlantic-Coast-Conference/1/Virginia-Tech/38/" TargetMode="External"/><Relationship Id="rId361" Type="http://purl.oclc.org/ooxml/officeDocument/relationships/hyperlink" Target="https://basketball.realgm.com/ncaa/conferences/Horizon-League/12/Youngstown-State/154/" TargetMode="External"/><Relationship Id="rId196" Type="http://purl.oclc.org/ooxml/officeDocument/relationships/hyperlink" Target="https://basketball.realgm.com/ncaa/conferences/Southland-Conference/30/New-Orleans/327/" TargetMode="External"/><Relationship Id="rId200" Type="http://purl.oclc.org/ooxml/officeDocument/relationships/hyperlink" Target="https://basketball.realgm.com/ncaa/conferences/Atlantic-Sun-Conference/19/North-Alabama/911/" TargetMode="External"/><Relationship Id="rId16" Type="http://purl.oclc.org/ooxml/officeDocument/relationships/hyperlink" Target="https://basketball.realgm.com/ncaa/conferences/Patriot-League/28/Army-West-Point/246/" TargetMode="External"/><Relationship Id="rId221" Type="http://purl.oclc.org/ooxml/officeDocument/relationships/hyperlink" Target="https://basketball.realgm.com/ncaa/conferences/Big-12-Conference/3/Oklahoma-State/59/" TargetMode="External"/><Relationship Id="rId242" Type="http://purl.oclc.org/ooxml/officeDocument/relationships/hyperlink" Target="https://basketball.realgm.com/ncaa/conferences/Big-South-Conference/21/Radford/94/" TargetMode="External"/><Relationship Id="rId263" Type="http://purl.oclc.org/ooxml/officeDocument/relationships/hyperlink" Target="https://basketball.realgm.com/ncaa/conferences/Big-East-Conference/59/Seton-Hall/73/" TargetMode="External"/><Relationship Id="rId284" Type="http://purl.oclc.org/ooxml/officeDocument/relationships/hyperlink" Target="https://basketball.realgm.com/ncaa/conferences/Southland-Conference/30/Stephen-F-Austin/284/" TargetMode="External"/><Relationship Id="rId319" Type="http://purl.oclc.org/ooxml/officeDocument/relationships/hyperlink" Target="https://basketball.realgm.com/ncaa/conferences/Big-East-Conference/59/UConn/64/" TargetMode="External"/><Relationship Id="rId37" Type="http://purl.oclc.org/ooxml/officeDocument/relationships/hyperlink" Target="https://basketball.realgm.com/ncaa/conferences/Big-West-Conference/22/Cal-State-Bakersfield/130/" TargetMode="External"/><Relationship Id="rId58" Type="http://purl.oclc.org/ooxml/officeDocument/relationships/hyperlink" Target="https://basketball.realgm.com/ncaa/conferences/Mountain-West-Conference/6/Colorado-State/209/" TargetMode="External"/><Relationship Id="rId79" Type="http://purl.oclc.org/ooxml/officeDocument/relationships/hyperlink" Target="https://basketball.realgm.com/ncaa/conferences/Atlantic-Sun-Conference/19/Eastern-Kentucky/227/" TargetMode="External"/><Relationship Id="rId102" Type="http://purl.oclc.org/ooxml/officeDocument/relationships/hyperlink" Target="https://basketball.realgm.com/ncaa/conferences/Sun-Belt-Conference/33/Georgia-State/119/" TargetMode="External"/><Relationship Id="rId123" Type="http://purl.oclc.org/ooxml/officeDocument/relationships/hyperlink" Target="https://basketball.realgm.com/ncaa/conferences/Missouri-Valley-Conference/5/Indiana-State/202/" TargetMode="External"/><Relationship Id="rId144" Type="http://purl.oclc.org/ooxml/officeDocument/relationships/hyperlink" Target="https://basketball.realgm.com/ncaa/conferences/Atlantic-Sun-Conference/19/Lipscomb/46/" TargetMode="External"/><Relationship Id="rId330" Type="http://purl.oclc.org/ooxml/officeDocument/relationships/hyperlink" Target="https://basketball.realgm.com/ncaa/conferences/Mountain-West-Conference/6/Utah-State/348/" TargetMode="External"/><Relationship Id="rId90" Type="http://purl.oclc.org/ooxml/officeDocument/relationships/hyperlink" Target="https://basketball.realgm.com/ncaa/conferences/Conference-USA/9/Florida-International/323/" TargetMode="External"/><Relationship Id="rId165" Type="http://purl.oclc.org/ooxml/officeDocument/relationships/hyperlink" Target="https://basketball.realgm.com/ncaa/conferences/Southland-Conference/30/McNeese-State/279/" TargetMode="External"/><Relationship Id="rId186" Type="http://purl.oclc.org/ooxml/officeDocument/relationships/hyperlink" Target="https://basketball.realgm.com/ncaa/conferences/Metro-Atlantic-Athletic-Conference/17/Mount-St-Marys/219/" TargetMode="External"/><Relationship Id="rId351" Type="http://purl.oclc.org/ooxml/officeDocument/relationships/hyperlink" Target="https://basketball.realgm.com/ncaa/conferences/Mid-American-Conference/25/Western-Michigan/185/" TargetMode="External"/><Relationship Id="rId211" Type="http://purl.oclc.org/ooxml/officeDocument/relationships/hyperlink" Target="https://basketball.realgm.com/ncaa/conferences/Mid-American-Conference/25/Northern-Illinois/183/" TargetMode="External"/><Relationship Id="rId232" Type="http://purl.oclc.org/ooxml/officeDocument/relationships/hyperlink" Target="https://basketball.realgm.com/ncaa/conferences/Atlantic-Coast-Conference/1/Pittsburgh/70/" TargetMode="External"/><Relationship Id="rId253" Type="http://purl.oclc.org/ooxml/officeDocument/relationships/hyperlink" Target="https://basketball.realgm.com/ncaa/conferences/West-Coast-Conference/11/Saint-Marys/336/" TargetMode="External"/><Relationship Id="rId274" Type="http://purl.oclc.org/ooxml/officeDocument/relationships/hyperlink" Target="https://basketball.realgm.com/ncaa/conferences/Southwestern-Athletic-Conference/31/Southern/297/" TargetMode="External"/><Relationship Id="rId295" Type="http://purl.oclc.org/ooxml/officeDocument/relationships/hyperlink" Target="https://basketball.realgm.com/ncaa/conferences/Ohio-Valley-Conference/16/Tennessee-Martin/234/" TargetMode="External"/><Relationship Id="rId309" Type="http://purl.oclc.org/ooxml/officeDocument/relationships/hyperlink" Target="https://basketball.realgm.com/ncaa/conferences/American-Athletic-Conference/4/Tulane/304/" TargetMode="External"/><Relationship Id="rId27" Type="http://purl.oclc.org/ooxml/officeDocument/relationships/hyperlink" Target="https://basketball.realgm.com/ncaa/conferences/Patriot-League/28/Boston-University/8/" TargetMode="External"/><Relationship Id="rId48" Type="http://purl.oclc.org/ooxml/officeDocument/relationships/hyperlink" Target="https://basketball.realgm.com/ncaa/conferences/Big-South-Conference/21/Charleston-Southern/87/" TargetMode="External"/><Relationship Id="rId69" Type="http://purl.oclc.org/ooxml/officeDocument/relationships/hyperlink" Target="https://basketball.realgm.com/ncaa/conferences/Big-East-Conference/59/DePaul/65/" TargetMode="External"/><Relationship Id="rId113" Type="http://purl.oclc.org/ooxml/officeDocument/relationships/hyperlink" Target="https://basketball.realgm.com/ncaa/conferences/Patriot-League/28/Holy-Cross/249/" TargetMode="External"/><Relationship Id="rId134" Type="http://purl.oclc.org/ooxml/officeDocument/relationships/hyperlink" Target="https://basketball.realgm.com/ncaa/conferences/Conference-USA/9/Kennesaw-State/45/" TargetMode="External"/><Relationship Id="rId320" Type="http://purl.oclc.org/ooxml/officeDocument/relationships/hyperlink" Target="https://basketball.realgm.com/ncaa/conferences/America-East-Conference/18/UMass-Lowell/1549/" TargetMode="External"/><Relationship Id="rId80" Type="http://purl.oclc.org/ooxml/officeDocument/relationships/hyperlink" Target="https://basketball.realgm.com/ncaa/conferences/Mid-American-Conference/25/Eastern-Michigan/182/" TargetMode="External"/><Relationship Id="rId155" Type="http://purl.oclc.org/ooxml/officeDocument/relationships/hyperlink" Target="https://basketball.realgm.com/ncaa/conferences/West-Coast-Conference/11/Loyola-Marymount/333/" TargetMode="External"/><Relationship Id="rId176" Type="http://purl.oclc.org/ooxml/officeDocument/relationships/hyperlink" Target="https://basketball.realgm.com/ncaa/conferences/Big-Ten-Conference/2/Minnesota/101/" TargetMode="External"/><Relationship Id="rId197" Type="http://purl.oclc.org/ooxml/officeDocument/relationships/hyperlink" Target="https://basketball.realgm.com/ncaa/conferences/Metro-Atlantic-Athletic-Conference/17/Niagara/170/" TargetMode="External"/><Relationship Id="rId341" Type="http://purl.oclc.org/ooxml/officeDocument/relationships/hyperlink" Target="https://basketball.realgm.com/ncaa/conferences/Northeast-Conference/27/Wagner/224/" TargetMode="External"/><Relationship Id="rId201" Type="http://purl.oclc.org/ooxml/officeDocument/relationships/hyperlink" Target="https://basketball.realgm.com/ncaa/conferences/Atlantic-Coast-Conference/1/North-Carolina/2/" TargetMode="External"/><Relationship Id="rId222" Type="http://purl.oclc.org/ooxml/officeDocument/relationships/hyperlink" Target="https://basketball.realgm.com/ncaa/conferences/Sun-Belt-Conference/33/Old-Dominion/124/" TargetMode="External"/><Relationship Id="rId243" Type="http://purl.oclc.org/ooxml/officeDocument/relationships/hyperlink" Target="https://basketball.realgm.com/ncaa/conferences/Atlantic-10-Conference/10/Rhode-Island/22/" TargetMode="External"/><Relationship Id="rId264" Type="http://purl.oclc.org/ooxml/officeDocument/relationships/hyperlink" Target="https://basketball.realgm.com/ncaa/conferences/Metro-Atlantic-Athletic-Conference/17/Siena/173/" TargetMode="External"/><Relationship Id="rId285" Type="http://purl.oclc.org/ooxml/officeDocument/relationships/hyperlink" Target="https://basketball.realgm.com/ncaa/conferences/Atlantic-Sun-Conference/19/Stetson/49/" TargetMode="External"/><Relationship Id="rId17" Type="http://purl.oclc.org/ooxml/officeDocument/relationships/hyperlink" Target="https://basketball.realgm.com/ncaa/conferences/Southeastern-Conference/8/Auburn/255/" TargetMode="External"/><Relationship Id="rId38" Type="http://purl.oclc.org/ooxml/officeDocument/relationships/hyperlink" Target="https://basketball.realgm.com/ncaa/conferences/Big-West-Conference/22/Cal-State-Fullerton/108/" TargetMode="External"/><Relationship Id="rId59" Type="http://purl.oclc.org/ooxml/officeDocument/relationships/hyperlink" Target="https://basketball.realgm.com/ncaa/conferences/Ivy-League/14/Columbia/156/" TargetMode="External"/><Relationship Id="rId103" Type="http://purl.oclc.org/ooxml/officeDocument/relationships/hyperlink" Target="https://basketball.realgm.com/ncaa/conferences/Atlantic-Coast-Conference/1/Georgia-Tech/33/" TargetMode="External"/><Relationship Id="rId124" Type="http://purl.oclc.org/ooxml/officeDocument/relationships/hyperlink" Target="https://basketball.realgm.com/ncaa/conferences/Metro-Atlantic-Athletic-Conference/17/Iona/166/" TargetMode="External"/><Relationship Id="rId310" Type="http://purl.oclc.org/ooxml/officeDocument/relationships/hyperlink" Target="https://basketball.realgm.com/ncaa/conferences/American-Athletic-Conference/4/Tulsa/305/" TargetMode="External"/><Relationship Id="rId70" Type="http://purl.oclc.org/ooxml/officeDocument/relationships/hyperlink" Target="https://basketball.realgm.com/ncaa/conferences/Horizon-League/12/Detroit-Mercy/147/" TargetMode="External"/><Relationship Id="rId91" Type="http://purl.oclc.org/ooxml/officeDocument/relationships/hyperlink" Target="https://basketball.realgm.com/ncaa/conferences/Atlantic-Coast-Conference/1/Florida-State/32/" TargetMode="External"/><Relationship Id="rId145" Type="http://purl.oclc.org/ooxml/officeDocument/relationships/hyperlink" Target="https://basketball.realgm.com/ncaa/conferences/Ohio-Valley-Conference/16/Little-Rock/320/" TargetMode="External"/><Relationship Id="rId166" Type="http://purl.oclc.org/ooxml/officeDocument/relationships/hyperlink" Target="https://basketball.realgm.com/ncaa/conferences/American-Athletic-Conference/4/Memphis/301/" TargetMode="External"/><Relationship Id="rId187" Type="http://purl.oclc.org/ooxml/officeDocument/relationships/hyperlink" Target="https://basketball.realgm.com/ncaa/conferences/Missouri-Valley-Conference/5/Murray-State/230/" TargetMode="External"/><Relationship Id="rId331" Type="http://purl.oclc.org/ooxml/officeDocument/relationships/hyperlink" Target="https://basketball.realgm.com/ncaa/conferences/Western-Athletic-Conference/13/Utah-Tech/352/" TargetMode="External"/><Relationship Id="rId352" Type="http://purl.oclc.org/ooxml/officeDocument/relationships/hyperlink" Target="https://basketball.realgm.com/ncaa/conferences/American-Athletic-Conference/4/Wichita-State/206/" TargetMode="External"/><Relationship Id="rId1" Type="http://purl.oclc.org/ooxml/officeDocument/relationships/hyperlink" Target="https://basketball.realgm.com/ncaa/conferences/Western-Athletic-Conference/13/Abilene-Christian/972/" TargetMode="External"/><Relationship Id="rId212" Type="http://purl.oclc.org/ooxml/officeDocument/relationships/hyperlink" Target="https://basketball.realgm.com/ncaa/conferences/Missouri-Valley-Conference/5/Northern-Iowa/204/" TargetMode="External"/><Relationship Id="rId233" Type="http://purl.oclc.org/ooxml/officeDocument/relationships/hyperlink" Target="https://basketball.realgm.com/ncaa/conferences/West-Coast-Conference/11/Portland/335/" TargetMode="External"/><Relationship Id="rId254" Type="http://purl.oclc.org/ooxml/officeDocument/relationships/hyperlink" Target="https://basketball.realgm.com/ncaa/conferences/Metro-Atlantic-Athletic-Conference/17/Saint-Peters/172/" TargetMode="External"/><Relationship Id="rId28" Type="http://purl.oclc.org/ooxml/officeDocument/relationships/hyperlink" Target="https://basketball.realgm.com/ncaa/conferences/Mid-American-Conference/25/Bowling-Green/175/" TargetMode="External"/><Relationship Id="rId49" Type="http://purl.oclc.org/ooxml/officeDocument/relationships/hyperlink" Target="https://basketball.realgm.com/ncaa/conferences/American-Athletic-Conference/4/Charlotte/15/" TargetMode="External"/><Relationship Id="rId114" Type="http://purl.oclc.org/ooxml/officeDocument/relationships/hyperlink" Target="https://basketball.realgm.com/ncaa/conferences/Big-12-Conference/3/Houston/299/" TargetMode="External"/><Relationship Id="rId275" Type="http://purl.oclc.org/ooxml/officeDocument/relationships/hyperlink" Target="https://basketball.realgm.com/ncaa/conferences/Missouri-Valley-Conference/5/Southern-Illinois/205/" TargetMode="External"/><Relationship Id="rId296" Type="http://purl.oclc.org/ooxml/officeDocument/relationships/hyperlink" Target="https://basketball.realgm.com/ncaa/conferences/Southeastern-Conference/8/Texas/60/" TargetMode="External"/><Relationship Id="rId300" Type="http://purl.oclc.org/ooxml/officeDocument/relationships/hyperlink" Target="https://basketball.realgm.com/ncaa/conferences/Sun-Belt-Conference/33/Texas-State/286/" TargetMode="External"/><Relationship Id="rId60" Type="http://purl.oclc.org/ooxml/officeDocument/relationships/hyperlink" Target="https://basketball.realgm.com/ncaa/conferences/Mid-Eastern-Athletic-Conference/26/Coppin-State/187/" TargetMode="External"/><Relationship Id="rId81" Type="http://purl.oclc.org/ooxml/officeDocument/relationships/hyperlink" Target="https://basketball.realgm.com/ncaa/conferences/Big-Sky-Conference/20/Eastern-Washington/78/" TargetMode="External"/><Relationship Id="rId135" Type="http://purl.oclc.org/ooxml/officeDocument/relationships/hyperlink" Target="https://basketball.realgm.com/ncaa/conferences/Mid-American-Conference/25/Kent-State/177/" TargetMode="External"/><Relationship Id="rId156" Type="http://purl.oclc.org/ooxml/officeDocument/relationships/hyperlink" Target="https://basketball.realgm.com/ncaa/conferences/Southeastern-Conference/8/LSU/259/" TargetMode="External"/><Relationship Id="rId177" Type="http://purl.oclc.org/ooxml/officeDocument/relationships/hyperlink" Target="https://basketball.realgm.com/ncaa/conferences/Southeastern-Conference/8/Mississippi-State/261/" TargetMode="External"/><Relationship Id="rId198" Type="http://purl.oclc.org/ooxml/officeDocument/relationships/hyperlink" Target="https://basketball.realgm.com/ncaa/conferences/Southland-Conference/30/Nicholls-State/280/" TargetMode="External"/><Relationship Id="rId321" Type="http://purl.oclc.org/ooxml/officeDocument/relationships/hyperlink" Target="https://basketball.realgm.com/ncaa/conferences/America-East-Conference/18/UMBC/13/" TargetMode="External"/><Relationship Id="rId342" Type="http://purl.oclc.org/ooxml/officeDocument/relationships/hyperlink" Target="https://basketball.realgm.com/ncaa/conferences/Atlantic-Coast-Conference/1/Wake-Forest/39/" TargetMode="External"/><Relationship Id="rId202" Type="http://purl.oclc.org/ooxml/officeDocument/relationships/hyperlink" Target="https://basketball.realgm.com/ncaa/conferences/Coastal-Athletic-Association/15/North-Carolina-AT/195/" TargetMode="External"/><Relationship Id="rId223" Type="http://purl.oclc.org/ooxml/officeDocument/relationships/hyperlink" Target="https://basketball.realgm.com/ncaa/conferences/Southeastern-Conference/8/Ole-Miss/260/" TargetMode="External"/><Relationship Id="rId244" Type="http://purl.oclc.org/ooxml/officeDocument/relationships/hyperlink" Target="https://basketball.realgm.com/ncaa/conferences/American-Athletic-Conference/4/Rice/302/" TargetMode="External"/><Relationship Id="rId18" Type="http://purl.oclc.org/ooxml/officeDocument/relationships/hyperlink" Target="https://basketball.realgm.com/ncaa/conferences/Atlantic-Sun-Conference/19/Austin-Peay/225/" TargetMode="External"/><Relationship Id="rId39" Type="http://purl.oclc.org/ooxml/officeDocument/relationships/hyperlink" Target="https://basketball.realgm.com/ncaa/conferences/Big-West-Conference/22/Cal-State-Northridge/109/" TargetMode="External"/><Relationship Id="rId265" Type="http://purl.oclc.org/ooxml/officeDocument/relationships/hyperlink" Target="https://basketball.realgm.com/ncaa/conferences/Ohio-Valley-Conference/16/SIU-Edwardsville/140/" TargetMode="External"/><Relationship Id="rId286" Type="http://purl.oclc.org/ooxml/officeDocument/relationships/hyperlink" Target="https://basketball.realgm.com/ncaa/conferences/Northeast-Conference/27/Stonehill/1147/" TargetMode="External"/><Relationship Id="rId50" Type="http://purl.oclc.org/ooxml/officeDocument/relationships/hyperlink" Target="https://basketball.realgm.com/ncaa/conferences/Southern-Conference/29/Chattanooga/267/" TargetMode="External"/><Relationship Id="rId104" Type="http://purl.oclc.org/ooxml/officeDocument/relationships/hyperlink" Target="https://basketball.realgm.com/ncaa/conferences/West-Coast-Conference/11/Gonzaga/332/" TargetMode="External"/><Relationship Id="rId125" Type="http://purl.oclc.org/ooxml/officeDocument/relationships/hyperlink" Target="https://basketball.realgm.com/ncaa/conferences/Big-Ten-Conference/2/Iowa/98/" TargetMode="External"/><Relationship Id="rId146" Type="http://purl.oclc.org/ooxml/officeDocument/relationships/hyperlink" Target="https://basketball.realgm.com/ncaa/conferences/Big-West-Conference/22/Long-Beach-State/110/" TargetMode="External"/><Relationship Id="rId167" Type="http://purl.oclc.org/ooxml/officeDocument/relationships/hyperlink" Target="https://basketball.realgm.com/ncaa/conferences/Southern-Conference/29/Mercer/47/" TargetMode="External"/><Relationship Id="rId188" Type="http://purl.oclc.org/ooxml/officeDocument/relationships/hyperlink" Target="https://basketball.realgm.com/ncaa/conferences/America-East-Conference/18/NJIT/135/" TargetMode="External"/><Relationship Id="rId311" Type="http://purl.oclc.org/ooxml/officeDocument/relationships/hyperlink" Target="https://basketball.realgm.com/ncaa/conferences/American-Athletic-Conference/4/UAB/306/" TargetMode="External"/><Relationship Id="rId332" Type="http://purl.oclc.org/ooxml/officeDocument/relationships/hyperlink" Target="https://basketball.realgm.com/ncaa/conferences/Western-Athletic-Conference/13/Utah-Valley/143/" TargetMode="External"/><Relationship Id="rId353" Type="http://purl.oclc.org/ooxml/officeDocument/relationships/hyperlink" Target="https://basketball.realgm.com/ncaa/conferences/Coastal-Athletic-Association/15/William-Mary/127/" TargetMode="External"/><Relationship Id="rId71" Type="http://purl.oclc.org/ooxml/officeDocument/relationships/hyperlink" Target="https://basketball.realgm.com/ncaa/conferences/Missouri-Valley-Conference/5/Drake/199/" TargetMode="External"/><Relationship Id="rId92" Type="http://purl.oclc.org/ooxml/officeDocument/relationships/hyperlink" Target="https://basketball.realgm.com/ncaa/conferences/Atlantic-10-Conference/10/Fordham/18/" TargetMode="External"/><Relationship Id="rId213" Type="http://purl.oclc.org/ooxml/officeDocument/relationships/hyperlink" Target="https://basketball.realgm.com/ncaa/conferences/Horizon-League/12/Northern-Kentucky/598/" TargetMode="External"/><Relationship Id="rId234" Type="http://purl.oclc.org/ooxml/officeDocument/relationships/hyperlink" Target="https://basketball.realgm.com/ncaa/conferences/Big-Sky-Conference/20/Portland-State/84/" TargetMode="External"/><Relationship Id="rId2" Type="http://purl.oclc.org/ooxml/officeDocument/relationships/hyperlink" Target="https://basketball.realgm.com/ncaa/conferences/Mountain-West-Conference/6/Air-Force/207/" TargetMode="External"/><Relationship Id="rId29" Type="http://purl.oclc.org/ooxml/officeDocument/relationships/hyperlink" Target="https://basketball.realgm.com/ncaa/conferences/Missouri-Valley-Conference/5/Bradley/197/" TargetMode="External"/><Relationship Id="rId255" Type="http://purl.oclc.org/ooxml/officeDocument/relationships/hyperlink" Target="https://basketball.realgm.com/ncaa/conferences/Conference-USA/9/Sam-Houston-State/282/" TargetMode="External"/><Relationship Id="rId276" Type="http://purl.oclc.org/ooxml/officeDocument/relationships/hyperlink" Target="https://basketball.realgm.com/ncaa/conferences/Ohio-Valley-Conference/16/Southern-Indiana/585/" TargetMode="External"/><Relationship Id="rId297" Type="http://purl.oclc.org/ooxml/officeDocument/relationships/hyperlink" Target="https://basketball.realgm.com/ncaa/conferences/Southeastern-Conference/8/Texas-AM/61/" TargetMode="External"/><Relationship Id="rId40" Type="http://purl.oclc.org/ooxml/officeDocument/relationships/hyperlink" Target="https://basketball.realgm.com/ncaa/conferences/Atlantic-Coast-Conference/1/California/237/" TargetMode="External"/><Relationship Id="rId115" Type="http://purl.oclc.org/ooxml/officeDocument/relationships/hyperlink" Target="https://basketball.realgm.com/ncaa/conferences/Southland-Conference/30/Houston-Christian/132/" TargetMode="External"/><Relationship Id="rId136" Type="http://purl.oclc.org/ooxml/officeDocument/relationships/hyperlink" Target="https://basketball.realgm.com/ncaa/conferences/Southeastern-Conference/8/Kentucky/258/" TargetMode="External"/><Relationship Id="rId157" Type="http://purl.oclc.org/ooxml/officeDocument/relationships/hyperlink" Target="https://basketball.realgm.com/ncaa/conferences/America-East-Conference/18/Maine/10/" TargetMode="External"/><Relationship Id="rId178" Type="http://purl.oclc.org/ooxml/officeDocument/relationships/hyperlink" Target="https://basketball.realgm.com/ncaa/conferences/Southwestern-Athletic-Conference/31/Mississippi-Valley-State/295/" TargetMode="External"/><Relationship Id="rId301" Type="http://purl.oclc.org/ooxml/officeDocument/relationships/hyperlink" Target="https://basketball.realgm.com/ncaa/conferences/Big-12-Conference/3/Texas-Tech/62/" TargetMode="External"/><Relationship Id="rId322" Type="http://purl.oclc.org/ooxml/officeDocument/relationships/hyperlink" Target="https://basketball.realgm.com/ncaa/conferences/The-Summit-League/32/UMKC/317/" TargetMode="External"/><Relationship Id="rId343" Type="http://purl.oclc.org/ooxml/officeDocument/relationships/hyperlink" Target="https://basketball.realgm.com/ncaa/conferences/Big-Ten-Conference/2/Washington/163/" TargetMode="External"/><Relationship Id="rId61" Type="http://purl.oclc.org/ooxml/officeDocument/relationships/hyperlink" Target="https://basketball.realgm.com/ncaa/conferences/Ivy-League/14/Cornell/157/" TargetMode="External"/><Relationship Id="rId82" Type="http://purl.oclc.org/ooxml/officeDocument/relationships/hyperlink" Target="https://basketball.realgm.com/ncaa/conferences/Coastal-Athletic-Association/15/Elon/270/" TargetMode="External"/><Relationship Id="rId199" Type="http://purl.oclc.org/ooxml/officeDocument/relationships/hyperlink" Target="https://basketball.realgm.com/ncaa/conferences/Mid-Eastern-Athletic-Conference/26/Norfolk-State/194/" TargetMode="External"/><Relationship Id="rId203" Type="http://purl.oclc.org/ooxml/officeDocument/relationships/hyperlink" Target="https://basketball.realgm.com/ncaa/conferences/Mid-Eastern-Athletic-Conference/26/North-Carolina-Central/136/" TargetMode="External"/><Relationship Id="rId19" Type="http://purl.oclc.org/ooxml/officeDocument/relationships/hyperlink" Target="https://basketball.realgm.com/ncaa/conferences/Mid-American-Conference/25/Ball-State/180/" TargetMode="External"/><Relationship Id="rId224" Type="http://purl.oclc.org/ooxml/officeDocument/relationships/hyperlink" Target="https://basketball.realgm.com/ncaa/conferences/The-Summit-League/32/Omaha/546/" TargetMode="External"/><Relationship Id="rId245" Type="http://purl.oclc.org/ooxml/officeDocument/relationships/hyperlink" Target="https://basketball.realgm.com/ncaa/conferences/Atlantic-10-Conference/10/Richmond/23/" TargetMode="External"/><Relationship Id="rId266" Type="http://purl.oclc.org/ooxml/officeDocument/relationships/hyperlink" Target="https://basketball.realgm.com/ncaa/conferences/Sun-Belt-Conference/33/South-Alabama/329/" TargetMode="External"/><Relationship Id="rId287" Type="http://purl.oclc.org/ooxml/officeDocument/relationships/hyperlink" Target="https://basketball.realgm.com/ncaa/conferences/Coastal-Athletic-Association/15/Stony-Brook/12/" TargetMode="External"/><Relationship Id="rId30" Type="http://purl.oclc.org/ooxml/officeDocument/relationships/hyperlink" Target="https://basketball.realgm.com/ncaa/conferences/Big-12-Conference/3/Brigham-Young/208/" TargetMode="External"/><Relationship Id="rId105" Type="http://purl.oclc.org/ooxml/officeDocument/relationships/hyperlink" Target="https://basketball.realgm.com/ncaa/conferences/Southwestern-Athletic-Conference/31/Grambling-State/293/" TargetMode="External"/><Relationship Id="rId126" Type="http://purl.oclc.org/ooxml/officeDocument/relationships/hyperlink" Target="https://basketball.realgm.com/ncaa/conferences/Big-12-Conference/3/Iowa-State/53/" TargetMode="External"/><Relationship Id="rId147" Type="http://purl.oclc.org/ooxml/officeDocument/relationships/hyperlink" Target="https://basketball.realgm.com/ncaa/conferences/Northeast-Conference/27/Long-Island/217/" TargetMode="External"/><Relationship Id="rId168" Type="http://purl.oclc.org/ooxml/officeDocument/relationships/hyperlink" Target="https://basketball.realgm.com/ncaa/conferences/Northeast-Conference/27/Mercyhurst/586/" TargetMode="External"/><Relationship Id="rId312" Type="http://purl.oclc.org/ooxml/officeDocument/relationships/hyperlink" Target="https://basketball.realgm.com/ncaa/conferences/Big-West-Conference/22/UC-Davis/112/" TargetMode="External"/><Relationship Id="rId333" Type="http://purl.oclc.org/ooxml/officeDocument/relationships/hyperlink" Target="https://basketball.realgm.com/ncaa/conferences/Conference-USA/9/UTEP/308/" TargetMode="External"/><Relationship Id="rId354" Type="http://purl.oclc.org/ooxml/officeDocument/relationships/hyperlink" Target="https://basketball.realgm.com/ncaa/conferences/Big-South-Conference/21/Winthrop/96/" TargetMode="External"/><Relationship Id="rId51" Type="http://purl.oclc.org/ooxml/officeDocument/relationships/hyperlink" Target="https://basketball.realgm.com/ncaa/conferences/Northeast-Conference/27/Chicago-State/131/" TargetMode="External"/><Relationship Id="rId72" Type="http://purl.oclc.org/ooxml/officeDocument/relationships/hyperlink" Target="https://basketball.realgm.com/ncaa/conferences/Coastal-Athletic-Association/15/Drexel/117/" TargetMode="External"/><Relationship Id="rId93" Type="http://purl.oclc.org/ooxml/officeDocument/relationships/hyperlink" Target="https://basketball.realgm.com/ncaa/conferences/Horizon-League/12/Fort-Wayne/447/" TargetMode="External"/><Relationship Id="rId189" Type="http://purl.oclc.org/ooxml/officeDocument/relationships/hyperlink" Target="https://basketball.realgm.com/ncaa/conferences/Patriot-League/28/Navy/252/" TargetMode="External"/><Relationship Id="rId3" Type="http://purl.oclc.org/ooxml/officeDocument/relationships/hyperlink" Target="https://basketball.realgm.com/ncaa/conferences/Mid-American-Conference/25/Akron/174/" TargetMode="External"/><Relationship Id="rId214" Type="http://purl.oclc.org/ooxml/officeDocument/relationships/hyperlink" Target="https://basketball.realgm.com/ncaa/conferences/Big-Ten-Conference/2/Northwestern/102/" TargetMode="External"/><Relationship Id="rId235" Type="http://purl.oclc.org/ooxml/officeDocument/relationships/hyperlink" Target="https://basketball.realgm.com/ncaa/conferences/Southwestern-Athletic-Conference/31/Prairie-View-AM/296/" TargetMode="External"/><Relationship Id="rId256" Type="http://purl.oclc.org/ooxml/officeDocument/relationships/hyperlink" Target="https://basketball.realgm.com/ncaa/conferences/Southern-Conference/29/Samford/273/" TargetMode="External"/><Relationship Id="rId277" Type="http://purl.oclc.org/ooxml/officeDocument/relationships/hyperlink" Target="https://basketball.realgm.com/ncaa/conferences/Sun-Belt-Conference/33/Southern-Mississippi/425/" TargetMode="External"/><Relationship Id="rId298" Type="http://purl.oclc.org/ooxml/officeDocument/relationships/hyperlink" Target="https://basketball.realgm.com/ncaa/conferences/Southland-Conference/30/Texas-AM-CC/285/" TargetMode="External"/><Relationship Id="rId116" Type="http://purl.oclc.org/ooxml/officeDocument/relationships/hyperlink" Target="https://basketball.realgm.com/ncaa/conferences/Mid-Eastern-Athletic-Conference/26/Howard/191/" TargetMode="External"/><Relationship Id="rId137" Type="http://purl.oclc.org/ooxml/officeDocument/relationships/hyperlink" Target="https://basketball.realgm.com/ncaa/conferences/Atlantic-10-Conference/10/La-Salle/20/" TargetMode="External"/><Relationship Id="rId158" Type="http://purl.oclc.org/ooxml/officeDocument/relationships/hyperlink" Target="https://basketball.realgm.com/ncaa/conferences/Metro-Atlantic-Athletic-Conference/17/Manhattan/168/" TargetMode="External"/><Relationship Id="rId302" Type="http://purl.oclc.org/ooxml/officeDocument/relationships/hyperlink" Target="https://basketball.realgm.com/ncaa/conferences/Western-Athletic-Conference/13/Texas-Arlington/287/" TargetMode="External"/><Relationship Id="rId323" Type="http://purl.oclc.org/ooxml/officeDocument/relationships/hyperlink" Target="https://basketball.realgm.com/ncaa/conferences/Big-South-Conference/21/UNC-Asheville/92/" TargetMode="External"/><Relationship Id="rId344" Type="http://purl.oclc.org/ooxml/officeDocument/relationships/hyperlink" Target="https://basketball.realgm.com/ncaa/conferences/West-Coast-Conference/11/Washington-State/244/" TargetMode="External"/><Relationship Id="rId20" Type="http://purl.oclc.org/ooxml/officeDocument/relationships/hyperlink" Target="https://basketball.realgm.com/ncaa/conferences/Big-12-Conference/3/Baylor/51/" TargetMode="External"/><Relationship Id="rId41" Type="http://purl.oclc.org/ooxml/officeDocument/relationships/hyperlink" Target="https://basketball.realgm.com/ncaa/conferences/Western-Athletic-Conference/13/California-Baptist/646/" TargetMode="External"/><Relationship Id="rId62" Type="http://purl.oclc.org/ooxml/officeDocument/relationships/hyperlink" Target="https://basketball.realgm.com/ncaa/conferences/Big-East-Conference/59/Creighton/198/" TargetMode="External"/><Relationship Id="rId83" Type="http://purl.oclc.org/ooxml/officeDocument/relationships/hyperlink" Target="https://basketball.realgm.com/ncaa/conferences/Missouri-Valley-Conference/5/Evansville/200/" TargetMode="External"/><Relationship Id="rId179" Type="http://purl.oclc.org/ooxml/officeDocument/relationships/hyperlink" Target="https://basketball.realgm.com/ncaa/conferences/Southeastern-Conference/8/Missouri/56/" TargetMode="External"/><Relationship Id="rId190" Type="http://purl.oclc.org/ooxml/officeDocument/relationships/hyperlink" Target="https://basketball.realgm.com/ncaa/conferences/Atlantic-Coast-Conference/1/NC-State/36/" TargetMode="External"/><Relationship Id="rId204" Type="http://purl.oclc.org/ooxml/officeDocument/relationships/hyperlink" Target="https://basketball.realgm.com/ncaa/conferences/The-Summit-League/32/North-Dakota/137/" TargetMode="External"/><Relationship Id="rId225" Type="http://purl.oclc.org/ooxml/officeDocument/relationships/hyperlink" Target="https://basketball.realgm.com/ncaa/conferences/The-Summit-League/32/Oral-Roberts/314/" TargetMode="External"/><Relationship Id="rId246" Type="http://purl.oclc.org/ooxml/officeDocument/relationships/hyperlink" Target="https://basketball.realgm.com/ncaa/conferences/Metro-Atlantic-Athletic-Conference/17/Rider/171/" TargetMode="External"/><Relationship Id="rId267" Type="http://purl.oclc.org/ooxml/officeDocument/relationships/hyperlink" Target="https://basketball.realgm.com/ncaa/conferences/Southeastern-Conference/8/South-Carolina/262/" TargetMode="External"/><Relationship Id="rId288" Type="http://purl.oclc.org/ooxml/officeDocument/relationships/hyperlink" Target="https://basketball.realgm.com/ncaa/conferences/Atlantic-Coast-Conference/1/Syracuse/382/" TargetMode="External"/><Relationship Id="rId106" Type="http://purl.oclc.org/ooxml/officeDocument/relationships/hyperlink" Target="https://basketball.realgm.com/ncaa/conferences/Western-Athletic-Conference/13/Grand-Canyon/489/" TargetMode="External"/><Relationship Id="rId127" Type="http://purl.oclc.org/ooxml/officeDocument/relationships/hyperlink" Target="https://basketball.realgm.com/ncaa/conferences/Horizon-League/12/IU-Indy/311/" TargetMode="External"/><Relationship Id="rId313" Type="http://purl.oclc.org/ooxml/officeDocument/relationships/hyperlink" Target="https://basketball.realgm.com/ncaa/conferences/Big-West-Conference/22/UC-Irvine/113/" TargetMode="External"/><Relationship Id="rId10" Type="http://purl.oclc.org/ooxml/officeDocument/relationships/hyperlink" Target="https://basketball.realgm.com/ncaa/conferences/Sun-Belt-Conference/33/Appalachian-State/265/" TargetMode="External"/><Relationship Id="rId31" Type="http://purl.oclc.org/ooxml/officeDocument/relationships/hyperlink" Target="https://basketball.realgm.com/ncaa/conferences/Ivy-League/14/Brown/155/" TargetMode="External"/><Relationship Id="rId52" Type="http://purl.oclc.org/ooxml/officeDocument/relationships/hyperlink" Target="https://basketball.realgm.com/ncaa/conferences/Big-12-Conference/3/Cincinnati/63/" TargetMode="External"/><Relationship Id="rId73" Type="http://purl.oclc.org/ooxml/officeDocument/relationships/hyperlink" Target="https://basketball.realgm.com/ncaa/conferences/Atlantic-Coast-Conference/1/Duke/31/" TargetMode="External"/><Relationship Id="rId94" Type="http://purl.oclc.org/ooxml/officeDocument/relationships/hyperlink" Target="https://basketball.realgm.com/ncaa/conferences/Mountain-West-Conference/6/Fresno-State/341/" TargetMode="External"/><Relationship Id="rId148" Type="http://purl.oclc.org/ooxml/officeDocument/relationships/hyperlink" Target="https://basketball.realgm.com/ncaa/conferences/Big-South-Conference/21/Longwood/133/" TargetMode="External"/><Relationship Id="rId169" Type="http://purl.oclc.org/ooxml/officeDocument/relationships/hyperlink" Target="https://basketball.realgm.com/ncaa/conferences/Metro-Atlantic-Athletic-Conference/17/Merrimack-College/1645/" TargetMode="External"/><Relationship Id="rId334" Type="http://purl.oclc.org/ooxml/officeDocument/relationships/hyperlink" Target="https://basketball.realgm.com/ncaa/conferences/Missouri-Valley-Conference/5/Valparaiso/152/" TargetMode="External"/><Relationship Id="rId355" Type="http://purl.oclc.org/ooxml/officeDocument/relationships/hyperlink" Target="https://basketball.realgm.com/ncaa/conferences/Big-Ten-Conference/2/Wisconsin/106/" TargetMode="External"/><Relationship Id="rId4" Type="http://purl.oclc.org/ooxml/officeDocument/relationships/hyperlink" Target="https://basketball.realgm.com/ncaa/conferences/Southeastern-Conference/8/Alabama/253/" TargetMode="External"/><Relationship Id="rId180" Type="http://purl.oclc.org/ooxml/officeDocument/relationships/hyperlink" Target="https://basketball.realgm.com/ncaa/conferences/Missouri-Valley-Conference/5/Missouri-State/203/" TargetMode="External"/><Relationship Id="rId215" Type="http://purl.oclc.org/ooxml/officeDocument/relationships/hyperlink" Target="https://basketball.realgm.com/ncaa/conferences/Southland-Conference/30/Northwestern-State/281/" TargetMode="External"/><Relationship Id="rId236" Type="http://purl.oclc.org/ooxml/officeDocument/relationships/hyperlink" Target="https://basketball.realgm.com/ncaa/conferences/Big-South-Conference/21/Presbyterian/93/" TargetMode="External"/><Relationship Id="rId257" Type="http://purl.oclc.org/ooxml/officeDocument/relationships/hyperlink" Target="https://basketball.realgm.com/ncaa/conferences/West-Coast-Conference/11/San-Diego/337/" TargetMode="External"/><Relationship Id="rId278" Type="http://purl.oclc.org/ooxml/officeDocument/relationships/hyperlink" Target="https://basketball.realgm.com/ncaa/conferences/Western-Athletic-Conference/13/Southern-Utah/316/" TargetMode="External"/><Relationship Id="rId303" Type="http://purl.oclc.org/ooxml/officeDocument/relationships/hyperlink" Target="https://basketball.realgm.com/ncaa/conferences/Southland-Conference/30/Texas-RGV/142/" TargetMode="External"/><Relationship Id="rId42" Type="http://purl.oclc.org/ooxml/officeDocument/relationships/hyperlink" Target="https://basketball.realgm.com/ncaa/conferences/Coastal-Athletic-Association/15/Campbell/41/" TargetMode="External"/><Relationship Id="rId84" Type="http://purl.oclc.org/ooxml/officeDocument/relationships/hyperlink" Target="https://basketball.realgm.com/ncaa/conferences/Metro-Atlantic-Athletic-Conference/17/Fairfield/165/" TargetMode="External"/><Relationship Id="rId138" Type="http://purl.oclc.org/ooxml/officeDocument/relationships/hyperlink" Target="https://basketball.realgm.com/ncaa/conferences/Patriot-League/28/Lafayette/250/" TargetMode="External"/><Relationship Id="rId345" Type="http://purl.oclc.org/ooxml/officeDocument/relationships/hyperlink" Target="https://basketball.realgm.com/ncaa/conferences/Big-Sky-Conference/20/Weber-State/86/" TargetMode="External"/><Relationship Id="rId191" Type="http://purl.oclc.org/ooxml/officeDocument/relationships/hyperlink" Target="https://basketball.realgm.com/ncaa/conferences/Big-Ten-Conference/2/Nebraska/57/" TargetMode="External"/><Relationship Id="rId205" Type="http://purl.oclc.org/ooxml/officeDocument/relationships/hyperlink" Target="https://basketball.realgm.com/ncaa/conferences/The-Summit-League/32/North-Dakota-State/312/" TargetMode="External"/><Relationship Id="rId247" Type="http://purl.oclc.org/ooxml/officeDocument/relationships/hyperlink" Target="https://basketball.realgm.com/ncaa/conferences/Horizon-League/12/Robert-Morris/221/" TargetMode="External"/><Relationship Id="rId107" Type="http://purl.oclc.org/ooxml/officeDocument/relationships/hyperlink" Target="https://basketball.realgm.com/ncaa/conferences/Horizon-League/12/Green-Bay/148/" TargetMode="External"/><Relationship Id="rId289" Type="http://purl.oclc.org/ooxml/officeDocument/relationships/hyperlink" Target="https://basketball.realgm.com/ncaa/conferences/Western-Athletic-Conference/13/Tarleton-State/1350/" TargetMode="External"/><Relationship Id="rId11" Type="http://purl.oclc.org/ooxml/officeDocument/relationships/hyperlink" Target="https://basketball.realgm.com/ncaa/conferences/Big-12-Conference/3/Arizona/235/" TargetMode="External"/><Relationship Id="rId53" Type="http://purl.oclc.org/ooxml/officeDocument/relationships/hyperlink" Target="https://basketball.realgm.com/ncaa/conferences/Atlantic-Coast-Conference/1/Clemson/30/" TargetMode="External"/><Relationship Id="rId149" Type="http://purl.oclc.org/ooxml/officeDocument/relationships/hyperlink" Target="https://basketball.realgm.com/ncaa/conferences/Sun-Belt-Conference/33/Louisiana/324/" TargetMode="External"/><Relationship Id="rId314" Type="http://purl.oclc.org/ooxml/officeDocument/relationships/hyperlink" Target="https://basketball.realgm.com/ncaa/conferences/Big-West-Conference/22/UC-Riverside/114/" TargetMode="External"/><Relationship Id="rId356" Type="http://purl.oclc.org/ooxml/officeDocument/relationships/hyperlink" Target="https://basketball.realgm.com/ncaa/conferences/Southern-Conference/29/Wofford/276/" TargetMode="External"/><Relationship Id="rId95" Type="http://purl.oclc.org/ooxml/officeDocument/relationships/hyperlink" Target="https://basketball.realgm.com/ncaa/conferences/Southern-Conference/29/Furman/271/" TargetMode="External"/><Relationship Id="rId160" Type="http://purl.oclc.org/ooxml/officeDocument/relationships/hyperlink" Target="https://basketball.realgm.com/ncaa/conferences/Big-East-Conference/59/Marquette/68/" TargetMode="External"/><Relationship Id="rId216" Type="http://purl.oclc.org/ooxml/officeDocument/relationships/hyperlink" Target="https://basketball.realgm.com/ncaa/conferences/Atlantic-Coast-Conference/1/Notre-Dame/69/" TargetMode="External"/><Relationship Id="rId258" Type="http://purl.oclc.org/ooxml/officeDocument/relationships/hyperlink" Target="https://basketball.realgm.com/ncaa/conferences/Mountain-West-Conference/6/San-Diego-State/5/" TargetMode="External"/><Relationship Id="rId22" Type="http://purl.oclc.org/ooxml/officeDocument/relationships/hyperlink" Target="https://basketball.realgm.com/ncaa/conferences/Missouri-Valley-Conference/5/Belmont/40/" TargetMode="External"/><Relationship Id="rId64" Type="http://purl.oclc.org/ooxml/officeDocument/relationships/hyperlink" Target="https://basketball.realgm.com/ncaa/conferences/Atlantic-10-Conference/10/Davidson/269/" TargetMode="External"/><Relationship Id="rId118" Type="http://purl.oclc.org/ooxml/officeDocument/relationships/hyperlink" Target="https://basketball.realgm.com/ncaa/conferences/Big-Sky-Conference/20/Idaho-State/79/" TargetMode="External"/><Relationship Id="rId325" Type="http://purl.oclc.org/ooxml/officeDocument/relationships/hyperlink" Target="https://basketball.realgm.com/ncaa/conferences/Coastal-Athletic-Association/15/UNC-Wilmington/122/" TargetMode="External"/><Relationship Id="rId171" Type="http://purl.oclc.org/ooxml/officeDocument/relationships/hyperlink" Target="https://basketball.realgm.com/ncaa/conferences/Mid-American-Conference/25/Miami-OH/178/" TargetMode="External"/><Relationship Id="rId227" Type="http://purl.oclc.org/ooxml/officeDocument/relationships/hyperlink" Target="https://basketball.realgm.com/ncaa/conferences/West-Coast-Conference/11/Oregon-State/239/" TargetMode="External"/><Relationship Id="rId269" Type="http://purl.oclc.org/ooxml/officeDocument/relationships/hyperlink" Target="https://basketball.realgm.com/ncaa/conferences/The-Summit-League/32/South-Dakota/141/" TargetMode="External"/><Relationship Id="rId33" Type="http://purl.oclc.org/ooxml/officeDocument/relationships/hyperlink" Target="https://basketball.realgm.com/ncaa/conferences/Patriot-League/28/Bucknell/247/" TargetMode="External"/><Relationship Id="rId129" Type="http://purl.oclc.org/ooxml/officeDocument/relationships/hyperlink" Target="https://basketball.realgm.com/ncaa/conferences/Atlantic-Sun-Conference/19/Jacksonville/44/" TargetMode="External"/><Relationship Id="rId280" Type="http://purl.oclc.org/ooxml/officeDocument/relationships/hyperlink" Target="https://basketball.realgm.com/ncaa/conferences/Northeast-Conference/27/St-Francis-PA/223/" TargetMode="External"/><Relationship Id="rId336" Type="http://purl.oclc.org/ooxml/officeDocument/relationships/hyperlink" Target="https://basketball.realgm.com/ncaa/conferences/Atlantic-10-Conference/10/VCU/126/" TargetMode="External"/><Relationship Id="rId75" Type="http://purl.oclc.org/ooxml/officeDocument/relationships/hyperlink" Target="https://basketball.realgm.com/ncaa/conferences/American-Athletic-Conference/4/East-Carolina/128/" TargetMode="External"/><Relationship Id="rId140" Type="http://purl.oclc.org/ooxml/officeDocument/relationships/hyperlink" Target="https://basketball.realgm.com/ncaa/conferences/Northeast-Conference/27/Le-Moyne/721/" TargetMode="External"/><Relationship Id="rId182" Type="http://purl.oclc.org/ooxml/officeDocument/relationships/hyperlink" Target="https://basketball.realgm.com/ncaa/conferences/Big-Sky-Conference/20/Montana/80/" TargetMode="External"/><Relationship Id="rId6" Type="http://purl.oclc.org/ooxml/officeDocument/relationships/hyperlink" Target="https://basketball.realgm.com/ncaa/conferences/Southwestern-Athletic-Conference/31/Alabama-State/290/" TargetMode="External"/><Relationship Id="rId238" Type="http://purl.oclc.org/ooxml/officeDocument/relationships/hyperlink" Target="https://basketball.realgm.com/ncaa/conferences/Big-East-Conference/59/Providence/71/" TargetMode="External"/><Relationship Id="rId291" Type="http://purl.oclc.org/ooxml/officeDocument/relationships/hyperlink" Target="https://basketball.realgm.com/ncaa/conferences/American-Athletic-Conference/4/Temple/27/" TargetMode="External"/><Relationship Id="rId305" Type="http://purl.oclc.org/ooxml/officeDocument/relationships/hyperlink" Target="https://basketball.realgm.com/ncaa/conferences/Southern-Conference/29/The-Citadel/268/" TargetMode="External"/><Relationship Id="rId347" Type="http://purl.oclc.org/ooxml/officeDocument/relationships/hyperlink" Target="https://basketball.realgm.com/ncaa/conferences/Big-12-Conference/3/West-Virginia/77/" TargetMode="External"/><Relationship Id="rId44" Type="http://purl.oclc.org/ooxml/officeDocument/relationships/hyperlink" Target="https://basketball.realgm.com/ncaa/conferences/Atlantic-Sun-Conference/19/Central-Arkansas/277/" TargetMode="External"/><Relationship Id="rId86" Type="http://purl.oclc.org/ooxml/officeDocument/relationships/hyperlink" Target="https://basketball.realgm.com/ncaa/conferences/Southeastern-Conference/8/Florida/256/" TargetMode="External"/><Relationship Id="rId151" Type="http://purl.oclc.org/ooxml/officeDocument/relationships/hyperlink" Target="https://basketball.realgm.com/ncaa/conferences/Sun-Belt-Conference/33/Louisiana-Monroe-/325/" TargetMode="External"/><Relationship Id="rId193" Type="http://purl.oclc.org/ooxml/officeDocument/relationships/hyperlink" Target="https://basketball.realgm.com/ncaa/conferences/America-East-Conference/18/New-Hampshire/11/" TargetMode="External"/><Relationship Id="rId207" Type="http://purl.oclc.org/ooxml/officeDocument/relationships/hyperlink" Target="https://basketball.realgm.com/ncaa/conferences/American-Athletic-Conference/4/North-Texas/328/" TargetMode="External"/><Relationship Id="rId249" Type="http://purl.oclc.org/ooxml/officeDocument/relationships/hyperlink" Target="https://basketball.realgm.com/ncaa/conferences/Big-Sky-Conference/20/Sacramento-State/85/" TargetMode="External"/><Relationship Id="rId13" Type="http://purl.oclc.org/ooxml/officeDocument/relationships/hyperlink" Target="https://basketball.realgm.com/ncaa/conferences/Southeastern-Conference/8/Arkansas/254/" TargetMode="External"/><Relationship Id="rId109" Type="http://purl.oclc.org/ooxml/officeDocument/relationships/hyperlink" Target="https://basketball.realgm.com/ncaa/conferences/Ivy-League/14/Harvard/159/" TargetMode="External"/><Relationship Id="rId260" Type="http://purl.oclc.org/ooxml/officeDocument/relationships/hyperlink" Target="https://basketball.realgm.com/ncaa/conferences/Mountain-West-Conference/6/San-Jose-State/347/" TargetMode="External"/><Relationship Id="rId316" Type="http://purl.oclc.org/ooxml/officeDocument/relationships/hyperlink" Target="https://basketball.realgm.com/ncaa/conferences/Big-West-Conference/22/UC-Santa-Barbara/115/" TargetMode="External"/><Relationship Id="rId55" Type="http://purl.oclc.org/ooxml/officeDocument/relationships/hyperlink" Target="https://basketball.realgm.com/ncaa/conferences/Sun-Belt-Conference/33/Coastal-Carolina/88/" TargetMode="External"/><Relationship Id="rId97" Type="http://purl.oclc.org/ooxml/officeDocument/relationships/hyperlink" Target="https://basketball.realgm.com/ncaa/conferences/Atlantic-10-Conference/10/George-Mason/118/" TargetMode="External"/><Relationship Id="rId120" Type="http://purl.oclc.org/ooxml/officeDocument/relationships/hyperlink" Target="https://basketball.realgm.com/ncaa/conferences/Missouri-Valley-Conference/5/Illinois-State/201/" TargetMode="External"/><Relationship Id="rId358" Type="http://purl.oclc.org/ooxml/officeDocument/relationships/hyperlink" Target="https://basketball.realgm.com/ncaa/conferences/Mountain-West-Conference/6/Wyoming/214/" TargetMode="External"/><Relationship Id="rId162" Type="http://purl.oclc.org/ooxml/officeDocument/relationships/hyperlink" Target="https://basketball.realgm.com/ncaa/conferences/Big-Ten-Conference/2/Maryland/34/" TargetMode="External"/><Relationship Id="rId218" Type="http://purl.oclc.org/ooxml/officeDocument/relationships/hyperlink" Target="https://basketball.realgm.com/ncaa/conferences/Mid-American-Conference/25/Ohio/179/" TargetMode="External"/><Relationship Id="rId271" Type="http://purl.oclc.org/ooxml/officeDocument/relationships/hyperlink" Target="https://basketball.realgm.com/ncaa/conferences/American-Athletic-Conference/4/South-Florida/74/" TargetMode="External"/><Relationship Id="rId24" Type="http://purl.oclc.org/ooxml/officeDocument/relationships/hyperlink" Target="https://basketball.realgm.com/ncaa/conferences/America-East-Conference/18/Binghamton/7/" TargetMode="External"/><Relationship Id="rId66" Type="http://purl.oclc.org/ooxml/officeDocument/relationships/hyperlink" Target="https://basketball.realgm.com/ncaa/conferences/Coastal-Athletic-Association/15/Delaware/116/" TargetMode="External"/><Relationship Id="rId131" Type="http://purl.oclc.org/ooxml/officeDocument/relationships/hyperlink" Target="https://basketball.realgm.com/ncaa/conferences/Sun-Belt-Conference/33/James-Madison/121/" TargetMode="External"/><Relationship Id="rId327" Type="http://purl.oclc.org/ooxml/officeDocument/relationships/hyperlink" Target="https://basketball.realgm.com/ncaa/conferences/Big-Ten-Conference/2/USC/242/" TargetMode="External"/><Relationship Id="rId173" Type="http://purl.oclc.org/ooxml/officeDocument/relationships/hyperlink" Target="https://basketball.realgm.com/ncaa/conferences/Big-Ten-Conference/2/Michigan-State/100/" TargetMode="External"/><Relationship Id="rId229" Type="http://purl.oclc.org/ooxml/officeDocument/relationships/hyperlink" Target="https://basketball.realgm.com/ncaa/conferences/Big-Ten-Conference/2/Penn-State/104/" TargetMode="External"/><Relationship Id="rId240" Type="http://purl.oclc.org/ooxml/officeDocument/relationships/hyperlink" Target="https://basketball.realgm.com/ncaa/conferences/Atlantic-Sun-Conference/19/Queens-University/578/" TargetMode="External"/><Relationship Id="rId35" Type="http://purl.oclc.org/ooxml/officeDocument/relationships/hyperlink" Target="https://basketball.realgm.com/ncaa/conferences/Big-East-Conference/59/Butler/145/" TargetMode="External"/><Relationship Id="rId77" Type="http://purl.oclc.org/ooxml/officeDocument/relationships/hyperlink" Target="https://basketball.realgm.com/ncaa/conferences/Southland-Conference/30/East-Texas-AM/1533/" TargetMode="External"/><Relationship Id="rId100" Type="http://purl.oclc.org/ooxml/officeDocument/relationships/hyperlink" Target="https://basketball.realgm.com/ncaa/conferences/Southeastern-Conference/8/Georgia/257/" TargetMode="External"/><Relationship Id="rId282" Type="http://purl.oclc.org/ooxml/officeDocument/relationships/hyperlink" Target="https://basketball.realgm.com/ncaa/conferences/The-Summit-League/32/St-Thomas-Minnesota/1795/" TargetMode="External"/><Relationship Id="rId338" Type="http://purl.oclc.org/ooxml/officeDocument/relationships/hyperlink" Target="https://basketball.realgm.com/ncaa/conferences/Big-East-Conference/59/Villanova/76/" TargetMode="External"/><Relationship Id="rId8" Type="http://purl.oclc.org/ooxml/officeDocument/relationships/hyperlink" Target="https://basketball.realgm.com/ncaa/conferences/Southwestern-Athletic-Conference/31/Alcorn-State/291/" TargetMode="External"/><Relationship Id="rId142" Type="http://purl.oclc.org/ooxml/officeDocument/relationships/hyperlink" Target="https://basketball.realgm.com/ncaa/conferences/Conference-USA/9/Liberty/91/" TargetMode="External"/><Relationship Id="rId184" Type="http://purl.oclc.org/ooxml/officeDocument/relationships/hyperlink" Target="https://basketball.realgm.com/ncaa/conferences/Ohio-Valley-Conference/16/Morehead-State/229/" TargetMode="External"/><Relationship Id="rId251" Type="http://purl.oclc.org/ooxml/officeDocument/relationships/hyperlink" Target="https://basketball.realgm.com/ncaa/conferences/Atlantic-10-Conference/10/Saint-Josephs/24/" TargetMode="External"/><Relationship Id="rId46" Type="http://purl.oclc.org/ooxml/officeDocument/relationships/hyperlink" Target="https://basketball.realgm.com/ncaa/conferences/Mid-American-Conference/25/Central-Michigan/181/" TargetMode="External"/><Relationship Id="rId293" Type="http://purl.oclc.org/ooxml/officeDocument/relationships/hyperlink" Target="https://basketball.realgm.com/ncaa/conferences/Ohio-Valley-Conference/16/Tennessee-State/232/" TargetMode="External"/><Relationship Id="rId307" Type="http://purl.oclc.org/ooxml/officeDocument/relationships/hyperlink" Target="https://basketball.realgm.com/ncaa/conferences/Coastal-Athletic-Association/15/Towson/125/" TargetMode="External"/><Relationship Id="rId349" Type="http://purl.oclc.org/ooxml/officeDocument/relationships/hyperlink" Target="https://basketball.realgm.com/ncaa/conferences/Ohio-Valley-Conference/16/Western-Illinois/318/" TargetMode="External"/></Relationships>
</file>

<file path=xl/worksheets/_rels/sheet2.xml.rels><?xml version="1.0" encoding="UTF-8" standalone="yes"?>
<Relationships xmlns="http://schemas.openxmlformats.org/package/2006/relationships"><Relationship Id="rId8" Type="http://purl.oclc.org/ooxml/officeDocument/relationships/hyperlink" Target="https://www.espn.com/mens-college-basketball/stats/team/_/table/offensive/sort/avgFreeThrowsMade/dir/desc" TargetMode="External"/><Relationship Id="rId13" Type="http://purl.oclc.org/ooxml/officeDocument/relationships/hyperlink" Target="https://www.espn.com/mens-college-basketball/stats/team/_/table/general/sort/avgRebounds/dir/desc" TargetMode="External"/><Relationship Id="rId18" Type="http://purl.oclc.org/ooxml/officeDocument/relationships/hyperlink" Target="https://www.espn.com/mens-college-basketball/stats/team/_/table/general/sort/avgFouls/dir/asc" TargetMode="External"/><Relationship Id="rId3" Type="http://purl.oclc.org/ooxml/officeDocument/relationships/hyperlink" Target="https://www.espn.com/mens-college-basketball/stats/team/_/table/offensive/sort/avgFieldGoalsAttempted/dir/desc" TargetMode="External"/><Relationship Id="rId7" Type="http://purl.oclc.org/ooxml/officeDocument/relationships/hyperlink" Target="https://www.espn.com/mens-college-basketball/stats/team/_/table/offensive/sort/threePointFieldGoalPct/dir/desc" TargetMode="External"/><Relationship Id="rId12" Type="http://purl.oclc.org/ooxml/officeDocument/relationships/hyperlink" Target="https://www.espn.com/mens-college-basketball/stats/team/_/table/defensive/sort/avgDefensiveRebounds/dir/desc" TargetMode="External"/><Relationship Id="rId17" Type="http://purl.oclc.org/ooxml/officeDocument/relationships/hyperlink" Target="https://www.espn.com/mens-college-basketball/stats/team/_/table/offensive/sort/avgTurnovers/dir/asc" TargetMode="External"/><Relationship Id="rId2" Type="http://purl.oclc.org/ooxml/officeDocument/relationships/hyperlink" Target="https://www.espn.com/mens-college-basketball/stats/team/_/table/offensive/sort/avgFieldGoalsMade/dir/desc" TargetMode="External"/><Relationship Id="rId16" Type="http://purl.oclc.org/ooxml/officeDocument/relationships/hyperlink" Target="https://www.espn.com/mens-college-basketball/stats/team/_/table/defensive/sort/avgBlocks/dir/desc" TargetMode="External"/><Relationship Id="rId20" Type="http://purl.oclc.org/ooxml/officeDocument/relationships/drawing" Target="../drawings/drawing1.xml"/><Relationship Id="rId1" Type="http://purl.oclc.org/ooxml/officeDocument/relationships/hyperlink" Target="https://www.espn.com/mens-college-basketball/stats/team/_/table/offensive/sort/avgPoints/dir/asc" TargetMode="External"/><Relationship Id="rId6" Type="http://purl.oclc.org/ooxml/officeDocument/relationships/hyperlink" Target="https://www.espn.com/mens-college-basketball/stats/team/_/table/offensive/sort/avgThreePointFieldGoalsAttempted/dir/desc" TargetMode="External"/><Relationship Id="rId11" Type="http://purl.oclc.org/ooxml/officeDocument/relationships/hyperlink" Target="https://www.espn.com/mens-college-basketball/stats/team/_/table/offensive/sort/avgOffensiveRebounds/dir/desc" TargetMode="External"/><Relationship Id="rId5" Type="http://purl.oclc.org/ooxml/officeDocument/relationships/hyperlink" Target="https://www.espn.com/mens-college-basketball/stats/team/_/table/offensive/sort/avgThreePointFieldGoalsMade/dir/desc" TargetMode="External"/><Relationship Id="rId15" Type="http://purl.oclc.org/ooxml/officeDocument/relationships/hyperlink" Target="https://www.espn.com/mens-college-basketball/stats/team/_/table/defensive/sort/avgSteals/dir/desc" TargetMode="External"/><Relationship Id="rId10" Type="http://purl.oclc.org/ooxml/officeDocument/relationships/hyperlink" Target="https://www.espn.com/mens-college-basketball/stats/team/_/table/offensive/sort/freeThrowPct/dir/desc" TargetMode="External"/><Relationship Id="rId19" Type="http://purl.oclc.org/ooxml/officeDocument/relationships/hyperlink" Target="https://www.espn.com/mens-college-basketball/stats/team" TargetMode="External"/><Relationship Id="rId4" Type="http://purl.oclc.org/ooxml/officeDocument/relationships/hyperlink" Target="https://www.espn.com/mens-college-basketball/stats/team/_/table/offensive/sort/fieldGoalPct/dir/desc" TargetMode="External"/><Relationship Id="rId9" Type="http://purl.oclc.org/ooxml/officeDocument/relationships/hyperlink" Target="https://www.espn.com/mens-college-basketball/stats/team/_/table/offensive/sort/avgFreeThrowsAttempted/dir/desc" TargetMode="External"/><Relationship Id="rId14" Type="http://purl.oclc.org/ooxml/officeDocument/relationships/hyperlink" Target="https://www.espn.com/mens-college-basketball/stats/team/_/table/offensive/sort/avgAssists/dir/desc" TargetMode="External"/></Relationships>
</file>

<file path=xl/worksheets/_rels/sheet3.xml.rels><?xml version="1.0" encoding="UTF-8" standalone="yes"?>
<Relationships xmlns="http://schemas.openxmlformats.org/package/2006/relationships"><Relationship Id="rId8" Type="http://purl.oclc.org/ooxml/officeDocument/relationships/hyperlink" Target="https://www.espn.com/mens-college-basketball/stats/team/_/view/opponent/table/offensive/sort/avgFreeThrowsMade/dir/asc" TargetMode="External"/><Relationship Id="rId13" Type="http://purl.oclc.org/ooxml/officeDocument/relationships/hyperlink" Target="https://www.espn.com/mens-college-basketball/stats/team/_/view/opponent/table/general/sort/avgRebounds/dir/asc" TargetMode="External"/><Relationship Id="rId18" Type="http://purl.oclc.org/ooxml/officeDocument/relationships/hyperlink" Target="https://www.espn.com/mens-college-basketball/stats/team/_/view/opponent/table/general/sort/avgFouls/dir/desc" TargetMode="External"/><Relationship Id="rId3" Type="http://purl.oclc.org/ooxml/officeDocument/relationships/hyperlink" Target="https://www.espn.com/mens-college-basketball/stats/team/_/view/opponent/table/offensive/sort/avgFieldGoalsAttempted/dir/asc" TargetMode="External"/><Relationship Id="rId7" Type="http://purl.oclc.org/ooxml/officeDocument/relationships/hyperlink" Target="https://www.espn.com/mens-college-basketball/stats/team/_/view/opponent/table/offensive/sort/threePointFieldGoalPct/dir/asc" TargetMode="External"/><Relationship Id="rId12" Type="http://purl.oclc.org/ooxml/officeDocument/relationships/hyperlink" Target="https://www.espn.com/mens-college-basketball/stats/team/_/view/opponent/table/defensive/sort/avgDefensiveRebounds/dir/asc" TargetMode="External"/><Relationship Id="rId17" Type="http://purl.oclc.org/ooxml/officeDocument/relationships/hyperlink" Target="https://www.espn.com/mens-college-basketball/stats/team/_/view/opponent/table/offensive/sort/avgTurnovers/dir/desc" TargetMode="External"/><Relationship Id="rId2" Type="http://purl.oclc.org/ooxml/officeDocument/relationships/hyperlink" Target="https://www.espn.com/mens-college-basketball/stats/team/_/view/opponent/table/offensive/sort/avgFieldGoalsMade/dir/asc" TargetMode="External"/><Relationship Id="rId16" Type="http://purl.oclc.org/ooxml/officeDocument/relationships/hyperlink" Target="https://www.espn.com/mens-college-basketball/stats/team/_/view/opponent/table/defensive/sort/avgBlocks/dir/asc" TargetMode="External"/><Relationship Id="rId20" Type="http://purl.oclc.org/ooxml/officeDocument/relationships/drawing" Target="../drawings/drawing2.xml"/><Relationship Id="rId1" Type="http://purl.oclc.org/ooxml/officeDocument/relationships/hyperlink" Target="https://www.espn.com/mens-college-basketball/stats/team/_/view/opponent/table/offensive/sort/avgPoints/dir/desc" TargetMode="External"/><Relationship Id="rId6" Type="http://purl.oclc.org/ooxml/officeDocument/relationships/hyperlink" Target="https://www.espn.com/mens-college-basketball/stats/team/_/view/opponent/table/offensive/sort/avgThreePointFieldGoalsAttempted/dir/asc" TargetMode="External"/><Relationship Id="rId11" Type="http://purl.oclc.org/ooxml/officeDocument/relationships/hyperlink" Target="https://www.espn.com/mens-college-basketball/stats/team/_/view/opponent/table/offensive/sort/avgOffensiveRebounds/dir/asc" TargetMode="External"/><Relationship Id="rId5" Type="http://purl.oclc.org/ooxml/officeDocument/relationships/hyperlink" Target="https://www.espn.com/mens-college-basketball/stats/team/_/view/opponent/table/offensive/sort/avgThreePointFieldGoalsMade/dir/asc" TargetMode="External"/><Relationship Id="rId15" Type="http://purl.oclc.org/ooxml/officeDocument/relationships/hyperlink" Target="https://www.espn.com/mens-college-basketball/stats/team/_/view/opponent/table/defensive/sort/avgSteals/dir/asc" TargetMode="External"/><Relationship Id="rId10" Type="http://purl.oclc.org/ooxml/officeDocument/relationships/hyperlink" Target="https://www.espn.com/mens-college-basketball/stats/team/_/view/opponent/table/offensive/sort/freeThrowPct/dir/asc" TargetMode="External"/><Relationship Id="rId19" Type="http://purl.oclc.org/ooxml/officeDocument/relationships/hyperlink" Target="https://www.espn.com/mens-college-basketball/stats/team/_/view/opponent" TargetMode="External"/><Relationship Id="rId4" Type="http://purl.oclc.org/ooxml/officeDocument/relationships/hyperlink" Target="https://www.espn.com/mens-college-basketball/stats/team/_/view/opponent/table/offensive/sort/fieldGoalPct/dir/asc" TargetMode="External"/><Relationship Id="rId9" Type="http://purl.oclc.org/ooxml/officeDocument/relationships/hyperlink" Target="https://www.espn.com/mens-college-basketball/stats/team/_/view/opponent/table/offensive/sort/avgFreeThrowsAttempted/dir/asc" TargetMode="External"/><Relationship Id="rId14" Type="http://purl.oclc.org/ooxml/officeDocument/relationships/hyperlink" Target="https://www.espn.com/mens-college-basketball/stats/team/_/view/opponent/table/offensive/sort/avgAssists/dir/asc" TargetMode="External"/></Relationships>
</file>

<file path=xl/worksheets/_rels/sheet4.xml.rels><?xml version="1.0" encoding="UTF-8" standalone="yes"?>
<Relationships xmlns="http://schemas.openxmlformats.org/package/2006/relationships"><Relationship Id="rId8" Type="http://purl.oclc.org/ooxml/officeDocument/relationships/hyperlink" Target="https://www.espn.com/mens-college-basketball/stats/team/_/view/differential/table/offensive/sort/avgFreeThrowsMade/dir/desc" TargetMode="External"/><Relationship Id="rId13" Type="http://purl.oclc.org/ooxml/officeDocument/relationships/hyperlink" Target="https://www.espn.com/mens-college-basketball/stats/team/_/view/differential/table/general/sort/avgRebounds/dir/desc" TargetMode="External"/><Relationship Id="rId18" Type="http://purl.oclc.org/ooxml/officeDocument/relationships/hyperlink" Target="https://www.espn.com/mens-college-basketball/stats/team/_/view/differential/table/general/sort/avgFouls/dir/desc" TargetMode="External"/><Relationship Id="rId3" Type="http://purl.oclc.org/ooxml/officeDocument/relationships/hyperlink" Target="https://www.espn.com/mens-college-basketball/stats/team/_/view/differential/table/offensive/sort/avgFieldGoalsAttempted/dir/desc" TargetMode="External"/><Relationship Id="rId7" Type="http://purl.oclc.org/ooxml/officeDocument/relationships/hyperlink" Target="https://www.espn.com/mens-college-basketball/stats/team/_/view/differential/table/offensive/sort/threePointFieldGoalPct/dir/desc" TargetMode="External"/><Relationship Id="rId12" Type="http://purl.oclc.org/ooxml/officeDocument/relationships/hyperlink" Target="https://www.espn.com/mens-college-basketball/stats/team/_/view/differential/table/defensive/sort/avgDefensiveRebounds/dir/desc" TargetMode="External"/><Relationship Id="rId17" Type="http://purl.oclc.org/ooxml/officeDocument/relationships/hyperlink" Target="https://www.espn.com/mens-college-basketball/stats/team/_/view/differential/table/offensive/sort/avgTurnovers/dir/desc" TargetMode="External"/><Relationship Id="rId2" Type="http://purl.oclc.org/ooxml/officeDocument/relationships/hyperlink" Target="https://www.espn.com/mens-college-basketball/stats/team/_/view/differential/table/offensive/sort/avgFieldGoalsMade/dir/desc" TargetMode="External"/><Relationship Id="rId16" Type="http://purl.oclc.org/ooxml/officeDocument/relationships/hyperlink" Target="https://www.espn.com/mens-college-basketball/stats/team/_/view/differential/table/defensive/sort/avgBlocks/dir/desc" TargetMode="External"/><Relationship Id="rId20" Type="http://purl.oclc.org/ooxml/officeDocument/relationships/drawing" Target="../drawings/drawing3.xml"/><Relationship Id="rId1" Type="http://purl.oclc.org/ooxml/officeDocument/relationships/hyperlink" Target="https://www.espn.com/mens-college-basketball/stats/team/_/view/differential/table/offensive/sort/avgPoints/dir/asc" TargetMode="External"/><Relationship Id="rId6" Type="http://purl.oclc.org/ooxml/officeDocument/relationships/hyperlink" Target="https://www.espn.com/mens-college-basketball/stats/team/_/view/differential/table/offensive/sort/avgThreePointFieldGoalsAttempted/dir/desc" TargetMode="External"/><Relationship Id="rId11" Type="http://purl.oclc.org/ooxml/officeDocument/relationships/hyperlink" Target="https://www.espn.com/mens-college-basketball/stats/team/_/view/differential/table/offensive/sort/avgOffensiveRebounds/dir/desc" TargetMode="External"/><Relationship Id="rId5" Type="http://purl.oclc.org/ooxml/officeDocument/relationships/hyperlink" Target="https://www.espn.com/mens-college-basketball/stats/team/_/view/differential/table/offensive/sort/avgThreePointFieldGoalsMade/dir/desc" TargetMode="External"/><Relationship Id="rId15" Type="http://purl.oclc.org/ooxml/officeDocument/relationships/hyperlink" Target="https://www.espn.com/mens-college-basketball/stats/team/_/view/differential/table/defensive/sort/avgSteals/dir/desc" TargetMode="External"/><Relationship Id="rId10" Type="http://purl.oclc.org/ooxml/officeDocument/relationships/hyperlink" Target="https://www.espn.com/mens-college-basketball/stats/team/_/view/differential/table/offensive/sort/freeThrowPct/dir/desc" TargetMode="External"/><Relationship Id="rId19" Type="http://purl.oclc.org/ooxml/officeDocument/relationships/hyperlink" Target="https://www.espn.com/mens-college-basketball/stats/team/_/view/differential" TargetMode="External"/><Relationship Id="rId4" Type="http://purl.oclc.org/ooxml/officeDocument/relationships/hyperlink" Target="https://www.espn.com/mens-college-basketball/stats/team/_/view/differential/table/offensive/sort/fieldGoalPct/dir/desc" TargetMode="External"/><Relationship Id="rId9" Type="http://purl.oclc.org/ooxml/officeDocument/relationships/hyperlink" Target="https://www.espn.com/mens-college-basketball/stats/team/_/view/differential/table/offensive/sort/avgFreeThrowsAttempted/dir/desc" TargetMode="External"/><Relationship Id="rId14" Type="http://purl.oclc.org/ooxml/officeDocument/relationships/hyperlink" Target="https://www.espn.com/mens-college-basketball/stats/team/_/view/differential/table/offensive/sort/avgAssists/dir/desc" TargetMode="External"/></Relationships>
</file>

<file path=xl/worksheets/_rels/sheet5.xml.rels><?xml version="1.0" encoding="UTF-8" standalone="yes"?>
<Relationships xmlns="http://schemas.openxmlformats.org/package/2006/relationships"><Relationship Id="rId8" Type="http://purl.oclc.org/ooxml/officeDocument/relationships/hyperlink" Target="https://www.espn.com/mens-college-basketball/bpi/_/sort/bpi.projtotalwins/dir/desc" TargetMode="External"/><Relationship Id="rId13" Type="http://purl.oclc.org/ooxml/officeDocument/relationships/drawing" Target="../drawings/drawing4.xml"/><Relationship Id="rId3" Type="http://purl.oclc.org/ooxml/officeDocument/relationships/hyperlink" Target="https://www.espn.com/mens-college-basketball/bpi/_/sort/bpi.wins/dir/desc" TargetMode="External"/><Relationship Id="rId7" Type="http://purl.oclc.org/ooxml/officeDocument/relationships/hyperlink" Target="https://www.espn.com/mens-college-basketball/bpi/_/sort/bpi.bpidefense/dir/desc" TargetMode="External"/><Relationship Id="rId12" Type="http://purl.oclc.org/ooxml/officeDocument/relationships/hyperlink" Target="https://www.espn.com/mens-college-basketball/bpi" TargetMode="External"/><Relationship Id="rId2" Type="http://purl.oclc.org/ooxml/officeDocument/relationships/hyperlink" Target="https://www.espn.com/mens-college-basketball/bpi/_/sort/bpi.sosremrank/dir/asc" TargetMode="External"/><Relationship Id="rId1" Type="http://purl.oclc.org/ooxml/officeDocument/relationships/hyperlink" Target="https://www.espn.com/mens-college-basketball/bpi/_/sort/bpi.chancewinconfortie/dir/desc" TargetMode="External"/><Relationship Id="rId6" Type="http://purl.oclc.org/ooxml/officeDocument/relationships/hyperlink" Target="https://www.espn.com/mens-college-basketball/bpi/_/sort/bpi.bpioffense/dir/desc" TargetMode="External"/><Relationship Id="rId11" Type="http://purl.oclc.org/ooxml/officeDocument/relationships/hyperlink" Target="https://www.espn.com/mens-college-basketball/bpi/_/sort/bpi.sosremrank/dir/asc" TargetMode="External"/><Relationship Id="rId5" Type="http://purl.oclc.org/ooxml/officeDocument/relationships/hyperlink" Target="https://www.espn.com/mens-college-basketball/bpi/_/sort/bpi.bpirank/dir/asc" TargetMode="External"/><Relationship Id="rId10" Type="http://purl.oclc.org/ooxml/officeDocument/relationships/hyperlink" Target="https://www.espn.com/mens-college-basketball/bpi/_/sort/bpi.chancewinconfortie/dir/desc" TargetMode="External"/><Relationship Id="rId4" Type="http://purl.oclc.org/ooxml/officeDocument/relationships/hyperlink" Target="https://www.espn.com/mens-college-basketball/bpi/_/sort/bpi.bpi/dir/asc" TargetMode="External"/><Relationship Id="rId9" Type="http://purl.oclc.org/ooxml/officeDocument/relationships/hyperlink" Target="https://www.espn.com/mens-college-basketball/bpi/_/sort/bpi.projconfwins/dir/desc" TargetMode="External"/></Relationships>
</file>

<file path=xl/worksheets/_rels/sheet6.xml.rels><?xml version="1.0" encoding="UTF-8" standalone="yes"?>
<Relationships xmlns="http://schemas.openxmlformats.org/package/2006/relationships"><Relationship Id="rId8" Type="http://purl.oclc.org/ooxml/officeDocument/relationships/hyperlink" Target="https://www.espn.com/mens-college-basketball/bpi/_/view/resume" TargetMode="External"/><Relationship Id="rId3" Type="http://purl.oclc.org/ooxml/officeDocument/relationships/hyperlink" Target="https://www.espn.com/mens-college-basketball/bpi/_/view/resume/sort/resume.projectedtournamentseed/dir/asc" TargetMode="External"/><Relationship Id="rId7" Type="http://purl.oclc.org/ooxml/officeDocument/relationships/hyperlink" Target="https://www.espn.com/mens-college-basketball/bpi/_/view/resume/sort/resume.sosoutofconfpastrank/dir/asc" TargetMode="External"/><Relationship Id="rId2" Type="http://purl.oclc.org/ooxml/officeDocument/relationships/hyperlink" Target="https://www.espn.com/mens-college-basketball/bpi/_/view/resume/sort/resume.sorrank/dir/desc" TargetMode="External"/><Relationship Id="rId1" Type="http://purl.oclc.org/ooxml/officeDocument/relationships/hyperlink" Target="https://www.espn.com/mens-college-basketball/bpi/_/view/resume/sort/bpi.wins/dir/desc" TargetMode="External"/><Relationship Id="rId6" Type="http://purl.oclc.org/ooxml/officeDocument/relationships/hyperlink" Target="https://www.espn.com/mens-college-basketball/bpi/_/view/resume/sort/resume.sospastrank/dir/asc" TargetMode="External"/><Relationship Id="rId5" Type="http://purl.oclc.org/ooxml/officeDocument/relationships/hyperlink" Target="https://www.espn.com/mens-college-basketball/bpi/_/view/resume/sort/resume.top50bpiwins/dir/desc" TargetMode="External"/><Relationship Id="rId4" Type="http://purl.oclc.org/ooxml/officeDocument/relationships/hyperlink" Target="https://www.espn.com/mens-college-basketball/bpi/_/view/resume/sort/resume.projectedtournamentorder/dir/asc" TargetMode="External"/><Relationship Id="rId9" Type="http://purl.oclc.org/ooxml/officeDocument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hyperlink" Target="https://barttorvik.com/team-tables_each.php" TargetMode="External"/></Relationships>
</file>

<file path=xl/worksheets/_rels/sheet8.xml.rels><?xml version="1.0" encoding="UTF-8" standalone="yes"?>
<Relationships xmlns="http://schemas.openxmlformats.org/package/2006/relationships"><Relationship Id="rId1" Type="http://purl.oclc.org/ooxml/officeDocument/relationships/hyperlink" Target="https://www.ncaa.com/rankings/basketball-men/d1/ncaa-mens-basketball-net-rankings" TargetMode="External"/></Relationships>
</file>

<file path=xl/worksheets/_rels/sheet9.xml.rels><?xml version="1.0" encoding="UTF-8" standalone="yes"?>
<Relationships xmlns="http://schemas.openxmlformats.org/package/2006/relationships"><Relationship Id="rId117" Type="http://purl.oclc.org/ooxml/officeDocument/relationships/hyperlink" Target="https://www.teamrankings.com/ncaa-basketball/team/depaul-blue-demons" TargetMode="External"/><Relationship Id="rId299" Type="http://purl.oclc.org/ooxml/officeDocument/relationships/hyperlink" Target="https://www.teamrankings.com/ncaa-basketball/team/western-carolina-catamounts" TargetMode="External"/><Relationship Id="rId21" Type="http://purl.oclc.org/ooxml/officeDocument/relationships/hyperlink" Target="https://www.teamrankings.com/ncaa-basketball/team/louisville-cardinals" TargetMode="External"/><Relationship Id="rId63" Type="http://purl.oclc.org/ooxml/officeDocument/relationships/hyperlink" Target="https://www.teamrankings.com/ncaa-basketball/team/mcneese-st-cowboys" TargetMode="External"/><Relationship Id="rId159" Type="http://purl.oclc.org/ooxml/officeDocument/relationships/hyperlink" Target="https://www.teamrankings.com/ncaa-basketball/team/boston-college-eagles" TargetMode="External"/><Relationship Id="rId324" Type="http://purl.oclc.org/ooxml/officeDocument/relationships/hyperlink" Target="https://www.teamrankings.com/ncaa-basketball/team/eastern-washington-eagles" TargetMode="External"/><Relationship Id="rId170" Type="http://purl.oclc.org/ooxml/officeDocument/relationships/hyperlink" Target="https://www.teamrankings.com/ncaa-basketball/team/georgia-st-panthers" TargetMode="External"/><Relationship Id="rId226" Type="http://purl.oclc.org/ooxml/officeDocument/relationships/hyperlink" Target="https://www.teamrankings.com/ncaa-basketball/team/csu-bakersfield-roadrunners" TargetMode="External"/><Relationship Id="rId268" Type="http://purl.oclc.org/ooxml/officeDocument/relationships/hyperlink" Target="https://www.teamrankings.com/ncaa-basketball/team/eastern-illinois-panthers" TargetMode="External"/><Relationship Id="rId32" Type="http://purl.oclc.org/ooxml/officeDocument/relationships/hyperlink" Target="https://www.teamrankings.com/ncaa-basketball/team/indiana-hoosiers" TargetMode="External"/><Relationship Id="rId74" Type="http://purl.oclc.org/ooxml/officeDocument/relationships/hyperlink" Target="https://www.teamrankings.com/ncaa-basketball/team/rutgers-scarlet-knights" TargetMode="External"/><Relationship Id="rId128" Type="http://purl.oclc.org/ooxml/officeDocument/relationships/hyperlink" Target="https://www.teamrankings.com/ncaa-basketball/team/montana-grizzlies" TargetMode="External"/><Relationship Id="rId335" Type="http://purl.oclc.org/ooxml/officeDocument/relationships/hyperlink" Target="https://www.teamrankings.com/ncaa-basketball/team/buffalo-bulls" TargetMode="External"/><Relationship Id="rId5" Type="http://purl.oclc.org/ooxml/officeDocument/relationships/hyperlink" Target="https://www.teamrankings.com/ncaa-basketball/team/alabama-crimson-tide" TargetMode="External"/><Relationship Id="rId181" Type="http://purl.oclc.org/ooxml/officeDocument/relationships/hyperlink" Target="https://www.teamrankings.com/ncaa-basketball/team/unc-greensboro-spartans" TargetMode="External"/><Relationship Id="rId237" Type="http://purl.oclc.org/ooxml/officeDocument/relationships/hyperlink" Target="https://www.teamrankings.com/ncaa-basketball/team/texas-state-bobcats" TargetMode="External"/><Relationship Id="rId279" Type="http://purl.oclc.org/ooxml/officeDocument/relationships/hyperlink" Target="https://www.teamrankings.com/ncaa-basketball/team/fairleigh-dickinson-knights" TargetMode="External"/><Relationship Id="rId43" Type="http://purl.oclc.org/ooxml/officeDocument/relationships/hyperlink" Target="https://www.teamrankings.com/ncaa-basketball/team/michigan-wolverines" TargetMode="External"/><Relationship Id="rId139" Type="http://purl.oclc.org/ooxml/officeDocument/relationships/hyperlink" Target="https://www.teamrankings.com/ncaa-basketball/team/florida-atlantic-owls" TargetMode="External"/><Relationship Id="rId290" Type="http://purl.oclc.org/ooxml/officeDocument/relationships/hyperlink" Target="https://www.teamrankings.com/ncaa-basketball/team/utah-tech-trailblazers" TargetMode="External"/><Relationship Id="rId304" Type="http://purl.oclc.org/ooxml/officeDocument/relationships/hyperlink" Target="https://www.teamrankings.com/ncaa-basketball/team/north-florida-ospreys" TargetMode="External"/><Relationship Id="rId346" Type="http://purl.oclc.org/ooxml/officeDocument/relationships/hyperlink" Target="https://www.teamrankings.com/ncaa-basketball/team/army-black-knights" TargetMode="External"/><Relationship Id="rId85" Type="http://purl.oclc.org/ooxml/officeDocument/relationships/hyperlink" Target="https://www.teamrankings.com/ncaa-basketball/team/penn-st-nittany-lions" TargetMode="External"/><Relationship Id="rId150" Type="http://purl.oclc.org/ooxml/officeDocument/relationships/hyperlink" Target="https://www.teamrankings.com/ncaa-basketball/team/virginia-tech-hokies" TargetMode="External"/><Relationship Id="rId192" Type="http://purl.oclc.org/ooxml/officeDocument/relationships/hyperlink" Target="https://www.teamrankings.com/ncaa-basketball/team/missouri-st-bears" TargetMode="External"/><Relationship Id="rId206" Type="http://purl.oclc.org/ooxml/officeDocument/relationships/hyperlink" Target="https://www.teamrankings.com/ncaa-basketball/team/manhattan-jaspers" TargetMode="External"/><Relationship Id="rId248" Type="http://purl.oclc.org/ooxml/officeDocument/relationships/hyperlink" Target="https://www.teamrankings.com/ncaa-basketball/team/lehigh-mountain-hawks" TargetMode="External"/><Relationship Id="rId12" Type="http://purl.oclc.org/ooxml/officeDocument/relationships/hyperlink" Target="https://www.teamrankings.com/ncaa-basketball/team/clemson-tigers" TargetMode="External"/><Relationship Id="rId108" Type="http://purl.oclc.org/ooxml/officeDocument/relationships/hyperlink" Target="https://www.teamrankings.com/ncaa-basketball/team/unc-wilmington-seahawks" TargetMode="External"/><Relationship Id="rId315" Type="http://purl.oclc.org/ooxml/officeDocument/relationships/hyperlink" Target="https://www.teamrankings.com/ncaa-basketball/team/houston-christian-huskies" TargetMode="External"/><Relationship Id="rId357" Type="http://purl.oclc.org/ooxml/officeDocument/relationships/hyperlink" Target="https://www.teamrankings.com/ncaa-basketball/team/canisius-golden-griffins" TargetMode="External"/><Relationship Id="rId54" Type="http://purl.oclc.org/ooxml/officeDocument/relationships/hyperlink" Target="https://www.teamrankings.com/ncaa-basketball/team/nebraska-cornhuskers" TargetMode="External"/><Relationship Id="rId96" Type="http://purl.oclc.org/ooxml/officeDocument/relationships/hyperlink" Target="https://www.teamrankings.com/ncaa-basketball/team/uab-blazers" TargetMode="External"/><Relationship Id="rId161" Type="http://purl.oclc.org/ooxml/officeDocument/relationships/hyperlink" Target="https://www.teamrankings.com/ncaa-basketball/team/east-tennessee-st-buccaneers" TargetMode="External"/><Relationship Id="rId217" Type="http://purl.oclc.org/ooxml/officeDocument/relationships/hyperlink" Target="https://www.teamrankings.com/ncaa-basketball/team/georgia-southern-eagles" TargetMode="External"/><Relationship Id="rId259" Type="http://purl.oclc.org/ooxml/officeDocument/relationships/hyperlink" Target="https://www.teamrankings.com/ncaa-basketball/team/kansas-city-roos" TargetMode="External"/><Relationship Id="rId23" Type="http://purl.oclc.org/ooxml/officeDocument/relationships/hyperlink" Target="https://www.teamrankings.com/ncaa-basketball/team/kentucky-wildcats" TargetMode="External"/><Relationship Id="rId119" Type="http://purl.oclc.org/ooxml/officeDocument/relationships/hyperlink" Target="https://www.teamrankings.com/ncaa-basketball/team/nebraska-omaha-mavericks" TargetMode="External"/><Relationship Id="rId270" Type="http://purl.oclc.org/ooxml/officeDocument/relationships/hyperlink" Target="https://www.teamrankings.com/ncaa-basketball/team/fresno-st-bulldogs" TargetMode="External"/><Relationship Id="rId326" Type="http://purl.oclc.org/ooxml/officeDocument/relationships/hyperlink" Target="https://www.teamrankings.com/ncaa-basketball/team/san-diego-toreros" TargetMode="External"/><Relationship Id="rId65" Type="http://purl.oclc.org/ooxml/officeDocument/relationships/hyperlink" Target="https://www.teamrankings.com/ncaa-basketball/team/texas-longhorns" TargetMode="External"/><Relationship Id="rId130" Type="http://purl.oclc.org/ooxml/officeDocument/relationships/hyperlink" Target="https://www.teamrankings.com/ncaa-basketball/team/notre-dame-fighting-irish" TargetMode="External"/><Relationship Id="rId172" Type="http://purl.oclc.org/ooxml/officeDocument/relationships/hyperlink" Target="https://www.teamrankings.com/ncaa-basketball/team/siu-edwardsville-cougars" TargetMode="External"/><Relationship Id="rId228" Type="http://purl.oclc.org/ooxml/officeDocument/relationships/hyperlink" Target="https://www.teamrankings.com/ncaa-basketball/team/massachusetts-lowell-river-hawks" TargetMode="External"/><Relationship Id="rId281" Type="http://purl.oclc.org/ooxml/officeDocument/relationships/hyperlink" Target="https://www.teamrankings.com/ncaa-basketball/team/texas-rio-grande-valley-vaqueros" TargetMode="External"/><Relationship Id="rId337" Type="http://purl.oclc.org/ooxml/officeDocument/relationships/hyperlink" Target="https://www.teamrankings.com/ncaa-basketball/team/new-hampshire-wildcats" TargetMode="External"/><Relationship Id="rId34" Type="http://purl.oclc.org/ooxml/officeDocument/relationships/hyperlink" Target="https://www.teamrankings.com/ncaa-basketball/team/baylor-bears" TargetMode="External"/><Relationship Id="rId76" Type="http://purl.oclc.org/ooxml/officeDocument/relationships/hyperlink" Target="https://www.teamrankings.com/ncaa-basketball/team/minnesota-golden-gophers" TargetMode="External"/><Relationship Id="rId141" Type="http://purl.oclc.org/ooxml/officeDocument/relationships/hyperlink" Target="https://www.teamrankings.com/ncaa-basketball/team/eastern-kentucky-colonels" TargetMode="External"/><Relationship Id="rId7" Type="http://purl.oclc.org/ooxml/officeDocument/relationships/hyperlink" Target="https://www.teamrankings.com/ncaa-basketball/team/michigan-st-spartans" TargetMode="External"/><Relationship Id="rId183" Type="http://purl.oclc.org/ooxml/officeDocument/relationships/hyperlink" Target="https://www.teamrankings.com/ncaa-basketball/team/texas-am-cc-islanders" TargetMode="External"/><Relationship Id="rId239" Type="http://purl.oclc.org/ooxml/officeDocument/relationships/hyperlink" Target="https://www.teamrankings.com/ncaa-basketball/team/navy-midshipmen" TargetMode="External"/><Relationship Id="rId250" Type="http://purl.oclc.org/ooxml/officeDocument/relationships/hyperlink" Target="https://www.teamrankings.com/ncaa-basketball/team/wyoming-cowboys" TargetMode="External"/><Relationship Id="rId292" Type="http://purl.oclc.org/ooxml/officeDocument/relationships/hyperlink" Target="https://www.teamrankings.com/ncaa-basketball/team/lindenwood-lions" TargetMode="External"/><Relationship Id="rId306" Type="http://purl.oclc.org/ooxml/officeDocument/relationships/hyperlink" Target="https://www.teamrankings.com/ncaa-basketball/team/toledo-rockets" TargetMode="External"/><Relationship Id="rId45" Type="http://purl.oclc.org/ooxml/officeDocument/relationships/hyperlink" Target="https://www.teamrankings.com/ncaa-basketball/team/creighton-bluejays" TargetMode="External"/><Relationship Id="rId87" Type="http://purl.oclc.org/ooxml/officeDocument/relationships/hyperlink" Target="https://www.teamrankings.com/ncaa-basketball/team/troy-trojans" TargetMode="External"/><Relationship Id="rId110" Type="http://purl.oclc.org/ooxml/officeDocument/relationships/hyperlink" Target="https://www.teamrankings.com/ncaa-basketball/team/wofford-terriers" TargetMode="External"/><Relationship Id="rId348" Type="http://purl.oclc.org/ooxml/officeDocument/relationships/hyperlink" Target="https://www.teamrankings.com/ncaa-basketball/team/central-arkansas-bears" TargetMode="External"/><Relationship Id="rId152" Type="http://purl.oclc.org/ooxml/officeDocument/relationships/hyperlink" Target="https://www.teamrankings.com/ncaa-basketball/team/vermont-catamounts" TargetMode="External"/><Relationship Id="rId194" Type="http://purl.oclc.org/ooxml/officeDocument/relationships/hyperlink" Target="https://www.teamrankings.com/ncaa-basketball/team/alabama-st-hornets" TargetMode="External"/><Relationship Id="rId208" Type="http://purl.oclc.org/ooxml/officeDocument/relationships/hyperlink" Target="https://www.teamrankings.com/ncaa-basketball/team/south-dakota-state-jackrabbits" TargetMode="External"/><Relationship Id="rId261" Type="http://purl.oclc.org/ooxml/officeDocument/relationships/hyperlink" Target="https://www.teamrankings.com/ncaa-basketball/team/liu-sharks" TargetMode="External"/><Relationship Id="rId14" Type="http://purl.oclc.org/ooxml/officeDocument/relationships/hyperlink" Target="https://www.teamrankings.com/ncaa-basketball/team/colorado-st-rams" TargetMode="External"/><Relationship Id="rId56" Type="http://purl.oclc.org/ooxml/officeDocument/relationships/hyperlink" Target="https://www.teamrankings.com/ncaa-basketball/team/iowa-hawkeyes" TargetMode="External"/><Relationship Id="rId317" Type="http://purl.oclc.org/ooxml/officeDocument/relationships/hyperlink" Target="https://www.teamrankings.com/ncaa-basketball/team/vmi-keydets" TargetMode="External"/><Relationship Id="rId359" Type="http://purl.oclc.org/ooxml/officeDocument/relationships/hyperlink" Target="https://www.teamrankings.com/ncaa-basketball/team/stetson-hatters" TargetMode="External"/><Relationship Id="rId98" Type="http://purl.oclc.org/ooxml/officeDocument/relationships/hyperlink" Target="https://www.teamrankings.com/ncaa-basketball/team/northern-colorado-bears" TargetMode="External"/><Relationship Id="rId121" Type="http://purl.oclc.org/ooxml/officeDocument/relationships/hyperlink" Target="https://www.teamrankings.com/ncaa-basketball/team/murray-st-racers" TargetMode="External"/><Relationship Id="rId163" Type="http://purl.oclc.org/ooxml/officeDocument/relationships/hyperlink" Target="https://www.teamrankings.com/ncaa-basketball/team/jacksonville-st-gamecocks" TargetMode="External"/><Relationship Id="rId219" Type="http://purl.oclc.org/ooxml/officeDocument/relationships/hyperlink" Target="https://www.teamrankings.com/ncaa-basketball/team/delaware-blue-hens" TargetMode="External"/><Relationship Id="rId230" Type="http://purl.oclc.org/ooxml/officeDocument/relationships/hyperlink" Target="https://www.teamrankings.com/ncaa-basketball/team/evansville-purple-aces" TargetMode="External"/><Relationship Id="rId25" Type="http://purl.oclc.org/ooxml/officeDocument/relationships/hyperlink" Target="https://www.teamrankings.com/ncaa-basketball/team/connecticut-huskies" TargetMode="External"/><Relationship Id="rId67" Type="http://purl.oclc.org/ooxml/officeDocument/relationships/hyperlink" Target="https://www.teamrankings.com/ncaa-basketball/team/memphis-tigers" TargetMode="External"/><Relationship Id="rId272" Type="http://purl.oclc.org/ooxml/officeDocument/relationships/hyperlink" Target="https://www.teamrankings.com/ncaa-basketball/team/st-francis-pa-red-flash" TargetMode="External"/><Relationship Id="rId328" Type="http://purl.oclc.org/ooxml/officeDocument/relationships/hyperlink" Target="https://www.teamrankings.com/ncaa-basketball/team/green-bay-phoenix" TargetMode="External"/><Relationship Id="rId132" Type="http://purl.oclc.org/ooxml/officeDocument/relationships/hyperlink" Target="https://www.teamrankings.com/ncaa-basketball/team/kennesaw-st-owls" TargetMode="External"/><Relationship Id="rId174" Type="http://purl.oclc.org/ooxml/officeDocument/relationships/hyperlink" Target="https://www.teamrankings.com/ncaa-basketball/team/uc-riverside-highlanders" TargetMode="External"/><Relationship Id="rId220" Type="http://purl.oclc.org/ooxml/officeDocument/relationships/hyperlink" Target="https://www.teamrankings.com/ncaa-basketball/team/jackson-state-tigers" TargetMode="External"/><Relationship Id="rId241" Type="http://purl.oclc.org/ooxml/officeDocument/relationships/hyperlink" Target="https://www.teamrankings.com/ncaa-basketball/team/north-dakota-state-bison" TargetMode="External"/><Relationship Id="rId15" Type="http://purl.oclc.org/ooxml/officeDocument/relationships/hyperlink" Target="https://www.teamrankings.com/ncaa-basketball/team/north-carolina-tar-heels" TargetMode="External"/><Relationship Id="rId36" Type="http://purl.oclc.org/ooxml/officeDocument/relationships/hyperlink" Target="https://www.teamrankings.com/ncaa-basketball/team/purdue-boilermakers" TargetMode="External"/><Relationship Id="rId57" Type="http://purl.oclc.org/ooxml/officeDocument/relationships/hyperlink" Target="https://www.teamrankings.com/ncaa-basketball/team/san-diego-st-aztecs" TargetMode="External"/><Relationship Id="rId262" Type="http://purl.oclc.org/ooxml/officeDocument/relationships/hyperlink" Target="https://www.teamrankings.com/ncaa-basketball/team/unc-asheville-bulldogs" TargetMode="External"/><Relationship Id="rId283" Type="http://purl.oclc.org/ooxml/officeDocument/relationships/hyperlink" Target="https://www.teamrankings.com/ncaa-basketball/team/delaware-state-hornets" TargetMode="External"/><Relationship Id="rId318" Type="http://purl.oclc.org/ooxml/officeDocument/relationships/hyperlink" Target="https://www.teamrankings.com/ncaa-basketball/team/bethune-cookman-wildcats" TargetMode="External"/><Relationship Id="rId339" Type="http://purl.oclc.org/ooxml/officeDocument/relationships/hyperlink" Target="https://www.teamrankings.com/ncaa-basketball/team/southern-miss-golden-eagles" TargetMode="External"/><Relationship Id="rId78" Type="http://purl.oclc.org/ooxml/officeDocument/relationships/hyperlink" Target="https://www.teamrankings.com/ncaa-basketball/team/dayton-flyers" TargetMode="External"/><Relationship Id="rId99" Type="http://purl.oclc.org/ooxml/officeDocument/relationships/hyperlink" Target="https://www.teamrankings.com/ncaa-basketball/team/arkansas-st-red-wolves" TargetMode="External"/><Relationship Id="rId101" Type="http://purl.oclc.org/ooxml/officeDocument/relationships/hyperlink" Target="https://www.teamrankings.com/ncaa-basketball/team/texas-christian-horned-frogs" TargetMode="External"/><Relationship Id="rId122" Type="http://purl.oclc.org/ooxml/officeDocument/relationships/hyperlink" Target="https://www.teamrankings.com/ncaa-basketball/team/bryant-bulldogs" TargetMode="External"/><Relationship Id="rId143" Type="http://purl.oclc.org/ooxml/officeDocument/relationships/hyperlink" Target="https://www.teamrankings.com/ncaa-basketball/team/radford-highlanders" TargetMode="External"/><Relationship Id="rId164" Type="http://purl.oclc.org/ooxml/officeDocument/relationships/hyperlink" Target="https://www.teamrankings.com/ncaa-basketball/team/charleston-cougars" TargetMode="External"/><Relationship Id="rId185" Type="http://purl.oclc.org/ooxml/officeDocument/relationships/hyperlink" Target="https://www.teamrankings.com/ncaa-basketball/team/seton-hall-pirates" TargetMode="External"/><Relationship Id="rId350" Type="http://purl.oclc.org/ooxml/officeDocument/relationships/hyperlink" Target="https://www.teamrankings.com/ncaa-basketball/team/ul-monroe-warhawks" TargetMode="External"/><Relationship Id="rId9" Type="http://purl.oclc.org/ooxml/officeDocument/relationships/hyperlink" Target="https://www.teamrankings.com/ncaa-basketball/team/maryland-terrapins" TargetMode="External"/><Relationship Id="rId210" Type="http://purl.oclc.org/ooxml/officeDocument/relationships/hyperlink" Target="https://www.teamrankings.com/ncaa-basketball/team/southern-illinois-salukis" TargetMode="External"/><Relationship Id="rId26" Type="http://purl.oclc.org/ooxml/officeDocument/relationships/hyperlink" Target="https://www.teamrankings.com/ncaa-basketball/team/vcu-rams" TargetMode="External"/><Relationship Id="rId231" Type="http://purl.oclc.org/ooxml/officeDocument/relationships/hyperlink" Target="https://www.teamrankings.com/ncaa-basketball/team/florida-gulf-coast-eagles" TargetMode="External"/><Relationship Id="rId252" Type="http://purl.oclc.org/ooxml/officeDocument/relationships/hyperlink" Target="https://www.teamrankings.com/ncaa-basketball/team/austin-peay-governors" TargetMode="External"/><Relationship Id="rId273" Type="http://purl.oclc.org/ooxml/officeDocument/relationships/hyperlink" Target="https://www.teamrankings.com/ncaa-basketball/team/longwood-lancers" TargetMode="External"/><Relationship Id="rId294" Type="http://purl.oclc.org/ooxml/officeDocument/relationships/hyperlink" Target="https://www.teamrankings.com/ncaa-basketball/team/bellarmine-knights" TargetMode="External"/><Relationship Id="rId308" Type="http://purl.oclc.org/ooxml/officeDocument/relationships/hyperlink" Target="https://www.teamrankings.com/ncaa-basketball/team/idaho-vandals" TargetMode="External"/><Relationship Id="rId329" Type="http://purl.oclc.org/ooxml/officeDocument/relationships/hyperlink" Target="https://www.teamrankings.com/ncaa-basketball/team/north-carolina-at-aggies" TargetMode="External"/><Relationship Id="rId47" Type="http://purl.oclc.org/ooxml/officeDocument/relationships/hyperlink" Target="https://www.teamrankings.com/ncaa-basketball/team/villanova-wildcats" TargetMode="External"/><Relationship Id="rId68" Type="http://purl.oclc.org/ooxml/officeDocument/relationships/hyperlink" Target="https://www.teamrankings.com/ncaa-basketball/team/loyola-chicago-ramblers" TargetMode="External"/><Relationship Id="rId89" Type="http://purl.oclc.org/ooxml/officeDocument/relationships/hyperlink" Target="https://www.teamrankings.com/ncaa-basketball/team/north-texas-mean-green" TargetMode="External"/><Relationship Id="rId112" Type="http://purl.oclc.org/ooxml/officeDocument/relationships/hyperlink" Target="https://www.teamrankings.com/ncaa-basketball/team/new-mexico-st-aggies" TargetMode="External"/><Relationship Id="rId133" Type="http://purl.oclc.org/ooxml/officeDocument/relationships/hyperlink" Target="https://www.teamrankings.com/ncaa-basketball/team/akron-zips" TargetMode="External"/><Relationship Id="rId154" Type="http://purl.oclc.org/ooxml/officeDocument/relationships/hyperlink" Target="https://www.teamrankings.com/ncaa-basketball/team/miami-hurricanes" TargetMode="External"/><Relationship Id="rId175" Type="http://purl.oclc.org/ooxml/officeDocument/relationships/hyperlink" Target="https://www.teamrankings.com/ncaa-basketball/team/california-baptist-lancers" TargetMode="External"/><Relationship Id="rId340" Type="http://purl.oclc.org/ooxml/officeDocument/relationships/hyperlink" Target="https://www.teamrankings.com/ncaa-basketball/team/wagner-seahawks" TargetMode="External"/><Relationship Id="rId361" Type="http://purl.oclc.org/ooxml/officeDocument/relationships/hyperlink" Target="https://www.teamrankings.com/ncaa-basketball/team/alabama-am-bulldogs" TargetMode="External"/><Relationship Id="rId196" Type="http://purl.oclc.org/ooxml/officeDocument/relationships/hyperlink" Target="https://www.teamrankings.com/ncaa-basketball/team/portland-pilots" TargetMode="External"/><Relationship Id="rId200" Type="http://purl.oclc.org/ooxml/officeDocument/relationships/hyperlink" Target="https://www.teamrankings.com/ncaa-basketball/team/queens-university-of-charlotte-royals" TargetMode="External"/><Relationship Id="rId16" Type="http://purl.oclc.org/ooxml/officeDocument/relationships/hyperlink" Target="https://www.teamrankings.com/ncaa-basketball/team/tennessee-volunteers" TargetMode="External"/><Relationship Id="rId221" Type="http://purl.oclc.org/ooxml/officeDocument/relationships/hyperlink" Target="https://www.teamrankings.com/ncaa-basketball/team/purdue-fort-wayne-mastodons" TargetMode="External"/><Relationship Id="rId242" Type="http://purl.oclc.org/ooxml/officeDocument/relationships/hyperlink" Target="https://www.teamrankings.com/ncaa-basketball/team/tulsa-golden-hurricane" TargetMode="External"/><Relationship Id="rId263" Type="http://purl.oclc.org/ooxml/officeDocument/relationships/hyperlink" Target="https://www.teamrankings.com/ncaa-basketball/team/western-michigan-broncos" TargetMode="External"/><Relationship Id="rId284" Type="http://purl.oclc.org/ooxml/officeDocument/relationships/hyperlink" Target="https://www.teamrankings.com/ncaa-basketball/team/loyola-md-greyhounds" TargetMode="External"/><Relationship Id="rId319" Type="http://purl.oclc.org/ooxml/officeDocument/relationships/hyperlink" Target="https://www.teamrankings.com/ncaa-basketball/team/charleston-southern-buccaneers" TargetMode="External"/><Relationship Id="rId37" Type="http://purl.oclc.org/ooxml/officeDocument/relationships/hyperlink" Target="https://www.teamrankings.com/ncaa-basketball/team/marquette-golden-eagles" TargetMode="External"/><Relationship Id="rId58" Type="http://purl.oclc.org/ooxml/officeDocument/relationships/hyperlink" Target="https://www.teamrankings.com/ncaa-basketball/team/ohio-st-buckeyes" TargetMode="External"/><Relationship Id="rId79" Type="http://purl.oclc.org/ooxml/officeDocument/relationships/hyperlink" Target="https://www.teamrankings.com/ncaa-basketball/team/utah-valley-wolverines" TargetMode="External"/><Relationship Id="rId102" Type="http://purl.oclc.org/ooxml/officeDocument/relationships/hyperlink" Target="https://www.teamrankings.com/ncaa-basketball/team/furman-paladins" TargetMode="External"/><Relationship Id="rId123" Type="http://purl.oclc.org/ooxml/officeDocument/relationships/hyperlink" Target="https://www.teamrankings.com/ncaa-basketball/team/arizona-state-sun-devils" TargetMode="External"/><Relationship Id="rId144" Type="http://purl.oclc.org/ooxml/officeDocument/relationships/hyperlink" Target="https://www.teamrankings.com/ncaa-basketball/team/marshall-thundering-herd" TargetMode="External"/><Relationship Id="rId330" Type="http://purl.oclc.org/ooxml/officeDocument/relationships/hyperlink" Target="https://www.teamrankings.com/ncaa-basketball/team/mercer-bears" TargetMode="External"/><Relationship Id="rId90" Type="http://purl.oclc.org/ooxml/officeDocument/relationships/hyperlink" Target="https://www.teamrankings.com/ncaa-basketball/team/lipscomb-bisons" TargetMode="External"/><Relationship Id="rId165" Type="http://purl.oclc.org/ooxml/officeDocument/relationships/hyperlink" Target="https://www.teamrankings.com/ncaa-basketball/team/east-carolina-pirates" TargetMode="External"/><Relationship Id="rId186" Type="http://purl.oclc.org/ooxml/officeDocument/relationships/hyperlink" Target="https://www.teamrankings.com/ncaa-basketball/team/loyola-marymount-lions" TargetMode="External"/><Relationship Id="rId351" Type="http://purl.oclc.org/ooxml/officeDocument/relationships/hyperlink" Target="https://www.teamrankings.com/ncaa-basketball/team/west-georgia-wolves" TargetMode="External"/><Relationship Id="rId211" Type="http://purl.oclc.org/ooxml/officeDocument/relationships/hyperlink" Target="https://www.teamrankings.com/ncaa-basketball/team/maine-black-bears" TargetMode="External"/><Relationship Id="rId232" Type="http://purl.oclc.org/ooxml/officeDocument/relationships/hyperlink" Target="https://www.teamrankings.com/ncaa-basketball/team/charlotte-49ers" TargetMode="External"/><Relationship Id="rId253" Type="http://purl.oclc.org/ooxml/officeDocument/relationships/hyperlink" Target="https://www.teamrankings.com/ncaa-basketball/team/north-dakota-fighting-hawks" TargetMode="External"/><Relationship Id="rId274" Type="http://purl.oclc.org/ooxml/officeDocument/relationships/hyperlink" Target="https://www.teamrankings.com/ncaa-basketball/team/ball-st-cardinals" TargetMode="External"/><Relationship Id="rId295" Type="http://purl.oclc.org/ooxml/officeDocument/relationships/hyperlink" Target="https://www.teamrankings.com/ncaa-basketball/team/ul-lafayette-ragin-cajuns" TargetMode="External"/><Relationship Id="rId309" Type="http://purl.oclc.org/ooxml/officeDocument/relationships/hyperlink" Target="https://www.teamrankings.com/ncaa-basketball/team/howard-bison" TargetMode="External"/><Relationship Id="rId27" Type="http://purl.oclc.org/ooxml/officeDocument/relationships/hyperlink" Target="https://www.teamrankings.com/ncaa-basketball/team/uc-san-diego-tritons" TargetMode="External"/><Relationship Id="rId48" Type="http://purl.oclc.org/ooxml/officeDocument/relationships/hyperlink" Target="https://www.teamrankings.com/ncaa-basketball/team/utah-st-aggies" TargetMode="External"/><Relationship Id="rId69" Type="http://purl.oclc.org/ooxml/officeDocument/relationships/hyperlink" Target="https://www.teamrankings.com/ncaa-basketball/team/yale-bulldogs" TargetMode="External"/><Relationship Id="rId113" Type="http://purl.oclc.org/ooxml/officeDocument/relationships/hyperlink" Target="https://www.teamrankings.com/ncaa-basketball/team/cornell-big-red" TargetMode="External"/><Relationship Id="rId134" Type="http://purl.oclc.org/ooxml/officeDocument/relationships/hyperlink" Target="https://www.teamrankings.com/ncaa-basketball/team/csu-northridge-matadors" TargetMode="External"/><Relationship Id="rId320" Type="http://purl.oclc.org/ooxml/officeDocument/relationships/hyperlink" Target="https://www.teamrankings.com/ncaa-basketball/team/oral-roberts-golden-eagles" TargetMode="External"/><Relationship Id="rId80" Type="http://purl.oclc.org/ooxml/officeDocument/relationships/hyperlink" Target="https://www.teamrankings.com/ncaa-basketball/team/georgia-tech-yellow-jackets" TargetMode="External"/><Relationship Id="rId155" Type="http://purl.oclc.org/ooxml/officeDocument/relationships/hyperlink" Target="https://www.teamrankings.com/ncaa-basketball/team/youngstown-st-penguins" TargetMode="External"/><Relationship Id="rId176" Type="http://purl.oclc.org/ooxml/officeDocument/relationships/hyperlink" Target="https://www.teamrankings.com/ncaa-basketball/team/rice-owls" TargetMode="External"/><Relationship Id="rId197" Type="http://purl.oclc.org/ooxml/officeDocument/relationships/hyperlink" Target="https://www.teamrankings.com/ncaa-basketball/team/eastern-michigan-eagles" TargetMode="External"/><Relationship Id="rId341" Type="http://purl.oclc.org/ooxml/officeDocument/relationships/hyperlink" Target="https://www.teamrankings.com/ncaa-basketball/team/njit-highlanders" TargetMode="External"/><Relationship Id="rId362" Type="http://purl.oclc.org/ooxml/officeDocument/relationships/hyperlink" Target="https://www.teamrankings.com/ncaa-basketball/team/chicago-st-cougars" TargetMode="External"/><Relationship Id="rId201" Type="http://purl.oclc.org/ooxml/officeDocument/relationships/hyperlink" Target="https://www.teamrankings.com/ncaa-basketball/team/portland-st-vikings" TargetMode="External"/><Relationship Id="rId222" Type="http://purl.oclc.org/ooxml/officeDocument/relationships/hyperlink" Target="https://www.teamrankings.com/ncaa-basketball/team/southeastern-louisiana-lions" TargetMode="External"/><Relationship Id="rId243" Type="http://purl.oclc.org/ooxml/officeDocument/relationships/hyperlink" Target="https://www.teamrankings.com/ncaa-basketball/team/southern-jaguars" TargetMode="External"/><Relationship Id="rId264" Type="http://purl.oclc.org/ooxml/officeDocument/relationships/hyperlink" Target="https://www.teamrankings.com/ncaa-basketball/team/campbell-fighting-camels" TargetMode="External"/><Relationship Id="rId285" Type="http://purl.oclc.org/ooxml/officeDocument/relationships/hyperlink" Target="https://www.teamrankings.com/ncaa-basketball/team/illinois-chicago-flames" TargetMode="External"/><Relationship Id="rId17" Type="http://purl.oclc.org/ooxml/officeDocument/relationships/hyperlink" Target="https://www.teamrankings.com/ncaa-basketball/team/iowa-state-cyclones" TargetMode="External"/><Relationship Id="rId38" Type="http://purl.oclc.org/ooxml/officeDocument/relationships/hyperlink" Target="https://www.teamrankings.com/ncaa-basketball/team/mississippi-state-bulldogs" TargetMode="External"/><Relationship Id="rId59" Type="http://purl.oclc.org/ooxml/officeDocument/relationships/hyperlink" Target="https://www.teamrankings.com/ncaa-basketball/team/boise-st-broncos" TargetMode="External"/><Relationship Id="rId103" Type="http://purl.oclc.org/ooxml/officeDocument/relationships/hyperlink" Target="https://www.teamrankings.com/ncaa-basketball/team/bradley-braves" TargetMode="External"/><Relationship Id="rId124" Type="http://purl.oclc.org/ooxml/officeDocument/relationships/hyperlink" Target="https://www.teamrankings.com/ncaa-basketball/team/cal-poly-slo-mustangs" TargetMode="External"/><Relationship Id="rId310" Type="http://purl.oclc.org/ooxml/officeDocument/relationships/hyperlink" Target="https://www.teamrankings.com/ncaa-basketball/team/fairfield-stags" TargetMode="External"/><Relationship Id="rId70" Type="http://purl.oclc.org/ooxml/officeDocument/relationships/hyperlink" Target="https://www.teamrankings.com/ncaa-basketball/team/drake-bulldogs" TargetMode="External"/><Relationship Id="rId91" Type="http://purl.oclc.org/ooxml/officeDocument/relationships/hyperlink" Target="https://www.teamrankings.com/ncaa-basketball/team/chattanooga-mocs" TargetMode="External"/><Relationship Id="rId145" Type="http://purl.oclc.org/ooxml/officeDocument/relationships/hyperlink" Target="https://www.teamrankings.com/ncaa-basketball/team/louisiana-tech-bulldogs" TargetMode="External"/><Relationship Id="rId166" Type="http://purl.oclc.org/ooxml/officeDocument/relationships/hyperlink" Target="https://www.teamrankings.com/ncaa-basketball/team/northern-kentucky-norse" TargetMode="External"/><Relationship Id="rId187" Type="http://purl.oclc.org/ooxml/officeDocument/relationships/hyperlink" Target="https://www.teamrankings.com/ncaa-basketball/team/rhode-island-rams" TargetMode="External"/><Relationship Id="rId331" Type="http://purl.oclc.org/ooxml/officeDocument/relationships/hyperlink" Target="https://www.teamrankings.com/ncaa-basketball/team/tennessee-tech-golden-eagles" TargetMode="External"/><Relationship Id="rId352" Type="http://purl.oclc.org/ooxml/officeDocument/relationships/hyperlink" Target="https://www.teamrankings.com/ncaa-basketball/team/new-orleans-privateers" TargetMode="External"/><Relationship Id="rId1" Type="http://purl.oclc.org/ooxml/officeDocument/relationships/hyperlink" Target="https://www.teamrankings.com/ncaa-basketball/ranking/last-10-games-by-other?utm_source=chatgpt.com" TargetMode="External"/><Relationship Id="rId212" Type="http://purl.oclc.org/ooxml/officeDocument/relationships/hyperlink" Target="https://www.teamrankings.com/ncaa-basketball/team/temple-owls" TargetMode="External"/><Relationship Id="rId233" Type="http://purl.oclc.org/ooxml/officeDocument/relationships/hyperlink" Target="https://www.teamrankings.com/ncaa-basketball/team/northern-arizona-lumberjacks" TargetMode="External"/><Relationship Id="rId254" Type="http://purl.oclc.org/ooxml/officeDocument/relationships/hyperlink" Target="https://www.teamrankings.com/ncaa-basketball/team/william--mary-tribe" TargetMode="External"/><Relationship Id="rId28" Type="http://purl.oclc.org/ooxml/officeDocument/relationships/hyperlink" Target="https://www.teamrankings.com/ncaa-basketball/team/xavier-musketeers" TargetMode="External"/><Relationship Id="rId49" Type="http://purl.oclc.org/ooxml/officeDocument/relationships/hyperlink" Target="https://www.teamrankings.com/ncaa-basketball/team/cincinnati-bearcats" TargetMode="External"/><Relationship Id="rId114" Type="http://purl.oclc.org/ooxml/officeDocument/relationships/hyperlink" Target="https://www.teamrankings.com/ncaa-basketball/team/north-alabama-lions" TargetMode="External"/><Relationship Id="rId275" Type="http://purl.oclc.org/ooxml/officeDocument/relationships/hyperlink" Target="https://www.teamrankings.com/ncaa-basketball/team/old-dominion-monarchs" TargetMode="External"/><Relationship Id="rId296" Type="http://purl.oclc.org/ooxml/officeDocument/relationships/hyperlink" Target="https://www.teamrankings.com/ncaa-basketball/team/hawaii-rainbow-warriors" TargetMode="External"/><Relationship Id="rId300" Type="http://purl.oclc.org/ooxml/officeDocument/relationships/hyperlink" Target="https://www.teamrankings.com/ncaa-basketball/team/pennsylvania-quakers" TargetMode="External"/><Relationship Id="rId60" Type="http://purl.oclc.org/ooxml/officeDocument/relationships/hyperlink" Target="https://www.teamrankings.com/ncaa-basketball/team/high-point-panthers" TargetMode="External"/><Relationship Id="rId81" Type="http://purl.oclc.org/ooxml/officeDocument/relationships/hyperlink" Target="https://www.teamrankings.com/ncaa-basketball/team/pittsburgh-panthers" TargetMode="External"/><Relationship Id="rId135" Type="http://purl.oclc.org/ooxml/officeDocument/relationships/hyperlink" Target="https://www.teamrankings.com/ncaa-basketball/team/south-carolina-state-bulldogs" TargetMode="External"/><Relationship Id="rId156" Type="http://purl.oclc.org/ooxml/officeDocument/relationships/hyperlink" Target="https://www.teamrankings.com/ncaa-basketball/team/samford-bulldogs" TargetMode="External"/><Relationship Id="rId177" Type="http://purl.oclc.org/ooxml/officeDocument/relationships/hyperlink" Target="https://www.teamrankings.com/ncaa-basketball/team/south-florida-bulls" TargetMode="External"/><Relationship Id="rId198" Type="http://purl.oclc.org/ooxml/officeDocument/relationships/hyperlink" Target="https://www.teamrankings.com/ncaa-basketball/team/northwestern-st-demons" TargetMode="External"/><Relationship Id="rId321" Type="http://purl.oclc.org/ooxml/officeDocument/relationships/hyperlink" Target="https://www.teamrankings.com/ncaa-basketball/team/holy-cross-crusaders" TargetMode="External"/><Relationship Id="rId342" Type="http://purl.oclc.org/ooxml/officeDocument/relationships/hyperlink" Target="https://www.teamrankings.com/ncaa-basketball/team/southern-utah-thunderbirds" TargetMode="External"/><Relationship Id="rId363" Type="http://purl.oclc.org/ooxml/officeDocument/relationships/hyperlink" Target="https://www.teamrankings.com/ncaa-basketball/team/prairie-view-am-panthers" TargetMode="External"/><Relationship Id="rId202" Type="http://purl.oclc.org/ooxml/officeDocument/relationships/hyperlink" Target="https://www.teamrankings.com/ncaa-basketball/team/merrimack-warriors" TargetMode="External"/><Relationship Id="rId223" Type="http://purl.oclc.org/ooxml/officeDocument/relationships/hyperlink" Target="https://www.teamrankings.com/ncaa-basketball/team/texas-el-paso-miners" TargetMode="External"/><Relationship Id="rId244" Type="http://purl.oclc.org/ooxml/officeDocument/relationships/hyperlink" Target="https://www.teamrankings.com/ncaa-basketball/team/texas-southern-tigers" TargetMode="External"/><Relationship Id="rId18" Type="http://purl.oclc.org/ooxml/officeDocument/relationships/hyperlink" Target="https://www.teamrankings.com/ncaa-basketball/team/wisconsin-badgers" TargetMode="External"/><Relationship Id="rId39" Type="http://purl.oclc.org/ooxml/officeDocument/relationships/hyperlink" Target="https://www.teamrankings.com/ncaa-basketball/team/arkansas-razorbacks" TargetMode="External"/><Relationship Id="rId265" Type="http://purl.oclc.org/ooxml/officeDocument/relationships/hyperlink" Target="https://www.teamrankings.com/ncaa-basketball/team/colgate-raiders" TargetMode="External"/><Relationship Id="rId286" Type="http://purl.oclc.org/ooxml/officeDocument/relationships/hyperlink" Target="https://www.teamrankings.com/ncaa-basketball/team/little-rock-trojans" TargetMode="External"/><Relationship Id="rId50" Type="http://purl.oclc.org/ooxml/officeDocument/relationships/hyperlink" Target="https://www.teamrankings.com/ncaa-basketball/team/mississippi-rebels" TargetMode="External"/><Relationship Id="rId104" Type="http://purl.oclc.org/ooxml/officeDocument/relationships/hyperlink" Target="https://www.teamrankings.com/ncaa-basketball/team/robert-morris-colonials" TargetMode="External"/><Relationship Id="rId125" Type="http://purl.oclc.org/ooxml/officeDocument/relationships/hyperlink" Target="https://www.teamrankings.com/ncaa-basketball/team/dartmouth-big-green" TargetMode="External"/><Relationship Id="rId146" Type="http://purl.oclc.org/ooxml/officeDocument/relationships/hyperlink" Target="https://www.teamrankings.com/ncaa-basketball/team/lamar-cardinals" TargetMode="External"/><Relationship Id="rId167" Type="http://purl.oclc.org/ooxml/officeDocument/relationships/hyperlink" Target="https://www.teamrankings.com/ncaa-basketball/team/uc-santa-barbara-gauchos" TargetMode="External"/><Relationship Id="rId188" Type="http://purl.oclc.org/ooxml/officeDocument/relationships/hyperlink" Target="https://www.teamrankings.com/ncaa-basketball/team/james-madison-dukes" TargetMode="External"/><Relationship Id="rId311" Type="http://purl.oclc.org/ooxml/officeDocument/relationships/hyperlink" Target="https://www.teamrankings.com/ncaa-basketball/team/long-beach-st-beach" TargetMode="External"/><Relationship Id="rId332" Type="http://purl.oclc.org/ooxml/officeDocument/relationships/hyperlink" Target="https://www.teamrankings.com/ncaa-basketball/team/stonehill-skyhawks" TargetMode="External"/><Relationship Id="rId353" Type="http://purl.oclc.org/ooxml/officeDocument/relationships/hyperlink" Target="https://www.teamrankings.com/ncaa-basketball/team/southern-indiana-screaming-eagles" TargetMode="External"/><Relationship Id="rId71" Type="http://purl.oclc.org/ooxml/officeDocument/relationships/hyperlink" Target="https://www.teamrankings.com/ncaa-basketball/team/kansas-state-wildcats" TargetMode="External"/><Relationship Id="rId92" Type="http://purl.oclc.org/ooxml/officeDocument/relationships/hyperlink" Target="https://www.teamrankings.com/ncaa-basketball/team/stanford-cardinal" TargetMode="External"/><Relationship Id="rId213" Type="http://purl.oclc.org/ooxml/officeDocument/relationships/hyperlink" Target="https://www.teamrankings.com/ncaa-basketball/team/central-michigan-chippewas" TargetMode="External"/><Relationship Id="rId234" Type="http://purl.oclc.org/ooxml/officeDocument/relationships/hyperlink" Target="https://www.teamrankings.com/ncaa-basketball/team/northeastern-huskies" TargetMode="External"/><Relationship Id="rId2" Type="http://purl.oclc.org/ooxml/officeDocument/relationships/hyperlink" Target="https://www.teamrankings.com/ncaa-basketball/team/duke-blue-devils" TargetMode="External"/><Relationship Id="rId29" Type="http://purl.oclc.org/ooxml/officeDocument/relationships/hyperlink" Target="https://www.teamrankings.com/ncaa-basketball/team/texas-am-aggies" TargetMode="External"/><Relationship Id="rId255" Type="http://purl.oclc.org/ooxml/officeDocument/relationships/hyperlink" Target="https://www.teamrankings.com/ncaa-basketball/team/incarnate-word-cardinals" TargetMode="External"/><Relationship Id="rId276" Type="http://purl.oclc.org/ooxml/officeDocument/relationships/hyperlink" Target="https://www.teamrankings.com/ncaa-basketball/team/tarleton-state-texans" TargetMode="External"/><Relationship Id="rId297" Type="http://purl.oclc.org/ooxml/officeDocument/relationships/hyperlink" Target="https://www.teamrankings.com/ncaa-basketball/team/grambling-state-tigers" TargetMode="External"/><Relationship Id="rId40" Type="http://purl.oclc.org/ooxml/officeDocument/relationships/hyperlink" Target="https://www.teamrankings.com/ncaa-basketball/team/northwestern-wildcats" TargetMode="External"/><Relationship Id="rId115" Type="http://purl.oclc.org/ooxml/officeDocument/relationships/hyperlink" Target="https://www.teamrankings.com/ncaa-basketball/team/florida-state-seminoles" TargetMode="External"/><Relationship Id="rId136" Type="http://purl.oclc.org/ooxml/officeDocument/relationships/hyperlink" Target="https://www.teamrankings.com/ncaa-basketball/team/providence-friars" TargetMode="External"/><Relationship Id="rId157" Type="http://purl.oclc.org/ooxml/officeDocument/relationships/hyperlink" Target="https://www.teamrankings.com/ncaa-basketball/team/st-bonaventure-bonnies" TargetMode="External"/><Relationship Id="rId178" Type="http://purl.oclc.org/ooxml/officeDocument/relationships/hyperlink" Target="https://www.teamrankings.com/ncaa-basketball/team/oregon-st-beavers" TargetMode="External"/><Relationship Id="rId301" Type="http://purl.oclc.org/ooxml/officeDocument/relationships/hyperlink" Target="https://www.teamrankings.com/ncaa-basketball/team/mercyhurst-lakers" TargetMode="External"/><Relationship Id="rId322" Type="http://purl.oclc.org/ooxml/officeDocument/relationships/hyperlink" Target="https://www.teamrankings.com/ncaa-basketball/team/coastal-carolina-chanticleers" TargetMode="External"/><Relationship Id="rId343" Type="http://purl.oclc.org/ooxml/officeDocument/relationships/hyperlink" Target="https://www.teamrankings.com/ncaa-basketball/team/detroit-mercy-titans" TargetMode="External"/><Relationship Id="rId364" Type="http://purl.oclc.org/ooxml/officeDocument/relationships/hyperlink" Target="https://www.teamrankings.com/ncaa-basketball/team/csu-fullerton-titans" TargetMode="External"/><Relationship Id="rId61" Type="http://purl.oclc.org/ooxml/officeDocument/relationships/hyperlink" Target="https://www.teamrankings.com/ncaa-basketball/team/utah-utes" TargetMode="External"/><Relationship Id="rId82" Type="http://purl.oclc.org/ooxml/officeDocument/relationships/hyperlink" Target="https://www.teamrankings.com/ncaa-basketball/team/uc-irvine-anteaters" TargetMode="External"/><Relationship Id="rId199" Type="http://purl.oclc.org/ooxml/officeDocument/relationships/hyperlink" Target="https://www.teamrankings.com/ncaa-basketball/team/norfolk-state-spartans" TargetMode="External"/><Relationship Id="rId203" Type="http://purl.oclc.org/ooxml/officeDocument/relationships/hyperlink" Target="https://www.teamrankings.com/ncaa-basketball/team/mount-st-marys-mountaineers" TargetMode="External"/><Relationship Id="rId19" Type="http://purl.oclc.org/ooxml/officeDocument/relationships/hyperlink" Target="https://www.teamrankings.com/ncaa-basketball/team/missouri-tigers" TargetMode="External"/><Relationship Id="rId224" Type="http://purl.oclc.org/ooxml/officeDocument/relationships/hyperlink" Target="https://www.teamrankings.com/ncaa-basketball/team/south-dakota-coyotes" TargetMode="External"/><Relationship Id="rId245" Type="http://purl.oclc.org/ooxml/officeDocument/relationships/hyperlink" Target="https://www.teamrankings.com/ncaa-basketball/team/denver-pioneers" TargetMode="External"/><Relationship Id="rId266" Type="http://purl.oclc.org/ooxml/officeDocument/relationships/hyperlink" Target="https://www.teamrankings.com/ncaa-basketball/team/binghamton-bearcats" TargetMode="External"/><Relationship Id="rId287" Type="http://purl.oclc.org/ooxml/officeDocument/relationships/hyperlink" Target="https://www.teamrankings.com/ncaa-basketball/team/boston-u-terriers" TargetMode="External"/><Relationship Id="rId30" Type="http://purl.oclc.org/ooxml/officeDocument/relationships/hyperlink" Target="https://www.teamrankings.com/ncaa-basketball/team/georgia-bulldogs" TargetMode="External"/><Relationship Id="rId105" Type="http://purl.oclc.org/ooxml/officeDocument/relationships/hyperlink" Target="https://www.teamrankings.com/ncaa-basketball/team/saint-louis-billikens" TargetMode="External"/><Relationship Id="rId126" Type="http://purl.oclc.org/ooxml/officeDocument/relationships/hyperlink" Target="https://www.teamrankings.com/ncaa-basketball/team/wichita-st-shockers" TargetMode="External"/><Relationship Id="rId147" Type="http://purl.oclc.org/ooxml/officeDocument/relationships/hyperlink" Target="https://www.teamrankings.com/ncaa-basketball/team/abilene-christian-wildcats" TargetMode="External"/><Relationship Id="rId168" Type="http://purl.oclc.org/ooxml/officeDocument/relationships/hyperlink" Target="https://www.teamrankings.com/ncaa-basketball/team/valparaiso-beacons" TargetMode="External"/><Relationship Id="rId312" Type="http://purl.oclc.org/ooxml/officeDocument/relationships/hyperlink" Target="https://www.teamrankings.com/ncaa-basketball/team/stephen-f-austin-lumberjacks" TargetMode="External"/><Relationship Id="rId333" Type="http://purl.oclc.org/ooxml/officeDocument/relationships/hyperlink" Target="https://www.teamrankings.com/ncaa-basketball/team/sacramento-state-hornets" TargetMode="External"/><Relationship Id="rId354" Type="http://purl.oclc.org/ooxml/officeDocument/relationships/hyperlink" Target="https://www.teamrankings.com/ncaa-basketball/team/maryland-eastern-shore-hawks" TargetMode="External"/><Relationship Id="rId51" Type="http://purl.oclc.org/ooxml/officeDocument/relationships/hyperlink" Target="https://www.teamrankings.com/ncaa-basketball/team/san-francisco-dons" TargetMode="External"/><Relationship Id="rId72" Type="http://purl.oclc.org/ooxml/officeDocument/relationships/hyperlink" Target="https://www.teamrankings.com/ncaa-basketball/team/central-florida-knights" TargetMode="External"/><Relationship Id="rId93" Type="http://purl.oclc.org/ooxml/officeDocument/relationships/hyperlink" Target="https://www.teamrankings.com/ncaa-basketball/team/syracuse-orange" TargetMode="External"/><Relationship Id="rId189" Type="http://purl.oclc.org/ooxml/officeDocument/relationships/hyperlink" Target="https://www.teamrankings.com/ncaa-basketball/team/central-conn-st-blue-devils" TargetMode="External"/><Relationship Id="rId3" Type="http://purl.oclc.org/ooxml/officeDocument/relationships/hyperlink" Target="https://www.teamrankings.com/ncaa-basketball/team/florida-gators" TargetMode="External"/><Relationship Id="rId214" Type="http://purl.oclc.org/ooxml/officeDocument/relationships/hyperlink" Target="https://www.teamrankings.com/ncaa-basketball/team/monmouth-nj-hawks" TargetMode="External"/><Relationship Id="rId235" Type="http://purl.oclc.org/ooxml/officeDocument/relationships/hyperlink" Target="https://www.teamrankings.com/ncaa-basketball/team/ohio-bobcats" TargetMode="External"/><Relationship Id="rId256" Type="http://purl.oclc.org/ooxml/officeDocument/relationships/hyperlink" Target="https://www.teamrankings.com/ncaa-basketball/team/massachusetts-minutemen" TargetMode="External"/><Relationship Id="rId277" Type="http://purl.oclc.org/ooxml/officeDocument/relationships/hyperlink" Target="https://www.teamrankings.com/ncaa-basketball/team/western-kentucky-hilltoppers" TargetMode="External"/><Relationship Id="rId298" Type="http://purl.oclc.org/ooxml/officeDocument/relationships/hyperlink" Target="https://www.teamrankings.com/ncaa-basketball/team/stony-brook-seawolves" TargetMode="External"/><Relationship Id="rId116" Type="http://purl.oclc.org/ooxml/officeDocument/relationships/hyperlink" Target="https://www.teamrankings.com/ncaa-basketball/team/winthrop-eagles" TargetMode="External"/><Relationship Id="rId137" Type="http://purl.oclc.org/ooxml/officeDocument/relationships/hyperlink" Target="https://www.teamrankings.com/ncaa-basketball/team/indiana-st-sycamores" TargetMode="External"/><Relationship Id="rId158" Type="http://purl.oclc.org/ooxml/officeDocument/relationships/hyperlink" Target="https://www.teamrankings.com/ncaa-basketball/team/seattle-redhawks" TargetMode="External"/><Relationship Id="rId302" Type="http://purl.oclc.org/ooxml/officeDocument/relationships/hyperlink" Target="https://www.teamrankings.com/ncaa-basketball/team/gardner-webb-runnin-bulldogs" TargetMode="External"/><Relationship Id="rId323" Type="http://purl.oclc.org/ooxml/officeDocument/relationships/hyperlink" Target="https://www.teamrankings.com/ncaa-basketball/team/iu-indy-jaguars" TargetMode="External"/><Relationship Id="rId344" Type="http://purl.oclc.org/ooxml/officeDocument/relationships/hyperlink" Target="https://www.teamrankings.com/ncaa-basketball/team/northern-illinois-huskies" TargetMode="External"/><Relationship Id="rId20" Type="http://purl.oclc.org/ooxml/officeDocument/relationships/hyperlink" Target="https://www.teamrankings.com/ncaa-basketball/team/arizona-wildcats" TargetMode="External"/><Relationship Id="rId41" Type="http://purl.oclc.org/ooxml/officeDocument/relationships/hyperlink" Target="https://www.teamrankings.com/ncaa-basketball/team/santa-clara-broncos" TargetMode="External"/><Relationship Id="rId62" Type="http://purl.oclc.org/ooxml/officeDocument/relationships/hyperlink" Target="https://www.teamrankings.com/ncaa-basketball/team/southern-california-trojans" TargetMode="External"/><Relationship Id="rId83" Type="http://purl.oclc.org/ooxml/officeDocument/relationships/hyperlink" Target="https://www.teamrankings.com/ncaa-basketball/team/nevada-wolf-pack" TargetMode="External"/><Relationship Id="rId179" Type="http://purl.oclc.org/ooxml/officeDocument/relationships/hyperlink" Target="https://www.teamrankings.com/ncaa-basketball/team/presbyterian-blue-hose" TargetMode="External"/><Relationship Id="rId365" Type="http://purl.oclc.org/ooxml/officeDocument/relationships/hyperlink" Target="https://www.teamrankings.com/ncaa-basketball/team/mississippi-valley-state-delta-devils" TargetMode="External"/><Relationship Id="rId190" Type="http://purl.oclc.org/ooxml/officeDocument/relationships/hyperlink" Target="https://www.teamrankings.com/ncaa-basketball/team/st-thomas-mn-tommies" TargetMode="External"/><Relationship Id="rId204" Type="http://purl.oclc.org/ooxml/officeDocument/relationships/hyperlink" Target="https://www.teamrankings.com/ncaa-basketball/team/tennessee-st-tigers" TargetMode="External"/><Relationship Id="rId225" Type="http://purl.oclc.org/ooxml/officeDocument/relationships/hyperlink" Target="https://www.teamrankings.com/ncaa-basketball/team/iona-gaels" TargetMode="External"/><Relationship Id="rId246" Type="http://purl.oclc.org/ooxml/officeDocument/relationships/hyperlink" Target="https://www.teamrankings.com/ncaa-basketball/team/pepperdine-waves" TargetMode="External"/><Relationship Id="rId267" Type="http://purl.oclc.org/ooxml/officeDocument/relationships/hyperlink" Target="https://www.teamrankings.com/ncaa-basketball/team/texas-arlington-mavericks" TargetMode="External"/><Relationship Id="rId288" Type="http://purl.oclc.org/ooxml/officeDocument/relationships/hyperlink" Target="https://www.teamrankings.com/ncaa-basketball/team/pacific-tigers" TargetMode="External"/><Relationship Id="rId106" Type="http://purl.oclc.org/ooxml/officeDocument/relationships/hyperlink" Target="https://www.teamrankings.com/ncaa-basketball/team/duquesne-dukes" TargetMode="External"/><Relationship Id="rId127" Type="http://purl.oclc.org/ooxml/officeDocument/relationships/hyperlink" Target="https://www.teamrankings.com/ncaa-basketball/team/belmont-bruins" TargetMode="External"/><Relationship Id="rId313" Type="http://purl.oclc.org/ooxml/officeDocument/relationships/hyperlink" Target="https://www.teamrankings.com/ncaa-basketball/team/alcorn-st-braves" TargetMode="External"/><Relationship Id="rId10" Type="http://purl.oclc.org/ooxml/officeDocument/relationships/hyperlink" Target="https://www.teamrankings.com/ncaa-basketball/team/texas-tech-red-raiders" TargetMode="External"/><Relationship Id="rId31" Type="http://purl.oclc.org/ooxml/officeDocument/relationships/hyperlink" Target="https://www.teamrankings.com/ncaa-basketball/team/illinois-fighting-illini" TargetMode="External"/><Relationship Id="rId52" Type="http://purl.oclc.org/ooxml/officeDocument/relationships/hyperlink" Target="https://www.teamrankings.com/ncaa-basketball/team/vanderbilt-commodores" TargetMode="External"/><Relationship Id="rId73" Type="http://purl.oclc.org/ooxml/officeDocument/relationships/hyperlink" Target="https://www.teamrankings.com/ncaa-basketball/team/virginia-cavaliers" TargetMode="External"/><Relationship Id="rId94" Type="http://purl.oclc.org/ooxml/officeDocument/relationships/hyperlink" Target="https://www.teamrankings.com/ncaa-basketball/team/oklahoma-state-cowboys" TargetMode="External"/><Relationship Id="rId148" Type="http://purl.oclc.org/ooxml/officeDocument/relationships/hyperlink" Target="https://www.teamrankings.com/ncaa-basketball/team/kent-st-golden-flashes" TargetMode="External"/><Relationship Id="rId169" Type="http://purl.oclc.org/ooxml/officeDocument/relationships/hyperlink" Target="https://www.teamrankings.com/ncaa-basketball/team/texas-san-antonio-roadrunners" TargetMode="External"/><Relationship Id="rId334" Type="http://purl.oclc.org/ooxml/officeDocument/relationships/hyperlink" Target="https://www.teamrankings.com/ncaa-basketball/team/umbc-retrievers" TargetMode="External"/><Relationship Id="rId355" Type="http://purl.oclc.org/ooxml/officeDocument/relationships/hyperlink" Target="https://www.teamrankings.com/ncaa-basketball/team/coppin-st-eagles" TargetMode="External"/><Relationship Id="rId4" Type="http://purl.oclc.org/ooxml/officeDocument/relationships/hyperlink" Target="https://www.teamrankings.com/ncaa-basketball/team/houston-cougars" TargetMode="External"/><Relationship Id="rId180" Type="http://purl.oclc.org/ooxml/officeDocument/relationships/hyperlink" Target="https://www.teamrankings.com/ncaa-basketball/team/milwaukee-panthers" TargetMode="External"/><Relationship Id="rId215" Type="http://purl.oclc.org/ooxml/officeDocument/relationships/hyperlink" Target="https://www.teamrankings.com/ncaa-basketball/team/washington-st-cougars" TargetMode="External"/><Relationship Id="rId236" Type="http://purl.oclc.org/ooxml/officeDocument/relationships/hyperlink" Target="https://www.teamrankings.com/ncaa-basketball/team/princeton-tigers" TargetMode="External"/><Relationship Id="rId257" Type="http://purl.oclc.org/ooxml/officeDocument/relationships/hyperlink" Target="https://www.teamrankings.com/ncaa-basketball/team/bowling-green-falcons" TargetMode="External"/><Relationship Id="rId278" Type="http://purl.oclc.org/ooxml/officeDocument/relationships/hyperlink" Target="https://www.teamrankings.com/ncaa-basketball/team/lafayette-leopards" TargetMode="External"/><Relationship Id="rId303" Type="http://purl.oclc.org/ooxml/officeDocument/relationships/hyperlink" Target="https://www.teamrankings.com/ncaa-basketball/team/tenn-martin-skyhawks" TargetMode="External"/><Relationship Id="rId42" Type="http://purl.oclc.org/ooxml/officeDocument/relationships/hyperlink" Target="https://www.teamrankings.com/ncaa-basketball/team/colorado-buffaloes" TargetMode="External"/><Relationship Id="rId84" Type="http://purl.oclc.org/ooxml/officeDocument/relationships/hyperlink" Target="https://www.teamrankings.com/ncaa-basketball/team/georgetown-hoyas" TargetMode="External"/><Relationship Id="rId138" Type="http://purl.oclc.org/ooxml/officeDocument/relationships/hyperlink" Target="https://www.teamrankings.com/ncaa-basketball/team/se-missouri-st-redhawks" TargetMode="External"/><Relationship Id="rId345" Type="http://purl.oclc.org/ooxml/officeDocument/relationships/hyperlink" Target="https://www.teamrankings.com/ncaa-basketball/team/south-carolina-upstate-spartans" TargetMode="External"/><Relationship Id="rId191" Type="http://purl.oclc.org/ooxml/officeDocument/relationships/hyperlink" Target="https://www.teamrankings.com/ncaa-basketball/team/richmond-spiders" TargetMode="External"/><Relationship Id="rId205" Type="http://purl.oclc.org/ooxml/officeDocument/relationships/hyperlink" Target="https://www.teamrankings.com/ncaa-basketball/team/american-eagles" TargetMode="External"/><Relationship Id="rId247" Type="http://purl.oclc.org/ooxml/officeDocument/relationships/hyperlink" Target="https://www.teamrankings.com/ncaa-basketball/team/jacksonville-dolphins" TargetMode="External"/><Relationship Id="rId107" Type="http://purl.oclc.org/ooxml/officeDocument/relationships/hyperlink" Target="https://www.teamrankings.com/ncaa-basketball/team/george-washington-revolutionaries" TargetMode="External"/><Relationship Id="rId289" Type="http://purl.oclc.org/ooxml/officeDocument/relationships/hyperlink" Target="https://www.teamrankings.com/ncaa-basketball/team/weber-st-wildcats" TargetMode="External"/><Relationship Id="rId11" Type="http://purl.oclc.org/ooxml/officeDocument/relationships/hyperlink" Target="https://www.teamrankings.com/ncaa-basketball/team/st-johns-red-storm" TargetMode="External"/><Relationship Id="rId53" Type="http://purl.oclc.org/ooxml/officeDocument/relationships/hyperlink" Target="https://www.teamrankings.com/ncaa-basketball/team/new-mexico-lobos" TargetMode="External"/><Relationship Id="rId149" Type="http://purl.oclc.org/ooxml/officeDocument/relationships/hyperlink" Target="https://www.teamrankings.com/ncaa-basketball/team/illinois-st-redbirds" TargetMode="External"/><Relationship Id="rId314" Type="http://purl.oclc.org/ooxml/officeDocument/relationships/hyperlink" Target="https://www.teamrankings.com/ncaa-basketball/team/morgan-st-bears" TargetMode="External"/><Relationship Id="rId356" Type="http://purl.oclc.org/ooxml/officeDocument/relationships/hyperlink" Target="https://www.teamrankings.com/ncaa-basketball/team/the-citadel-bulldogs" TargetMode="External"/><Relationship Id="rId95" Type="http://purl.oclc.org/ooxml/officeDocument/relationships/hyperlink" Target="https://www.teamrankings.com/ncaa-basketball/team/george-mason-patriots" TargetMode="External"/><Relationship Id="rId160" Type="http://purl.oclc.org/ooxml/officeDocument/relationships/hyperlink" Target="https://www.teamrankings.com/ncaa-basketball/team/washington-huskies" TargetMode="External"/><Relationship Id="rId216" Type="http://purl.oclc.org/ooxml/officeDocument/relationships/hyperlink" Target="https://www.teamrankings.com/ncaa-basketball/team/cleveland-st-vikings" TargetMode="External"/><Relationship Id="rId258" Type="http://purl.oclc.org/ooxml/officeDocument/relationships/hyperlink" Target="https://www.teamrankings.com/ncaa-basketball/team/hofstra-pride" TargetMode="External"/><Relationship Id="rId22" Type="http://purl.oclc.org/ooxml/officeDocument/relationships/hyperlink" Target="https://www.teamrankings.com/ncaa-basketball/team/oregon-ducks" TargetMode="External"/><Relationship Id="rId64" Type="http://purl.oclc.org/ooxml/officeDocument/relationships/hyperlink" Target="https://www.teamrankings.com/ncaa-basketball/team/liberty-flames" TargetMode="External"/><Relationship Id="rId118" Type="http://purl.oclc.org/ooxml/officeDocument/relationships/hyperlink" Target="https://www.teamrankings.com/ncaa-basketball/team/south-alabama-jaguars" TargetMode="External"/><Relationship Id="rId325" Type="http://purl.oclc.org/ooxml/officeDocument/relationships/hyperlink" Target="https://www.teamrankings.com/ncaa-basketball/team/marist-red-foxes" TargetMode="External"/><Relationship Id="rId171" Type="http://purl.oclc.org/ooxml/officeDocument/relationships/hyperlink" Target="https://www.teamrankings.com/ncaa-basketball/team/davidson-wildcats" TargetMode="External"/><Relationship Id="rId227" Type="http://purl.oclc.org/ooxml/officeDocument/relationships/hyperlink" Target="https://www.teamrankings.com/ncaa-basketball/team/idaho-state-bengals" TargetMode="External"/><Relationship Id="rId269" Type="http://purl.oclc.org/ooxml/officeDocument/relationships/hyperlink" Target="https://www.teamrankings.com/ncaa-basketball/team/rider-broncs" TargetMode="External"/><Relationship Id="rId33" Type="http://purl.oclc.org/ooxml/officeDocument/relationships/hyperlink" Target="https://www.teamrankings.com/ncaa-basketball/team/kansas-jayhawks" TargetMode="External"/><Relationship Id="rId129" Type="http://purl.oclc.org/ooxml/officeDocument/relationships/hyperlink" Target="https://www.teamrankings.com/ncaa-basketball/team/tulane-green-wave" TargetMode="External"/><Relationship Id="rId280" Type="http://purl.oclc.org/ooxml/officeDocument/relationships/hyperlink" Target="https://www.teamrankings.com/ncaa-basketball/team/florida-international-panthers" TargetMode="External"/><Relationship Id="rId336" Type="http://purl.oclc.org/ooxml/officeDocument/relationships/hyperlink" Target="https://www.teamrankings.com/ncaa-basketball/team/air-force-falcons" TargetMode="External"/><Relationship Id="rId75" Type="http://purl.oclc.org/ooxml/officeDocument/relationships/hyperlink" Target="https://www.teamrankings.com/ncaa-basketball/team/saint-josephs-hawks" TargetMode="External"/><Relationship Id="rId140" Type="http://purl.oclc.org/ooxml/officeDocument/relationships/hyperlink" Target="https://www.teamrankings.com/ncaa-basketball/team/towson-tigers" TargetMode="External"/><Relationship Id="rId182" Type="http://purl.oclc.org/ooxml/officeDocument/relationships/hyperlink" Target="https://www.teamrankings.com/ncaa-basketball/team/sam-houston-st-bearkats" TargetMode="External"/><Relationship Id="rId6" Type="http://purl.oclc.org/ooxml/officeDocument/relationships/hyperlink" Target="https://www.teamrankings.com/ncaa-basketball/team/auburn-tigers" TargetMode="External"/><Relationship Id="rId238" Type="http://purl.oclc.org/ooxml/officeDocument/relationships/hyperlink" Target="https://www.teamrankings.com/ncaa-basketball/team/appalachian-st-mountaineers" TargetMode="External"/><Relationship Id="rId291" Type="http://purl.oclc.org/ooxml/officeDocument/relationships/hyperlink" Target="https://www.teamrankings.com/ncaa-basketball/team/saint-peters-peacocks" TargetMode="External"/><Relationship Id="rId305" Type="http://purl.oclc.org/ooxml/officeDocument/relationships/hyperlink" Target="https://www.teamrankings.com/ncaa-basketball/team/florida-am-rattlers" TargetMode="External"/><Relationship Id="rId347" Type="http://purl.oclc.org/ooxml/officeDocument/relationships/hyperlink" Target="https://www.teamrankings.com/ncaa-basketball/team/columbia-lions" TargetMode="External"/><Relationship Id="rId44" Type="http://purl.oclc.org/ooxml/officeDocument/relationships/hyperlink" Target="https://www.teamrankings.com/ncaa-basketball/team/oklahoma-sooners" TargetMode="External"/><Relationship Id="rId86" Type="http://purl.oclc.org/ooxml/officeDocument/relationships/hyperlink" Target="https://www.teamrankings.com/ncaa-basketball/team/butler-bulldogs" TargetMode="External"/><Relationship Id="rId151" Type="http://purl.oclc.org/ooxml/officeDocument/relationships/hyperlink" Target="https://www.teamrankings.com/ncaa-basketball/team/drexel-dragons" TargetMode="External"/><Relationship Id="rId193" Type="http://purl.oclc.org/ooxml/officeDocument/relationships/hyperlink" Target="https://www.teamrankings.com/ncaa-basketball/team/nicholls-state-colonels" TargetMode="External"/><Relationship Id="rId207" Type="http://purl.oclc.org/ooxml/officeDocument/relationships/hyperlink" Target="https://www.teamrankings.com/ncaa-basketball/team/harvard-crimson" TargetMode="External"/><Relationship Id="rId249" Type="http://purl.oclc.org/ooxml/officeDocument/relationships/hyperlink" Target="https://www.teamrankings.com/ncaa-basketball/team/sacred-heart-pioneers" TargetMode="External"/><Relationship Id="rId13" Type="http://purl.oclc.org/ooxml/officeDocument/relationships/hyperlink" Target="https://www.teamrankings.com/ncaa-basketball/team/gonzaga-bulldogs" TargetMode="External"/><Relationship Id="rId109" Type="http://purl.oclc.org/ooxml/officeDocument/relationships/hyperlink" Target="https://www.teamrankings.com/ncaa-basketball/team/california-golden-bears" TargetMode="External"/><Relationship Id="rId260" Type="http://purl.oclc.org/ooxml/officeDocument/relationships/hyperlink" Target="https://www.teamrankings.com/ncaa-basketball/team/elon-university-phoenix" TargetMode="External"/><Relationship Id="rId316" Type="http://purl.oclc.org/ooxml/officeDocument/relationships/hyperlink" Target="https://www.teamrankings.com/ncaa-basketball/team/texas-am-commerce-lions" TargetMode="External"/><Relationship Id="rId55" Type="http://purl.oclc.org/ooxml/officeDocument/relationships/hyperlink" Target="https://www.teamrankings.com/ncaa-basketball/team/west-virginia-mountaineers" TargetMode="External"/><Relationship Id="rId97" Type="http://purl.oclc.org/ooxml/officeDocument/relationships/hyperlink" Target="https://www.teamrankings.com/ncaa-basketball/team/northern-iowa-panthers" TargetMode="External"/><Relationship Id="rId120" Type="http://purl.oclc.org/ooxml/officeDocument/relationships/hyperlink" Target="https://www.teamrankings.com/ncaa-basketball/team/hampton-pirates" TargetMode="External"/><Relationship Id="rId358" Type="http://purl.oclc.org/ooxml/officeDocument/relationships/hyperlink" Target="https://www.teamrankings.com/ncaa-basketball/team/arkansas-pine-bluff-golden-lions" TargetMode="External"/><Relationship Id="rId162" Type="http://purl.oclc.org/ooxml/officeDocument/relationships/hyperlink" Target="https://www.teamrankings.com/ncaa-basketball/team/miami-oh-redhawks" TargetMode="External"/><Relationship Id="rId218" Type="http://purl.oclc.org/ooxml/officeDocument/relationships/hyperlink" Target="https://www.teamrankings.com/ncaa-basketball/team/san-jose-st-spartans" TargetMode="External"/><Relationship Id="rId271" Type="http://purl.oclc.org/ooxml/officeDocument/relationships/hyperlink" Target="https://www.teamrankings.com/ncaa-basketball/team/fordham-rams" TargetMode="External"/><Relationship Id="rId24" Type="http://purl.oclc.org/ooxml/officeDocument/relationships/hyperlink" Target="https://www.teamrankings.com/ncaa-basketball/team/ucla-bruins" TargetMode="External"/><Relationship Id="rId66" Type="http://purl.oclc.org/ooxml/officeDocument/relationships/hyperlink" Target="https://www.teamrankings.com/ncaa-basketball/team/wake-forest-demon-deacons" TargetMode="External"/><Relationship Id="rId131" Type="http://purl.oclc.org/ooxml/officeDocument/relationships/hyperlink" Target="https://www.teamrankings.com/ncaa-basketball/team/middle-tennessee-st-blue-raiders" TargetMode="External"/><Relationship Id="rId327" Type="http://purl.oclc.org/ooxml/officeDocument/relationships/hyperlink" Target="https://www.teamrankings.com/ncaa-basketball/team/western-illinois-leathernecks" TargetMode="External"/><Relationship Id="rId173" Type="http://purl.oclc.org/ooxml/officeDocument/relationships/hyperlink" Target="https://www.teamrankings.com/ncaa-basketball/team/oakland-golden-grizzlies" TargetMode="External"/><Relationship Id="rId229" Type="http://purl.oclc.org/ooxml/officeDocument/relationships/hyperlink" Target="https://www.teamrankings.com/ncaa-basketball/team/la-salle-explorers" TargetMode="External"/><Relationship Id="rId240" Type="http://purl.oclc.org/ooxml/officeDocument/relationships/hyperlink" Target="https://www.teamrankings.com/ncaa-basketball/team/quinnipiac-bobcats" TargetMode="External"/><Relationship Id="rId35" Type="http://purl.oclc.org/ooxml/officeDocument/relationships/hyperlink" Target="https://www.teamrankings.com/ncaa-basketball/team/saint-marys-gaels" TargetMode="External"/><Relationship Id="rId77" Type="http://purl.oclc.org/ooxml/officeDocument/relationships/hyperlink" Target="https://www.teamrankings.com/ncaa-basketball/team/south-carolina-gamecocks" TargetMode="External"/><Relationship Id="rId100" Type="http://purl.oclc.org/ooxml/officeDocument/relationships/hyperlink" Target="https://www.teamrankings.com/ncaa-basketball/team/unlv-rebels" TargetMode="External"/><Relationship Id="rId282" Type="http://purl.oclc.org/ooxml/officeDocument/relationships/hyperlink" Target="https://www.teamrankings.com/ncaa-basketball/team/uc-davis-aggies" TargetMode="External"/><Relationship Id="rId338" Type="http://purl.oclc.org/ooxml/officeDocument/relationships/hyperlink" Target="https://www.teamrankings.com/ncaa-basketball/team/north-carolina-central-eagles" TargetMode="External"/><Relationship Id="rId8" Type="http://purl.oclc.org/ooxml/officeDocument/relationships/hyperlink" Target="https://www.teamrankings.com/ncaa-basketball/team/brigham-young-cougars" TargetMode="External"/><Relationship Id="rId142" Type="http://purl.oclc.org/ooxml/officeDocument/relationships/hyperlink" Target="https://www.teamrankings.com/ncaa-basketball/team/bucknell-bison" TargetMode="External"/><Relationship Id="rId184" Type="http://purl.oclc.org/ooxml/officeDocument/relationships/hyperlink" Target="https://www.teamrankings.com/ncaa-basketball/team/brown-bears" TargetMode="External"/><Relationship Id="rId251" Type="http://purl.oclc.org/ooxml/officeDocument/relationships/hyperlink" Target="https://www.teamrankings.com/ncaa-basketball/team/siena-saints" TargetMode="External"/><Relationship Id="rId46" Type="http://purl.oclc.org/ooxml/officeDocument/relationships/hyperlink" Target="https://www.teamrankings.com/ncaa-basketball/team/southern-methodist-mustangs" TargetMode="External"/><Relationship Id="rId293" Type="http://purl.oclc.org/ooxml/officeDocument/relationships/hyperlink" Target="https://www.teamrankings.com/ncaa-basketball/team/wright-st-raiders" TargetMode="External"/><Relationship Id="rId307" Type="http://purl.oclc.org/ooxml/officeDocument/relationships/hyperlink" Target="https://www.teamrankings.com/ncaa-basketball/team/niagara-purple-eagles" TargetMode="External"/><Relationship Id="rId349" Type="http://purl.oclc.org/ooxml/officeDocument/relationships/hyperlink" Target="https://www.teamrankings.com/ncaa-basketball/team/le-moyne-dolphins" TargetMode="External"/><Relationship Id="rId88" Type="http://purl.oclc.org/ooxml/officeDocument/relationships/hyperlink" Target="https://www.teamrankings.com/ncaa-basketball/team/grand-canyon-lopes" TargetMode="External"/><Relationship Id="rId111" Type="http://purl.oclc.org/ooxml/officeDocument/relationships/hyperlink" Target="https://www.teamrankings.com/ncaa-basketball/team/louisiana-state-tigers" TargetMode="External"/><Relationship Id="rId153" Type="http://purl.oclc.org/ooxml/officeDocument/relationships/hyperlink" Target="https://www.teamrankings.com/ncaa-basketball/team/nc-state-wolfpack" TargetMode="External"/><Relationship Id="rId195" Type="http://purl.oclc.org/ooxml/officeDocument/relationships/hyperlink" Target="https://www.teamrankings.com/ncaa-basketball/team/montana-st-bobcats" TargetMode="External"/><Relationship Id="rId209" Type="http://purl.oclc.org/ooxml/officeDocument/relationships/hyperlink" Target="https://www.teamrankings.com/ncaa-basketball/team/albany-great-danes" TargetMode="External"/><Relationship Id="rId360" Type="http://purl.oclc.org/ooxml/officeDocument/relationships/hyperlink" Target="https://www.teamrankings.com/ncaa-basketball/team/morehead-st-eagles" TargetMode="Externa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82CFC-367E-2442-BD4D-7A774E5E99F2}">
  <dimension ref="A1:T363"/>
  <sheetViews>
    <sheetView workbookViewId="0">
      <pane xSplit="1" topLeftCell="B1" activePane="topRight" state="frozen"/>
      <selection pane="topRight" activeCell="P165" sqref="P165"/>
    </sheetView>
  </sheetViews>
  <sheetFormatPr baseColWidth="10" defaultRowHeight="16" x14ac:dyDescent="0.2"/>
  <cols>
    <col min="1" max="1" width="16.33203125" customWidth="1"/>
    <col min="9" max="9" width="14.5" customWidth="1"/>
    <col min="10" max="11" width="20" customWidth="1"/>
    <col min="13" max="13" width="11.5" customWidth="1"/>
    <col min="14" max="14" width="23.83203125" customWidth="1"/>
    <col min="15" max="15" width="17.6640625" customWidth="1"/>
    <col min="16" max="16" width="26.1640625" customWidth="1"/>
    <col min="17" max="17" width="29" customWidth="1"/>
    <col min="20" max="20" width="16.164062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974</v>
      </c>
      <c r="L1" s="1" t="s">
        <v>835</v>
      </c>
      <c r="M1" s="1" t="s">
        <v>756</v>
      </c>
      <c r="N1" s="1" t="s">
        <v>10</v>
      </c>
      <c r="O1" s="1" t="s">
        <v>11</v>
      </c>
      <c r="P1" s="1" t="s">
        <v>1183</v>
      </c>
      <c r="Q1" s="1"/>
      <c r="R1" s="1"/>
      <c r="S1" s="1"/>
      <c r="T1" s="1"/>
    </row>
    <row r="2" spans="1:20" x14ac:dyDescent="0.2">
      <c r="A2" s="4" t="s">
        <v>402</v>
      </c>
      <c r="B2" s="4">
        <f>VLOOKUP('2024-2025 March Madness Data'!A2 &amp; "*",'PPG TO 3PT '!$B$2:$U$365,3,FALSE)</f>
        <v>70.599999999999994</v>
      </c>
      <c r="C2" s="5">
        <f>VLOOKUP(A2 &amp; "*",OPPG!$B$1:$U$365,3,FALSE)</f>
        <v>70.3</v>
      </c>
      <c r="D2" s="4">
        <f>VLOOKUP(A2 &amp;"*",'PPG TO 3PT '!$B$2:$U$365,19,FALSE)</f>
        <v>14.9</v>
      </c>
      <c r="E2" s="5">
        <f>VLOOKUP(A2 &amp; "*",'PPG TO 3PT '!$B$2:$U$365,9,FALSE)</f>
        <v>30.2</v>
      </c>
      <c r="F2" s="4">
        <f>VLOOKUP(A2, 'EFG Efficiency Experience'!$B$1:$AQ$365,8,FALSE)</f>
        <v>46.7</v>
      </c>
      <c r="G2" s="5">
        <f>VLOOKUP(A2 &amp; "*",'PPG TO 3PT '!$B$2:$U$365,11,FALSE)</f>
        <v>20.8</v>
      </c>
      <c r="H2" s="5">
        <f>VLOOKUP(A2 &amp; "*",'PPG TO 3PT '!$B$2:$U$365,12,FALSE)</f>
        <v>71.5</v>
      </c>
      <c r="I2" s="5">
        <f>VLOOKUP(A2 &amp; "*",'PPG TO 3PT '!$B$2:$U$365,17,FALSE)</f>
        <v>10.3</v>
      </c>
      <c r="J2">
        <f>VLOOKUP(A2 &amp; "*",'Rebound Margin'!$B$1:$U$365,15,FALSE)</f>
        <v>0.2</v>
      </c>
      <c r="K2" s="11">
        <f>VLOOKUP(A2,NET!$A$2:$C$366,2,FALSE)</f>
        <v>228</v>
      </c>
      <c r="L2">
        <f>VLOOKUP(A2 &amp; "*",SOR!$A$2:$I$366,4,FALSE)</f>
        <v>188</v>
      </c>
      <c r="M2">
        <f>VLOOKUP(A2 &amp; "*",BPI!$A$2:$L$367,4,FALSE)</f>
        <v>-4.7</v>
      </c>
      <c r="N2">
        <f>VLOOKUP('2024-2025 March Madness Data'!A2,'EFG Efficiency Experience'!$B$1:$AQ$365,30,FALSE)</f>
        <v>1.8149999999999999</v>
      </c>
      <c r="O2">
        <f>VLOOKUP('2024-2025 March Madness Data'!A2,'EFG Efficiency Experience'!$B$1:$AQ$365,3,FALSE)</f>
        <v>101.04</v>
      </c>
      <c r="P2">
        <f>VLOOKUP(A2 &amp; "*",'Last10 W L'!$C$2:$I$365,2,FALSE)</f>
        <v>1.3</v>
      </c>
    </row>
    <row r="3" spans="1:20" x14ac:dyDescent="0.2">
      <c r="A3" s="4" t="s">
        <v>403</v>
      </c>
      <c r="B3" s="4">
        <f>VLOOKUP('2024-2025 March Madness Data'!A3 &amp; "*",'PPG TO 3PT '!$B$2:$U$365,3,FALSE)</f>
        <v>61.9</v>
      </c>
      <c r="C3" s="5">
        <f>VLOOKUP(A3 &amp; "*",OPPG!$B$1:$U$365,3,FALSE)</f>
        <v>73.7</v>
      </c>
      <c r="D3" s="4">
        <f>VLOOKUP(A3 &amp;"*",'PPG TO 3PT '!$B$2:$U$365,19,FALSE)</f>
        <v>13.5</v>
      </c>
      <c r="E3" s="5">
        <f>VLOOKUP(A3 &amp; "*",'PPG TO 3PT '!$B$2:$U$365,9,FALSE)</f>
        <v>33.1</v>
      </c>
      <c r="F3" s="4">
        <f>VLOOKUP(A3, 'EFG Efficiency Experience'!$B$1:$AQ$365,8,FALSE)</f>
        <v>50.1</v>
      </c>
      <c r="G3" s="5">
        <f>VLOOKUP(A3 &amp; "*",'PPG TO 3PT '!$B$2:$U$365,11,FALSE)</f>
        <v>17.899999999999999</v>
      </c>
      <c r="H3" s="5">
        <f>VLOOKUP(A3 &amp; "*",'PPG TO 3PT '!$B$2:$U$365,12,FALSE)</f>
        <v>63.5</v>
      </c>
      <c r="I3" s="5">
        <f>VLOOKUP(A3 &amp; "*",'PPG TO 3PT '!$B$2:$U$365,17,FALSE)</f>
        <v>5.7</v>
      </c>
      <c r="J3">
        <f>VLOOKUP(A3 &amp; "*",'Rebound Margin'!$B$1:$U$365,15,FALSE)</f>
        <v>-4.3</v>
      </c>
      <c r="K3" s="11">
        <f>VLOOKUP(A3,NET!$A$2:$C$366,2,FALSE)</f>
        <v>323</v>
      </c>
      <c r="L3">
        <f>VLOOKUP(A3 &amp; "*",SOR!$A$2:$I$366,4,FALSE)</f>
        <v>188</v>
      </c>
      <c r="M3">
        <f>VLOOKUP(A3 &amp; "*",BPI!$A$2:$L$367,4,FALSE)</f>
        <v>-8.5</v>
      </c>
      <c r="N3">
        <f>VLOOKUP('2024-2025 March Madness Data'!A3,'EFG Efficiency Experience'!$B$1:$AQ$365,30,FALSE)</f>
        <v>1.633</v>
      </c>
      <c r="O3">
        <f>VLOOKUP('2024-2025 March Madness Data'!A3,'EFG Efficiency Experience'!$B$1:$AQ$365,3,FALSE)</f>
        <v>109.282</v>
      </c>
      <c r="P3">
        <f>VLOOKUP(A3 &amp; "*",'Last10 W L'!$C$2:$I$365,2,FALSE)</f>
        <v>-12.4</v>
      </c>
    </row>
    <row r="4" spans="1:20" x14ac:dyDescent="0.2">
      <c r="A4" s="4" t="s">
        <v>404</v>
      </c>
      <c r="B4" s="4">
        <f>VLOOKUP('2024-2025 March Madness Data'!A4 &amp; "*",'PPG TO 3PT '!$B$2:$U$365,3,FALSE)</f>
        <v>84.6</v>
      </c>
      <c r="C4" s="5">
        <f>VLOOKUP(A4 &amp; "*",OPPG!$B$1:$U$365,3,FALSE)</f>
        <v>74.5</v>
      </c>
      <c r="D4" s="4">
        <f>VLOOKUP(A4 &amp;"*",'PPG TO 3PT '!$B$2:$U$365,19,FALSE)</f>
        <v>12</v>
      </c>
      <c r="E4" s="5">
        <f>VLOOKUP(A4 &amp; "*",'PPG TO 3PT '!$B$2:$U$365,9,FALSE)</f>
        <v>36.4</v>
      </c>
      <c r="F4" s="4">
        <f>VLOOKUP(A4, 'EFG Efficiency Experience'!$B$1:$AQ$365,8,FALSE)</f>
        <v>55.4</v>
      </c>
      <c r="G4" s="5">
        <f>VLOOKUP(A4 &amp; "*",'PPG TO 3PT '!$B$2:$U$365,11,FALSE)</f>
        <v>16.8</v>
      </c>
      <c r="H4" s="5">
        <f>VLOOKUP(A4 &amp; "*",'PPG TO 3PT '!$B$2:$U$365,12,FALSE)</f>
        <v>75.3</v>
      </c>
      <c r="I4" s="5">
        <f>VLOOKUP(A4 &amp; "*",'PPG TO 3PT '!$B$2:$U$365,17,FALSE)</f>
        <v>7.7</v>
      </c>
      <c r="J4">
        <f>VLOOKUP(A4 &amp; "*",'Rebound Margin'!$B$1:$U$365,15,FALSE)</f>
        <v>4.4000000000000004</v>
      </c>
      <c r="K4" s="11">
        <f>VLOOKUP(A4,NET!$A$2:$C$366,2,FALSE)</f>
        <v>91</v>
      </c>
      <c r="L4">
        <f>VLOOKUP(A4 &amp; "*",SOR!$A$2:$I$366,4,FALSE)</f>
        <v>66</v>
      </c>
      <c r="M4">
        <f>VLOOKUP(A4 &amp; "*",BPI!$A$2:$L$367,4,FALSE)</f>
        <v>3.2</v>
      </c>
      <c r="N4">
        <f>VLOOKUP('2024-2025 March Madness Data'!A4,'EFG Efficiency Experience'!$B$1:$AQ$365,30,FALSE)</f>
        <v>2.383</v>
      </c>
      <c r="O4">
        <f>VLOOKUP('2024-2025 March Madness Data'!A4,'EFG Efficiency Experience'!$B$1:$AQ$365,3,FALSE)</f>
        <v>106.81399999999999</v>
      </c>
      <c r="P4">
        <f>VLOOKUP(A4 &amp; "*",'Last10 W L'!$C$2:$I$365,2,FALSE)</f>
        <v>3.1</v>
      </c>
    </row>
    <row r="5" spans="1:20" x14ac:dyDescent="0.2">
      <c r="A5" s="4" t="s">
        <v>405</v>
      </c>
      <c r="B5" s="4">
        <f>VLOOKUP('2024-2025 March Madness Data'!A5 &amp; "*",'PPG TO 3PT '!$B$2:$U$365,3,FALSE)</f>
        <v>91.1</v>
      </c>
      <c r="C5" s="5">
        <f>VLOOKUP(A5 &amp; "*",OPPG!$B$1:$U$365,3,FALSE)</f>
        <v>72.2</v>
      </c>
      <c r="D5" s="4">
        <f>VLOOKUP(A5 &amp;"*",'PPG TO 3PT '!$B$2:$U$365,19,FALSE)</f>
        <v>12.8</v>
      </c>
      <c r="E5" s="5">
        <f>VLOOKUP(A5 &amp; "*",'PPG TO 3PT '!$B$2:$U$365,9,FALSE)</f>
        <v>35</v>
      </c>
      <c r="F5" s="4">
        <f>VLOOKUP(A5, 'EFG Efficiency Experience'!$B$1:$AQ$365,8,FALSE)</f>
        <v>56.3</v>
      </c>
      <c r="G5" s="5">
        <f>VLOOKUP(A5 &amp; "*",'PPG TO 3PT '!$B$2:$U$365,11,FALSE)</f>
        <v>25.8</v>
      </c>
      <c r="H5" s="5">
        <f>VLOOKUP(A5 &amp; "*",'PPG TO 3PT '!$B$2:$U$365,12,FALSE)</f>
        <v>71.599999999999994</v>
      </c>
      <c r="I5" s="5">
        <f>VLOOKUP(A5 &amp; "*",'PPG TO 3PT '!$B$2:$U$365,17,FALSE)</f>
        <v>6.1</v>
      </c>
      <c r="J5">
        <f>VLOOKUP(A5 &amp; "*",'Rebound Margin'!$B$1:$U$365,15,FALSE)</f>
        <v>6.3</v>
      </c>
      <c r="K5" s="11">
        <f>VLOOKUP(A5,NET!$A$2:$C$366,2,FALSE)</f>
        <v>6</v>
      </c>
      <c r="L5">
        <f>VLOOKUP(A5 &amp; "*",SOR!$A$2:$I$366,4,FALSE)</f>
        <v>6</v>
      </c>
      <c r="M5">
        <f>VLOOKUP(A5 &amp; "*",BPI!$A$2:$L$367,4,FALSE)</f>
        <v>19.2</v>
      </c>
      <c r="N5">
        <f>VLOOKUP('2024-2025 March Madness Data'!A5,'EFG Efficiency Experience'!$B$1:$AQ$365,30,FALSE)</f>
        <v>1.819</v>
      </c>
      <c r="O5">
        <f>VLOOKUP('2024-2025 March Madness Data'!A5,'EFG Efficiency Experience'!$B$1:$AQ$365,3,FALSE)</f>
        <v>96.415000000000006</v>
      </c>
      <c r="P5">
        <f>VLOOKUP(A5 &amp; "*",'Last10 W L'!$C$2:$I$365,2,FALSE)</f>
        <v>25</v>
      </c>
    </row>
    <row r="6" spans="1:20" x14ac:dyDescent="0.2">
      <c r="A6" s="4" t="s">
        <v>406</v>
      </c>
      <c r="B6" s="4">
        <f>VLOOKUP('2024-2025 March Madness Data'!A6 &amp; "*",'PPG TO 3PT '!$B$2:$U$365,3,FALSE)</f>
        <v>73</v>
      </c>
      <c r="C6" s="5">
        <f>VLOOKUP(A6 &amp; "*",OPPG!$B$1:$U$365,3,FALSE)</f>
        <v>78.8</v>
      </c>
      <c r="D6" s="4">
        <f>VLOOKUP(A6 &amp;"*",'PPG TO 3PT '!$B$2:$U$365,19,FALSE)</f>
        <v>16</v>
      </c>
      <c r="E6" s="5">
        <f>VLOOKUP(A6 &amp; "*",'PPG TO 3PT '!$B$2:$U$365,9,FALSE)</f>
        <v>31.8</v>
      </c>
      <c r="F6" s="4">
        <f>VLOOKUP(A6, 'EFG Efficiency Experience'!$B$1:$AQ$365,8,FALSE)</f>
        <v>45.1</v>
      </c>
      <c r="G6" s="5">
        <f>VLOOKUP(A6 &amp; "*",'PPG TO 3PT '!$B$2:$U$365,11,FALSE)</f>
        <v>23.1</v>
      </c>
      <c r="H6" s="5">
        <f>VLOOKUP(A6 &amp; "*",'PPG TO 3PT '!$B$2:$U$365,12,FALSE)</f>
        <v>66.400000000000006</v>
      </c>
      <c r="I6" s="5">
        <f>VLOOKUP(A6 &amp; "*",'PPG TO 3PT '!$B$2:$U$365,17,FALSE)</f>
        <v>8.3000000000000007</v>
      </c>
      <c r="J6">
        <f>VLOOKUP(A6 &amp; "*",'Rebound Margin'!$B$1:$U$365,15,FALSE)</f>
        <v>-0.8</v>
      </c>
      <c r="K6" s="11">
        <f>VLOOKUP(A6,NET!$A$2:$C$366,2,FALSE)</f>
        <v>360</v>
      </c>
      <c r="L6">
        <f>VLOOKUP(A6 &amp; "*",SOR!$A$2:$I$366,4,FALSE)</f>
        <v>188</v>
      </c>
      <c r="M6">
        <f>VLOOKUP(A6 &amp; "*",BPI!$A$2:$L$367,4,FALSE)</f>
        <v>-15.2</v>
      </c>
      <c r="N6">
        <f>VLOOKUP('2024-2025 March Madness Data'!A6,'EFG Efficiency Experience'!$B$1:$AQ$365,30,FALSE)</f>
        <v>1.9119999999999999</v>
      </c>
      <c r="O6">
        <f>VLOOKUP('2024-2025 March Madness Data'!A6,'EFG Efficiency Experience'!$B$1:$AQ$365,3,FALSE)</f>
        <v>114.86</v>
      </c>
      <c r="P6">
        <f>VLOOKUP(A6 &amp; "*",'Last10 W L'!$C$2:$I$365,2,FALSE)</f>
        <v>-17.7</v>
      </c>
    </row>
    <row r="7" spans="1:20" x14ac:dyDescent="0.2">
      <c r="A7" s="4" t="s">
        <v>407</v>
      </c>
      <c r="B7" s="4">
        <f>VLOOKUP('2024-2025 March Madness Data'!A7 &amp; "*",'PPG TO 3PT '!$B$2:$U$365,3,FALSE)</f>
        <v>73.400000000000006</v>
      </c>
      <c r="C7" s="5">
        <f>VLOOKUP(A7 &amp; "*",OPPG!$B$1:$U$365,3,FALSE)</f>
        <v>72.2</v>
      </c>
      <c r="D7" s="4">
        <f>VLOOKUP(A7 &amp;"*",'PPG TO 3PT '!$B$2:$U$365,19,FALSE)</f>
        <v>9.1</v>
      </c>
      <c r="E7" s="5">
        <f>VLOOKUP(A7 &amp; "*",'PPG TO 3PT '!$B$2:$U$365,9,FALSE)</f>
        <v>33</v>
      </c>
      <c r="F7" s="4">
        <f>VLOOKUP(A7, 'EFG Efficiency Experience'!$B$1:$AQ$365,8,FALSE)</f>
        <v>47.1</v>
      </c>
      <c r="G7" s="5">
        <f>VLOOKUP(A7 &amp; "*",'PPG TO 3PT '!$B$2:$U$365,11,FALSE)</f>
        <v>18.899999999999999</v>
      </c>
      <c r="H7" s="5">
        <f>VLOOKUP(A7 &amp; "*",'PPG TO 3PT '!$B$2:$U$365,12,FALSE)</f>
        <v>69.2</v>
      </c>
      <c r="I7" s="5">
        <f>VLOOKUP(A7 &amp; "*",'PPG TO 3PT '!$B$2:$U$365,17,FALSE)</f>
        <v>7.8</v>
      </c>
      <c r="J7">
        <f>VLOOKUP(A7 &amp; "*",'Rebound Margin'!$B$1:$U$365,15,FALSE)</f>
        <v>-3.3</v>
      </c>
      <c r="K7" s="11">
        <f>VLOOKUP(A7,NET!$A$2:$C$366,2,FALSE)</f>
        <v>274</v>
      </c>
      <c r="L7">
        <f>VLOOKUP(A7 &amp; "*",SOR!$A$2:$I$366,4,FALSE)</f>
        <v>188</v>
      </c>
      <c r="M7">
        <f>VLOOKUP(A7 &amp; "*",BPI!$A$2:$L$367,4,FALSE)</f>
        <v>-6.6</v>
      </c>
      <c r="N7">
        <f>VLOOKUP('2024-2025 March Madness Data'!A7,'EFG Efficiency Experience'!$B$1:$AQ$365,30,FALSE)</f>
        <v>2.3460000000000001</v>
      </c>
      <c r="O7">
        <f>VLOOKUP('2024-2025 March Madness Data'!A7,'EFG Efficiency Experience'!$B$1:$AQ$365,3,FALSE)</f>
        <v>109.625</v>
      </c>
      <c r="P7">
        <f>VLOOKUP(A7 &amp; "*",'Last10 W L'!$C$2:$I$365,2,FALSE)</f>
        <v>-1.8</v>
      </c>
    </row>
    <row r="8" spans="1:20" x14ac:dyDescent="0.2">
      <c r="A8" s="4" t="s">
        <v>408</v>
      </c>
      <c r="B8" s="4">
        <f>VLOOKUP('2024-2025 March Madness Data'!A8 &amp; "*",'PPG TO 3PT '!$B$2:$U$365,3,FALSE)</f>
        <v>74.599999999999994</v>
      </c>
      <c r="C8" s="5">
        <f>VLOOKUP(A8 &amp; "*",OPPG!$B$1:$U$365,3,FALSE)</f>
        <v>73.8</v>
      </c>
      <c r="D8" s="4">
        <f>VLOOKUP(A8 &amp;"*",'PPG TO 3PT '!$B$2:$U$365,19,FALSE)</f>
        <v>10.8</v>
      </c>
      <c r="E8" s="5">
        <f>VLOOKUP(A8 &amp; "*",'PPG TO 3PT '!$B$2:$U$365,9,FALSE)</f>
        <v>32.299999999999997</v>
      </c>
      <c r="F8" s="4">
        <f>VLOOKUP(A8, 'EFG Efficiency Experience'!$B$1:$AQ$365,8,FALSE)</f>
        <v>49.3</v>
      </c>
      <c r="G8" s="5">
        <f>VLOOKUP(A8 &amp; "*",'PPG TO 3PT '!$B$2:$U$365,11,FALSE)</f>
        <v>17.899999999999999</v>
      </c>
      <c r="H8" s="5">
        <f>VLOOKUP(A8 &amp; "*",'PPG TO 3PT '!$B$2:$U$365,12,FALSE)</f>
        <v>71.599999999999994</v>
      </c>
      <c r="I8" s="5">
        <f>VLOOKUP(A8 &amp; "*",'PPG TO 3PT '!$B$2:$U$365,17,FALSE)</f>
        <v>8.3000000000000007</v>
      </c>
      <c r="J8">
        <f>VLOOKUP(A8 &amp; "*",'Rebound Margin'!$B$1:$U$365,15,FALSE)</f>
        <v>1.1000000000000001</v>
      </c>
      <c r="K8" s="11">
        <f>VLOOKUP(A8,NET!$A$2:$C$366,2,FALSE)</f>
        <v>263</v>
      </c>
      <c r="L8">
        <f>VLOOKUP(A8 &amp; "*",SOR!$A$2:$I$366,4,FALSE)</f>
        <v>188</v>
      </c>
      <c r="M8">
        <f>VLOOKUP(A8 &amp; "*",BPI!$A$2:$L$367,4,FALSE)</f>
        <v>-4.8</v>
      </c>
      <c r="N8">
        <f>VLOOKUP('2024-2025 March Madness Data'!A8,'EFG Efficiency Experience'!$B$1:$AQ$365,30,FALSE)</f>
        <v>2.3159999999999998</v>
      </c>
      <c r="O8">
        <f>VLOOKUP('2024-2025 March Madness Data'!A8,'EFG Efficiency Experience'!$B$1:$AQ$365,3,FALSE)</f>
        <v>112.49299999999999</v>
      </c>
      <c r="P8">
        <f>VLOOKUP(A8 &amp; "*",'Last10 W L'!$C$2:$I$365,2,FALSE)</f>
        <v>-2.5</v>
      </c>
    </row>
    <row r="9" spans="1:20" x14ac:dyDescent="0.2">
      <c r="A9" s="4" t="s">
        <v>409</v>
      </c>
      <c r="B9" s="4">
        <f>VLOOKUP('2024-2025 March Madness Data'!A9 &amp; "*",'PPG TO 3PT '!$B$2:$U$365,3,FALSE)</f>
        <v>65</v>
      </c>
      <c r="C9" s="5">
        <f>VLOOKUP(A9 &amp; "*",OPPG!$B$1:$U$365,3,FALSE)</f>
        <v>72.099999999999994</v>
      </c>
      <c r="D9" s="4">
        <f>VLOOKUP(A9 &amp;"*",'PPG TO 3PT '!$B$2:$U$365,19,FALSE)</f>
        <v>13.1</v>
      </c>
      <c r="E9" s="5">
        <f>VLOOKUP(A9 &amp; "*",'PPG TO 3PT '!$B$2:$U$365,9,FALSE)</f>
        <v>31.8</v>
      </c>
      <c r="F9" s="4">
        <f>VLOOKUP(A9, 'EFG Efficiency Experience'!$B$1:$AQ$365,8,FALSE)</f>
        <v>46.1</v>
      </c>
      <c r="G9" s="5">
        <f>VLOOKUP(A9 &amp; "*",'PPG TO 3PT '!$B$2:$U$365,11,FALSE)</f>
        <v>17.5</v>
      </c>
      <c r="H9" s="5">
        <f>VLOOKUP(A9 &amp; "*",'PPG TO 3PT '!$B$2:$U$365,12,FALSE)</f>
        <v>71.7</v>
      </c>
      <c r="I9" s="5">
        <f>VLOOKUP(A9 &amp; "*",'PPG TO 3PT '!$B$2:$U$365,17,FALSE)</f>
        <v>6.6</v>
      </c>
      <c r="J9">
        <f>VLOOKUP(A9 &amp; "*",'Rebound Margin'!$B$1:$U$365,15,FALSE)</f>
        <v>0</v>
      </c>
      <c r="K9" s="11">
        <f>VLOOKUP(A9,NET!$A$2:$C$366,2,FALSE)</f>
        <v>330</v>
      </c>
      <c r="L9">
        <f>VLOOKUP(A9 &amp; "*",SOR!$A$2:$I$366,4,FALSE)</f>
        <v>188</v>
      </c>
      <c r="M9">
        <f>VLOOKUP(A9 &amp; "*",BPI!$A$2:$L$367,4,FALSE)</f>
        <v>-10.3</v>
      </c>
      <c r="N9">
        <f>VLOOKUP('2024-2025 March Madness Data'!A9,'EFG Efficiency Experience'!$B$1:$AQ$365,30,FALSE)</f>
        <v>1.9630000000000001</v>
      </c>
      <c r="O9">
        <f>VLOOKUP('2024-2025 March Madness Data'!A9,'EFG Efficiency Experience'!$B$1:$AQ$365,3,FALSE)</f>
        <v>110.88200000000001</v>
      </c>
      <c r="P9">
        <f>VLOOKUP(A9 &amp; "*",'Last10 W L'!$C$2:$I$365,2,FALSE)</f>
        <v>-9.4</v>
      </c>
    </row>
    <row r="10" spans="1:20" x14ac:dyDescent="0.2">
      <c r="A10" s="4" t="s">
        <v>393</v>
      </c>
      <c r="B10" s="4">
        <f>VLOOKUP('2024-2025 March Madness Data'!A10 &amp; "*",'PPG TO 3PT '!$B$2:$U$365,3,FALSE)</f>
        <v>68.599999999999994</v>
      </c>
      <c r="C10" s="5">
        <f>VLOOKUP(A10 &amp; "*",OPPG!$B$1:$U$365,3,FALSE)</f>
        <v>67.3</v>
      </c>
      <c r="D10" s="4">
        <f>VLOOKUP(A10 &amp;"*",'PPG TO 3PT '!$B$2:$U$365,19,FALSE)</f>
        <v>11.1</v>
      </c>
      <c r="E10" s="5">
        <f>VLOOKUP(A10 &amp; "*",'PPG TO 3PT '!$B$2:$U$365,9,FALSE)</f>
        <v>34.700000000000003</v>
      </c>
      <c r="F10" s="4">
        <f>VLOOKUP(A10, 'EFG Efficiency Experience'!$B$1:$AQ$365,8,FALSE)</f>
        <v>51.8</v>
      </c>
      <c r="G10" s="5">
        <f>VLOOKUP(A10 &amp; "*",'PPG TO 3PT '!$B$2:$U$365,11,FALSE)</f>
        <v>16.399999999999999</v>
      </c>
      <c r="H10" s="5">
        <f>VLOOKUP(A10 &amp; "*",'PPG TO 3PT '!$B$2:$U$365,12,FALSE)</f>
        <v>75.599999999999994</v>
      </c>
      <c r="I10" s="5">
        <f>VLOOKUP(A10 &amp; "*",'PPG TO 3PT '!$B$2:$U$365,17,FALSE)</f>
        <v>6.6</v>
      </c>
      <c r="J10">
        <f>VLOOKUP(A10 &amp; "*",'Rebound Margin'!$B$1:$U$365,15,FALSE)</f>
        <v>-1.9</v>
      </c>
      <c r="K10" s="11">
        <f>VLOOKUP(A10,NET!$A$2:$C$366,2,FALSE)</f>
        <v>226</v>
      </c>
      <c r="L10">
        <f>VLOOKUP(A10 &amp; "*",SOR!$A$2:$I$366,4,FALSE)</f>
        <v>163</v>
      </c>
      <c r="M10">
        <f>VLOOKUP(A10 &amp; "*",BPI!$A$2:$L$367,4,FALSE)</f>
        <v>-3.9</v>
      </c>
      <c r="N10">
        <f>VLOOKUP('2024-2025 March Madness Data'!A10,'EFG Efficiency Experience'!$B$1:$AQ$365,30,FALSE)</f>
        <v>2.0390000000000001</v>
      </c>
      <c r="O10">
        <f>VLOOKUP('2024-2025 March Madness Data'!A10,'EFG Efficiency Experience'!$B$1:$AQ$365,3,FALSE)</f>
        <v>107.44499999999999</v>
      </c>
      <c r="P10">
        <f>VLOOKUP(A10 &amp; "*",'Last10 W L'!$C$2:$I$365,2,FALSE)</f>
        <v>-2.2999999999999998</v>
      </c>
    </row>
    <row r="11" spans="1:20" x14ac:dyDescent="0.2">
      <c r="A11" s="4" t="s">
        <v>755</v>
      </c>
      <c r="B11" s="4">
        <f>VLOOKUP('2024-2025 March Madness Data'!A11 &amp; "*",'PPG TO 3PT '!$B$2:$U$365,3,FALSE)</f>
        <v>67.8</v>
      </c>
      <c r="C11" s="5">
        <f>VLOOKUP(A11 &amp; "*",OPPG!$B$1:$U$365,3,FALSE)</f>
        <v>63.5</v>
      </c>
      <c r="D11" s="4">
        <f>VLOOKUP(A11 &amp;"*",'PPG TO 3PT '!$B$2:$U$365,19,FALSE)</f>
        <v>10.8</v>
      </c>
      <c r="E11" s="5">
        <f>VLOOKUP(A11 &amp; "*",'PPG TO 3PT '!$B$2:$U$365,9,FALSE)</f>
        <v>34.4</v>
      </c>
      <c r="F11" s="4">
        <f>VLOOKUP(A11, 'EFG Efficiency Experience'!$B$1:$AQ$365,8,FALSE)</f>
        <v>49.6</v>
      </c>
      <c r="G11" s="5">
        <f>VLOOKUP(A11 &amp; "*",'PPG TO 3PT '!$B$2:$U$365,11,FALSE)</f>
        <v>19.100000000000001</v>
      </c>
      <c r="H11" s="5">
        <f>VLOOKUP(A11 &amp; "*",'PPG TO 3PT '!$B$2:$U$365,12,FALSE)</f>
        <v>65.099999999999994</v>
      </c>
      <c r="I11" s="5">
        <f>VLOOKUP(A11 &amp; "*",'PPG TO 3PT '!$B$2:$U$365,17,FALSE)</f>
        <v>5.5</v>
      </c>
      <c r="J11">
        <f>VLOOKUP(A11 &amp; "*",'Rebound Margin'!$B$1:$U$365,15,FALSE)</f>
        <v>0.9</v>
      </c>
      <c r="K11" s="11">
        <f>VLOOKUP(A11,NET!$A$2:$C$366,2,FALSE)</f>
        <v>170</v>
      </c>
      <c r="L11">
        <f>VLOOKUP(A11 &amp; "*",SOR!$A$2:$I$366,4,FALSE)</f>
        <v>188</v>
      </c>
      <c r="M11">
        <f>VLOOKUP(A11 &amp; "*",BPI!$A$2:$L$367,4,FALSE)</f>
        <v>-0.4</v>
      </c>
      <c r="N11">
        <f>VLOOKUP('2024-2025 March Madness Data'!A11,'EFG Efficiency Experience'!$B$1:$AQ$365,30,FALSE)</f>
        <v>2.3809999999999998</v>
      </c>
      <c r="O11">
        <f>VLOOKUP('2024-2025 March Madness Data'!A11,'EFG Efficiency Experience'!$B$1:$AQ$365,3,FALSE)</f>
        <v>100.89400000000001</v>
      </c>
      <c r="P11">
        <f>VLOOKUP(A11 &amp; "*",'Last10 W L'!$C$2:$I$365,2,FALSE)</f>
        <v>-4.3</v>
      </c>
    </row>
    <row r="12" spans="1:20" x14ac:dyDescent="0.2">
      <c r="A12" s="4" t="s">
        <v>410</v>
      </c>
      <c r="B12" s="4">
        <f>VLOOKUP('2024-2025 March Madness Data'!A12 &amp; "*",'PPG TO 3PT '!$B$2:$U$365,3,FALSE)</f>
        <v>81.7</v>
      </c>
      <c r="C12" s="5">
        <f>VLOOKUP(A12 &amp; "*",OPPG!$B$1:$U$365,3,FALSE)</f>
        <v>72.400000000000006</v>
      </c>
      <c r="D12" s="4">
        <f>VLOOKUP(A12 &amp;"*",'PPG TO 3PT '!$B$2:$U$365,19,FALSE)</f>
        <v>11.5</v>
      </c>
      <c r="E12" s="5">
        <f>VLOOKUP(A12 &amp; "*",'PPG TO 3PT '!$B$2:$U$365,9,FALSE)</f>
        <v>32.4</v>
      </c>
      <c r="F12" s="4">
        <f>VLOOKUP(A12, 'EFG Efficiency Experience'!$B$1:$AQ$365,8,FALSE)</f>
        <v>52.9</v>
      </c>
      <c r="G12" s="5">
        <f>VLOOKUP(A12 &amp; "*",'PPG TO 3PT '!$B$2:$U$365,11,FALSE)</f>
        <v>22.2</v>
      </c>
      <c r="H12" s="5">
        <f>VLOOKUP(A12 &amp; "*",'PPG TO 3PT '!$B$2:$U$365,12,FALSE)</f>
        <v>78.400000000000006</v>
      </c>
      <c r="I12" s="5">
        <f>VLOOKUP(A12 &amp; "*",'PPG TO 3PT '!$B$2:$U$365,17,FALSE)</f>
        <v>7.7</v>
      </c>
      <c r="J12">
        <f>VLOOKUP(A12 &amp; "*",'Rebound Margin'!$B$1:$U$365,15,FALSE)</f>
        <v>6.8</v>
      </c>
      <c r="K12" s="11">
        <f>VLOOKUP(A12,NET!$A$2:$C$366,2,FALSE)</f>
        <v>12</v>
      </c>
      <c r="L12">
        <f>VLOOKUP(A12 &amp; "*",SOR!$A$2:$I$366,4,FALSE)</f>
        <v>20</v>
      </c>
      <c r="M12">
        <f>VLOOKUP(A12 &amp; "*",BPI!$A$2:$L$367,4,FALSE)</f>
        <v>18.2</v>
      </c>
      <c r="N12">
        <f>VLOOKUP('2024-2025 March Madness Data'!A12,'EFG Efficiency Experience'!$B$1:$AQ$365,30,FALSE)</f>
        <v>1.92</v>
      </c>
      <c r="O12">
        <f>VLOOKUP('2024-2025 March Madness Data'!A12,'EFG Efficiency Experience'!$B$1:$AQ$365,3,FALSE)</f>
        <v>96.44</v>
      </c>
      <c r="P12">
        <f>VLOOKUP(A12 &amp; "*",'Last10 W L'!$C$2:$I$365,2,FALSE)</f>
        <v>19.399999999999999</v>
      </c>
    </row>
    <row r="13" spans="1:20" x14ac:dyDescent="0.2">
      <c r="A13" s="4" t="s">
        <v>411</v>
      </c>
      <c r="B13" s="4">
        <f>VLOOKUP('2024-2025 March Madness Data'!A13 &amp; "*",'PPG TO 3PT '!$B$2:$U$365,3,FALSE)</f>
        <v>73.900000000000006</v>
      </c>
      <c r="C13" s="5">
        <f>VLOOKUP(A13 &amp; "*",OPPG!$B$1:$U$365,3,FALSE)</f>
        <v>76.5</v>
      </c>
      <c r="D13" s="4">
        <f>VLOOKUP(A13 &amp;"*",'PPG TO 3PT '!$B$2:$U$365,19,FALSE)</f>
        <v>12.3</v>
      </c>
      <c r="E13" s="5">
        <f>VLOOKUP(A13 &amp; "*",'PPG TO 3PT '!$B$2:$U$365,9,FALSE)</f>
        <v>35.799999999999997</v>
      </c>
      <c r="F13" s="4">
        <f>VLOOKUP(A13, 'EFG Efficiency Experience'!$B$1:$AQ$365,8,FALSE)</f>
        <v>51.4</v>
      </c>
      <c r="G13" s="5">
        <f>VLOOKUP(A13 &amp; "*",'PPG TO 3PT '!$B$2:$U$365,11,FALSE)</f>
        <v>20.6</v>
      </c>
      <c r="H13" s="5">
        <f>VLOOKUP(A13 &amp; "*",'PPG TO 3PT '!$B$2:$U$365,12,FALSE)</f>
        <v>72.400000000000006</v>
      </c>
      <c r="I13" s="5">
        <f>VLOOKUP(A13 &amp; "*",'PPG TO 3PT '!$B$2:$U$365,17,FALSE)</f>
        <v>5.4</v>
      </c>
      <c r="J13">
        <f>VLOOKUP(A13 &amp; "*",'Rebound Margin'!$B$1:$U$365,15,FALSE)</f>
        <v>-3</v>
      </c>
      <c r="K13" s="11">
        <f>VLOOKUP(A13,NET!$A$2:$C$366,2,FALSE)</f>
        <v>74</v>
      </c>
      <c r="L13">
        <f>VLOOKUP(A13 &amp; "*",SOR!$A$2:$I$366,4,FALSE)</f>
        <v>81</v>
      </c>
      <c r="M13">
        <f>VLOOKUP(A13 &amp; "*",BPI!$A$2:$L$367,4,FALSE)</f>
        <v>7.4</v>
      </c>
      <c r="N13">
        <f>VLOOKUP('2024-2025 March Madness Data'!A13,'EFG Efficiency Experience'!$B$1:$AQ$365,30,FALSE)</f>
        <v>1.907</v>
      </c>
      <c r="O13">
        <f>VLOOKUP('2024-2025 March Madness Data'!A13,'EFG Efficiency Experience'!$B$1:$AQ$365,3,FALSE)</f>
        <v>100.8</v>
      </c>
      <c r="P13">
        <f>VLOOKUP(A13 &amp; "*",'Last10 W L'!$C$2:$I$365,2,FALSE)</f>
        <v>4.3</v>
      </c>
    </row>
    <row r="14" spans="1:20" x14ac:dyDescent="0.2">
      <c r="A14" s="4" t="s">
        <v>412</v>
      </c>
      <c r="B14" s="4">
        <f>VLOOKUP('2024-2025 March Madness Data'!A14 &amp; "*",'PPG TO 3PT '!$B$2:$U$365,3,FALSE)</f>
        <v>79.2</v>
      </c>
      <c r="C14" s="5">
        <f>VLOOKUP(A14 &amp; "*",OPPG!$B$1:$U$365,3,FALSE)</f>
        <v>70.099999999999994</v>
      </c>
      <c r="D14" s="4">
        <f>VLOOKUP(A14 &amp;"*",'PPG TO 3PT '!$B$2:$U$365,19,FALSE)</f>
        <v>10.7</v>
      </c>
      <c r="E14" s="5">
        <f>VLOOKUP(A14 &amp; "*",'PPG TO 3PT '!$B$2:$U$365,9,FALSE)</f>
        <v>32.1</v>
      </c>
      <c r="F14" s="4">
        <f>VLOOKUP(A14, 'EFG Efficiency Experience'!$B$1:$AQ$365,8,FALSE)</f>
        <v>52.7</v>
      </c>
      <c r="G14" s="5">
        <f>VLOOKUP(A14 &amp; "*",'PPG TO 3PT '!$B$2:$U$365,11,FALSE)</f>
        <v>21.5</v>
      </c>
      <c r="H14" s="5">
        <f>VLOOKUP(A14 &amp; "*",'PPG TO 3PT '!$B$2:$U$365,12,FALSE)</f>
        <v>73</v>
      </c>
      <c r="I14" s="5">
        <f>VLOOKUP(A14 &amp; "*",'PPG TO 3PT '!$B$2:$U$365,17,FALSE)</f>
        <v>7.3</v>
      </c>
      <c r="J14">
        <f>VLOOKUP(A14 &amp; "*",'Rebound Margin'!$B$1:$U$365,15,FALSE)</f>
        <v>2.9</v>
      </c>
      <c r="K14" s="11">
        <f>VLOOKUP(A14,NET!$A$2:$C$366,2,FALSE)</f>
        <v>40</v>
      </c>
      <c r="L14">
        <f>VLOOKUP(A14 &amp; "*",SOR!$A$2:$I$366,4,FALSE)</f>
        <v>45</v>
      </c>
      <c r="M14">
        <f>VLOOKUP(A14 &amp; "*",BPI!$A$2:$L$367,4,FALSE)</f>
        <v>11.7</v>
      </c>
      <c r="N14">
        <f>VLOOKUP('2024-2025 March Madness Data'!A14,'EFG Efficiency Experience'!$B$1:$AQ$365,30,FALSE)</f>
        <v>1.3640000000000001</v>
      </c>
      <c r="O14">
        <f>VLOOKUP('2024-2025 March Madness Data'!A14,'EFG Efficiency Experience'!$B$1:$AQ$365,3,FALSE)</f>
        <v>95.442999999999998</v>
      </c>
      <c r="P14">
        <f>VLOOKUP(A14 &amp; "*",'Last10 W L'!$C$2:$I$365,2,FALSE)</f>
        <v>14.3</v>
      </c>
    </row>
    <row r="15" spans="1:20" x14ac:dyDescent="0.2">
      <c r="A15" s="4" t="s">
        <v>413</v>
      </c>
      <c r="B15" s="4">
        <f>VLOOKUP('2024-2025 March Madness Data'!A15 &amp; "*",'PPG TO 3PT '!$B$2:$U$365,3,FALSE)</f>
        <v>79.2</v>
      </c>
      <c r="C15" s="5">
        <f>VLOOKUP(A15 &amp; "*",OPPG!$B$1:$U$365,3,FALSE)</f>
        <v>70.099999999999994</v>
      </c>
      <c r="D15" s="4">
        <f>VLOOKUP(A15 &amp;"*",'PPG TO 3PT '!$B$2:$U$365,19,FALSE)</f>
        <v>10.7</v>
      </c>
      <c r="E15" s="5">
        <f>VLOOKUP(A15 &amp; "*",'PPG TO 3PT '!$B$2:$U$365,9,FALSE)</f>
        <v>32.1</v>
      </c>
      <c r="F15" s="4">
        <f>VLOOKUP(A15, 'EFG Efficiency Experience'!$B$1:$AQ$365,8,FALSE)</f>
        <v>49.3</v>
      </c>
      <c r="G15" s="5">
        <f>VLOOKUP(A15 &amp; "*",'PPG TO 3PT '!$B$2:$U$365,11,FALSE)</f>
        <v>21.5</v>
      </c>
      <c r="H15" s="5">
        <f>VLOOKUP(A15 &amp; "*",'PPG TO 3PT '!$B$2:$U$365,12,FALSE)</f>
        <v>73</v>
      </c>
      <c r="I15" s="5">
        <f>VLOOKUP(A15 &amp; "*",'PPG TO 3PT '!$B$2:$U$365,17,FALSE)</f>
        <v>7.3</v>
      </c>
      <c r="J15">
        <f>VLOOKUP(A15 &amp; "*",'Rebound Margin'!$B$1:$U$365,15,FALSE)</f>
        <v>2.9</v>
      </c>
      <c r="K15" s="11">
        <f>VLOOKUP(A15,NET!$A$2:$C$366,2,FALSE)</f>
        <v>94</v>
      </c>
      <c r="L15">
        <f>VLOOKUP(A15 &amp; "*",SOR!$A$2:$I$366,4,FALSE)</f>
        <v>104</v>
      </c>
      <c r="M15">
        <f>VLOOKUP(A15 &amp; "*",BPI!$A$2:$L$367,4,FALSE)</f>
        <v>6</v>
      </c>
      <c r="N15">
        <f>VLOOKUP('2024-2025 March Madness Data'!A15,'EFG Efficiency Experience'!$B$1:$AQ$365,30,FALSE)</f>
        <v>2.2280000000000002</v>
      </c>
      <c r="O15">
        <f>VLOOKUP('2024-2025 March Madness Data'!A15,'EFG Efficiency Experience'!$B$1:$AQ$365,3,FALSE)</f>
        <v>102.517</v>
      </c>
      <c r="P15">
        <f>VLOOKUP(A15 &amp; "*",'Last10 W L'!$C$2:$I$365,2,FALSE)</f>
        <v>6.1</v>
      </c>
    </row>
    <row r="16" spans="1:20" x14ac:dyDescent="0.2">
      <c r="A16" s="4" t="s">
        <v>414</v>
      </c>
      <c r="B16" s="4">
        <f>VLOOKUP('2024-2025 March Madness Data'!A16 &amp; "*",'PPG TO 3PT '!$B$2:$U$365,3,FALSE)</f>
        <v>72.3</v>
      </c>
      <c r="C16" s="5">
        <f>VLOOKUP(A16 &amp; "*",OPPG!$B$1:$U$365,3,FALSE)</f>
        <v>83.9</v>
      </c>
      <c r="D16" s="4">
        <f>VLOOKUP(A16 &amp;"*",'PPG TO 3PT '!$B$2:$U$365,19,FALSE)</f>
        <v>14.5</v>
      </c>
      <c r="E16" s="5">
        <f>VLOOKUP(A16 &amp; "*",'PPG TO 3PT '!$B$2:$U$365,9,FALSE)</f>
        <v>32.299999999999997</v>
      </c>
      <c r="F16" s="4">
        <f>VLOOKUP(A16, 'EFG Efficiency Experience'!$B$1:$AQ$365,8,FALSE)</f>
        <v>50.3</v>
      </c>
      <c r="G16" s="5">
        <f>VLOOKUP(A16 &amp; "*",'PPG TO 3PT '!$B$2:$U$365,11,FALSE)</f>
        <v>19</v>
      </c>
      <c r="H16" s="5">
        <f>VLOOKUP(A16 &amp; "*",'PPG TO 3PT '!$B$2:$U$365,12,FALSE)</f>
        <v>59.3</v>
      </c>
      <c r="I16" s="5">
        <f>VLOOKUP(A16 &amp; "*",'PPG TO 3PT '!$B$2:$U$365,17,FALSE)</f>
        <v>7.1</v>
      </c>
      <c r="J16">
        <f>VLOOKUP(A16 &amp; "*",'Rebound Margin'!$B$1:$U$365,15,FALSE)</f>
        <v>-4.5</v>
      </c>
      <c r="K16" s="11">
        <f>VLOOKUP(A16,NET!$A$2:$C$366,2,FALSE)</f>
        <v>363</v>
      </c>
      <c r="L16">
        <f>VLOOKUP(A16 &amp; "*",SOR!$A$2:$I$366,4,FALSE)</f>
        <v>188</v>
      </c>
      <c r="M16">
        <f>VLOOKUP(A16 &amp; "*",BPI!$A$2:$L$367,4,FALSE)</f>
        <v>-17.3</v>
      </c>
      <c r="N16">
        <f>VLOOKUP('2024-2025 March Madness Data'!A16,'EFG Efficiency Experience'!$B$1:$AQ$365,30,FALSE)</f>
        <v>1.633</v>
      </c>
      <c r="O16">
        <f>VLOOKUP('2024-2025 March Madness Data'!A16,'EFG Efficiency Experience'!$B$1:$AQ$365,3,FALSE)</f>
        <v>121.69199999999999</v>
      </c>
      <c r="P16">
        <f>VLOOKUP(A16 &amp; "*",'Last10 W L'!$C$2:$I$365,2,FALSE)</f>
        <v>-17.2</v>
      </c>
    </row>
    <row r="17" spans="1:16" x14ac:dyDescent="0.2">
      <c r="A17" s="4" t="s">
        <v>726</v>
      </c>
      <c r="B17" s="4">
        <f>VLOOKUP('2024-2025 March Madness Data'!A17 &amp; "*",'PPG TO 3PT '!$B$2:$U$365,3,FALSE)</f>
        <v>73.2</v>
      </c>
      <c r="C17" s="5">
        <f>VLOOKUP(A17 &amp; "*",OPPG!$B$1:$U$365,3,FALSE)</f>
        <v>75.099999999999994</v>
      </c>
      <c r="D17" s="4">
        <f>VLOOKUP(A17 &amp;"*",'PPG TO 3PT '!$B$2:$U$365,19,FALSE)</f>
        <v>10.3</v>
      </c>
      <c r="E17" s="5">
        <f>VLOOKUP(A17 &amp; "*",'PPG TO 3PT '!$B$2:$U$365,9,FALSE)</f>
        <v>31.4</v>
      </c>
      <c r="F17" s="4">
        <f>VLOOKUP(A17, 'EFG Efficiency Experience'!$B$1:$AQ$365,8,FALSE)</f>
        <v>49.7</v>
      </c>
      <c r="G17" s="5">
        <f>VLOOKUP(A17 &amp; "*",'PPG TO 3PT '!$B$2:$U$365,11,FALSE)</f>
        <v>15.6</v>
      </c>
      <c r="H17" s="5">
        <f>VLOOKUP(A17 &amp; "*",'PPG TO 3PT '!$B$2:$U$365,12,FALSE)</f>
        <v>68.5</v>
      </c>
      <c r="I17" s="5">
        <f>VLOOKUP(A17 &amp; "*",'PPG TO 3PT '!$B$2:$U$365,17,FALSE)</f>
        <v>6.7</v>
      </c>
      <c r="J17">
        <f>VLOOKUP(A17 &amp; "*",'Rebound Margin'!$B$1:$U$365,15,FALSE)</f>
        <v>-2</v>
      </c>
      <c r="K17" s="11">
        <f>VLOOKUP(A17,NET!$A$2:$C$366,2,FALSE)</f>
        <v>307</v>
      </c>
      <c r="L17">
        <f>VLOOKUP(A17 &amp; "*",SOR!$A$2:$I$366,4,FALSE)</f>
        <v>188</v>
      </c>
      <c r="M17">
        <f>VLOOKUP(A17 &amp; "*",BPI!$A$2:$L$367,4,FALSE)</f>
        <v>-8.4</v>
      </c>
      <c r="N17">
        <f>VLOOKUP('2024-2025 March Madness Data'!A17,'EFG Efficiency Experience'!$B$1:$AQ$365,30,FALSE)</f>
        <v>1.9430000000000001</v>
      </c>
      <c r="O17">
        <f>VLOOKUP('2024-2025 March Madness Data'!A17,'EFG Efficiency Experience'!$B$1:$AQ$365,3,FALSE)</f>
        <v>113.35899999999999</v>
      </c>
      <c r="P17">
        <f>VLOOKUP(A17 &amp; "*",'Last10 W L'!$C$2:$I$365,2,FALSE)</f>
        <v>-13.8</v>
      </c>
    </row>
    <row r="18" spans="1:16" x14ac:dyDescent="0.2">
      <c r="A18" s="4" t="s">
        <v>415</v>
      </c>
      <c r="B18" s="4">
        <f>VLOOKUP('2024-2025 March Madness Data'!A18 &amp; "*",'PPG TO 3PT '!$B$2:$U$365,3,FALSE)</f>
        <v>83.8</v>
      </c>
      <c r="C18" s="5">
        <f>VLOOKUP(A18 &amp; "*",OPPG!$B$1:$U$365,3,FALSE)</f>
        <v>69.599999999999994</v>
      </c>
      <c r="D18" s="4">
        <f>VLOOKUP(A18 &amp;"*",'PPG TO 3PT '!$B$2:$U$365,19,FALSE)</f>
        <v>9.1999999999999993</v>
      </c>
      <c r="E18" s="5">
        <f>VLOOKUP(A18 &amp; "*",'PPG TO 3PT '!$B$2:$U$365,9,FALSE)</f>
        <v>36.799999999999997</v>
      </c>
      <c r="F18" s="4">
        <f>VLOOKUP(A18, 'EFG Efficiency Experience'!$B$1:$AQ$365,8,FALSE)</f>
        <v>55.7</v>
      </c>
      <c r="G18" s="5">
        <f>VLOOKUP(A18 &amp; "*",'PPG TO 3PT '!$B$2:$U$365,11,FALSE)</f>
        <v>20.6</v>
      </c>
      <c r="H18" s="5">
        <f>VLOOKUP(A18 &amp; "*",'PPG TO 3PT '!$B$2:$U$365,12,FALSE)</f>
        <v>74</v>
      </c>
      <c r="I18" s="5">
        <f>VLOOKUP(A18 &amp; "*",'PPG TO 3PT '!$B$2:$U$365,17,FALSE)</f>
        <v>7</v>
      </c>
      <c r="J18">
        <f>VLOOKUP(A18 &amp; "*",'Rebound Margin'!$B$1:$U$365,15,FALSE)</f>
        <v>3.7</v>
      </c>
      <c r="K18" s="11">
        <f>VLOOKUP(A18,NET!$A$2:$C$366,2,FALSE)</f>
        <v>2</v>
      </c>
      <c r="L18">
        <f>VLOOKUP(A18 &amp; "*",SOR!$A$2:$I$366,4,FALSE)</f>
        <v>1</v>
      </c>
      <c r="M18">
        <f>VLOOKUP(A18 &amp; "*",BPI!$A$2:$L$367,4,FALSE)</f>
        <v>22.3</v>
      </c>
      <c r="N18">
        <f>VLOOKUP('2024-2025 March Madness Data'!A18,'EFG Efficiency Experience'!$B$1:$AQ$365,30,FALSE)</f>
        <v>2.573</v>
      </c>
      <c r="O18">
        <f>VLOOKUP('2024-2025 March Madness Data'!A18,'EFG Efficiency Experience'!$B$1:$AQ$365,3,FALSE)</f>
        <v>93.682000000000002</v>
      </c>
      <c r="P18">
        <f>VLOOKUP(A18 &amp; "*",'Last10 W L'!$C$2:$I$365,2,FALSE)</f>
        <v>24.3</v>
      </c>
    </row>
    <row r="19" spans="1:16" x14ac:dyDescent="0.2">
      <c r="A19" s="4" t="s">
        <v>416</v>
      </c>
      <c r="B19" s="4">
        <f>VLOOKUP('2024-2025 March Madness Data'!A19 &amp; "*",'PPG TO 3PT '!$B$2:$U$365,3,FALSE)</f>
        <v>71.599999999999994</v>
      </c>
      <c r="C19" s="5">
        <f>VLOOKUP(A19 &amp; "*",OPPG!$B$1:$U$365,3,FALSE)</f>
        <v>74.900000000000006</v>
      </c>
      <c r="D19" s="4">
        <f>VLOOKUP(A19 &amp;"*",'PPG TO 3PT '!$B$2:$U$365,19,FALSE)</f>
        <v>9.9</v>
      </c>
      <c r="E19" s="5">
        <f>VLOOKUP(A19 &amp; "*",'PPG TO 3PT '!$B$2:$U$365,9,FALSE)</f>
        <v>34.6</v>
      </c>
      <c r="F19" s="4">
        <f>VLOOKUP(A19, 'EFG Efficiency Experience'!$B$1:$AQ$365,8,FALSE)</f>
        <v>48.7</v>
      </c>
      <c r="G19" s="5">
        <f>VLOOKUP(A19 &amp; "*",'PPG TO 3PT '!$B$2:$U$365,11,FALSE)</f>
        <v>17.3</v>
      </c>
      <c r="H19" s="5">
        <f>VLOOKUP(A19 &amp; "*",'PPG TO 3PT '!$B$2:$U$365,12,FALSE)</f>
        <v>71.900000000000006</v>
      </c>
      <c r="I19" s="5">
        <f>VLOOKUP(A19 &amp; "*",'PPG TO 3PT '!$B$2:$U$365,17,FALSE)</f>
        <v>6.9</v>
      </c>
      <c r="J19">
        <f>VLOOKUP(A19 &amp; "*",'Rebound Margin'!$B$1:$U$365,15,FALSE)</f>
        <v>-4.4000000000000004</v>
      </c>
      <c r="K19" s="11">
        <f>VLOOKUP(A19,NET!$A$2:$C$366,2,FALSE)</f>
        <v>282</v>
      </c>
      <c r="L19">
        <f>VLOOKUP(A19 &amp; "*",SOR!$A$2:$I$366,4,FALSE)</f>
        <v>188</v>
      </c>
      <c r="M19">
        <f>VLOOKUP(A19 &amp; "*",BPI!$A$2:$L$367,4,FALSE)</f>
        <v>-7.4</v>
      </c>
      <c r="N19">
        <f>VLOOKUP('2024-2025 March Madness Data'!A19,'EFG Efficiency Experience'!$B$1:$AQ$365,30,FALSE)</f>
        <v>1.946</v>
      </c>
      <c r="O19">
        <f>VLOOKUP('2024-2025 March Madness Data'!A19,'EFG Efficiency Experience'!$B$1:$AQ$365,3,FALSE)</f>
        <v>112.21299999999999</v>
      </c>
      <c r="P19">
        <f>VLOOKUP(A19 &amp; "*",'Last10 W L'!$C$2:$I$365,2,FALSE)</f>
        <v>-5.2</v>
      </c>
    </row>
    <row r="20" spans="1:16" x14ac:dyDescent="0.2">
      <c r="A20" s="4" t="s">
        <v>417</v>
      </c>
      <c r="B20" s="4">
        <f>VLOOKUP('2024-2025 March Madness Data'!A20 &amp; "*",'PPG TO 3PT '!$B$2:$U$365,3,FALSE)</f>
        <v>75.400000000000006</v>
      </c>
      <c r="C20" s="5">
        <f>VLOOKUP(A20 &amp; "*",OPPG!$B$1:$U$365,3,FALSE)</f>
        <v>74.2</v>
      </c>
      <c r="D20" s="4">
        <f>VLOOKUP(A20 &amp;"*",'PPG TO 3PT '!$B$2:$U$365,19,FALSE)</f>
        <v>11.7</v>
      </c>
      <c r="E20" s="5">
        <f>VLOOKUP(A20 &amp; "*",'PPG TO 3PT '!$B$2:$U$365,9,FALSE)</f>
        <v>34.5</v>
      </c>
      <c r="F20" s="4">
        <f>VLOOKUP(A20, 'EFG Efficiency Experience'!$B$1:$AQ$365,8,FALSE)</f>
        <v>51.3</v>
      </c>
      <c r="G20" s="5">
        <f>VLOOKUP(A20 &amp; "*",'PPG TO 3PT '!$B$2:$U$365,11,FALSE)</f>
        <v>25.3</v>
      </c>
      <c r="H20" s="5">
        <f>VLOOKUP(A20 &amp; "*",'PPG TO 3PT '!$B$2:$U$365,12,FALSE)</f>
        <v>70.400000000000006</v>
      </c>
      <c r="I20" s="5">
        <f>VLOOKUP(A20 &amp; "*",'PPG TO 3PT '!$B$2:$U$365,17,FALSE)</f>
        <v>5</v>
      </c>
      <c r="J20">
        <f>VLOOKUP(A20 &amp; "*",'Rebound Margin'!$B$1:$U$365,15,FALSE)</f>
        <v>1.2</v>
      </c>
      <c r="K20" s="11">
        <f>VLOOKUP(A20,NET!$A$2:$C$366,2,FALSE)</f>
        <v>276</v>
      </c>
      <c r="L20">
        <f>VLOOKUP(A20 &amp; "*",SOR!$A$2:$I$366,4,FALSE)</f>
        <v>188</v>
      </c>
      <c r="M20">
        <f>VLOOKUP(A20 &amp; "*",BPI!$A$2:$L$367,4,FALSE)</f>
        <v>-5.5</v>
      </c>
      <c r="N20">
        <f>VLOOKUP('2024-2025 March Madness Data'!A20,'EFG Efficiency Experience'!$B$1:$AQ$365,30,FALSE)</f>
        <v>2.4020000000000001</v>
      </c>
      <c r="O20">
        <f>VLOOKUP('2024-2025 March Madness Data'!A20,'EFG Efficiency Experience'!$B$1:$AQ$365,3,FALSE)</f>
        <v>112.474</v>
      </c>
      <c r="P20">
        <f>VLOOKUP(A20 &amp; "*",'Last10 W L'!$C$2:$I$365,2,FALSE)</f>
        <v>-6.7</v>
      </c>
    </row>
    <row r="21" spans="1:16" x14ac:dyDescent="0.2">
      <c r="A21" s="4" t="s">
        <v>418</v>
      </c>
      <c r="B21" s="4">
        <f>VLOOKUP('2024-2025 March Madness Data'!A21 &amp; "*",'PPG TO 3PT '!$B$2:$U$365,3,FALSE)</f>
        <v>76.5</v>
      </c>
      <c r="C21" s="5">
        <f>VLOOKUP(A21 &amp; "*",OPPG!$B$1:$U$365,3,FALSE)</f>
        <v>69.2</v>
      </c>
      <c r="D21" s="4">
        <f>VLOOKUP(A21 &amp;"*",'PPG TO 3PT '!$B$2:$U$365,19,FALSE)</f>
        <v>11</v>
      </c>
      <c r="E21" s="5">
        <f>VLOOKUP(A21 &amp; "*",'PPG TO 3PT '!$B$2:$U$365,9,FALSE)</f>
        <v>35.1</v>
      </c>
      <c r="F21" s="4">
        <f>VLOOKUP(A21, 'EFG Efficiency Experience'!$B$1:$AQ$365,8,FALSE)</f>
        <v>51.5</v>
      </c>
      <c r="G21" s="5">
        <f>VLOOKUP(A21 &amp; "*",'PPG TO 3PT '!$B$2:$U$365,11,FALSE)</f>
        <v>18.5</v>
      </c>
      <c r="H21" s="5">
        <f>VLOOKUP(A21 &amp; "*",'PPG TO 3PT '!$B$2:$U$365,12,FALSE)</f>
        <v>74.5</v>
      </c>
      <c r="I21" s="5">
        <f>VLOOKUP(A21 &amp; "*",'PPG TO 3PT '!$B$2:$U$365,17,FALSE)</f>
        <v>7.6</v>
      </c>
      <c r="J21">
        <f>VLOOKUP(A21 &amp; "*",'Rebound Margin'!$B$1:$U$365,15,FALSE)</f>
        <v>3.2</v>
      </c>
      <c r="K21" s="11">
        <f>VLOOKUP(A21,NET!$A$2:$C$366,2,FALSE)</f>
        <v>30</v>
      </c>
      <c r="L21">
        <f>VLOOKUP(A21 &amp; "*",SOR!$A$2:$I$366,4,FALSE)</f>
        <v>40</v>
      </c>
      <c r="M21">
        <f>VLOOKUP(A21 &amp; "*",BPI!$A$2:$L$367,4,FALSE)</f>
        <v>15.9</v>
      </c>
      <c r="N21">
        <f>VLOOKUP('2024-2025 March Madness Data'!A21,'EFG Efficiency Experience'!$B$1:$AQ$365,30,FALSE)</f>
        <v>1.871</v>
      </c>
      <c r="O21">
        <f>VLOOKUP('2024-2025 March Madness Data'!A21,'EFG Efficiency Experience'!$B$1:$AQ$365,3,FALSE)</f>
        <v>99.269000000000005</v>
      </c>
      <c r="P21">
        <f>VLOOKUP(A21 &amp; "*",'Last10 W L'!$C$2:$I$365,2,FALSE)</f>
        <v>15</v>
      </c>
    </row>
    <row r="22" spans="1:16" x14ac:dyDescent="0.2">
      <c r="A22" s="4" t="s">
        <v>419</v>
      </c>
      <c r="B22" s="4">
        <f>VLOOKUP('2024-2025 March Madness Data'!A22 &amp; "*",'PPG TO 3PT '!$B$2:$U$365,3,FALSE)</f>
        <v>72.599999999999994</v>
      </c>
      <c r="C22" s="5">
        <f>VLOOKUP(A22 &amp; "*",OPPG!$B$1:$U$365,3,FALSE)</f>
        <v>80.099999999999994</v>
      </c>
      <c r="D22" s="4">
        <f>VLOOKUP(A22 &amp;"*",'PPG TO 3PT '!$B$2:$U$365,19,FALSE)</f>
        <v>12</v>
      </c>
      <c r="E22" s="5">
        <f>VLOOKUP(A22 &amp; "*",'PPG TO 3PT '!$B$2:$U$365,9,FALSE)</f>
        <v>36.200000000000003</v>
      </c>
      <c r="F22" s="4">
        <f>VLOOKUP(A22, 'EFG Efficiency Experience'!$B$1:$AQ$365,8,FALSE)</f>
        <v>53.7</v>
      </c>
      <c r="G22" s="5">
        <f>VLOOKUP(A22 &amp; "*",'PPG TO 3PT '!$B$2:$U$365,11,FALSE)</f>
        <v>14.3</v>
      </c>
      <c r="H22" s="5">
        <f>VLOOKUP(A22 &amp; "*",'PPG TO 3PT '!$B$2:$U$365,12,FALSE)</f>
        <v>77.3</v>
      </c>
      <c r="I22" s="5">
        <f>VLOOKUP(A22 &amp; "*",'PPG TO 3PT '!$B$2:$U$365,17,FALSE)</f>
        <v>6.4</v>
      </c>
      <c r="J22">
        <f>VLOOKUP(A22 &amp; "*",'Rebound Margin'!$B$1:$U$365,15,FALSE)</f>
        <v>-4.3</v>
      </c>
      <c r="K22" s="11">
        <f>VLOOKUP(A22,NET!$A$2:$C$366,2,FALSE)</f>
        <v>351</v>
      </c>
      <c r="L22">
        <f>VLOOKUP(A22 &amp; "*",SOR!$A$2:$I$366,4,FALSE)</f>
        <v>188</v>
      </c>
      <c r="M22">
        <f>VLOOKUP(A22 &amp; "*",BPI!$A$2:$L$367,4,FALSE)</f>
        <v>-12.5</v>
      </c>
      <c r="N22">
        <f>VLOOKUP('2024-2025 March Madness Data'!A22,'EFG Efficiency Experience'!$B$1:$AQ$365,30,FALSE)</f>
        <v>1.6539999999999999</v>
      </c>
      <c r="O22">
        <f>VLOOKUP('2024-2025 March Madness Data'!A22,'EFG Efficiency Experience'!$B$1:$AQ$365,3,FALSE)</f>
        <v>120.55</v>
      </c>
      <c r="P22">
        <f>VLOOKUP(A22 &amp; "*",'Last10 W L'!$C$2:$I$365,2,FALSE)</f>
        <v>-8.1</v>
      </c>
    </row>
    <row r="23" spans="1:16" x14ac:dyDescent="0.2">
      <c r="A23" s="4" t="s">
        <v>420</v>
      </c>
      <c r="B23" s="4">
        <f>VLOOKUP('2024-2025 March Madness Data'!A23 &amp; "*",'PPG TO 3PT '!$B$2:$U$365,3,FALSE)</f>
        <v>79.3</v>
      </c>
      <c r="C23" s="5">
        <f>VLOOKUP(A23 &amp; "*",OPPG!$B$1:$U$365,3,FALSE)</f>
        <v>76.599999999999994</v>
      </c>
      <c r="D23" s="4">
        <f>VLOOKUP(A23 &amp;"*",'PPG TO 3PT '!$B$2:$U$365,19,FALSE)</f>
        <v>11.2</v>
      </c>
      <c r="E23" s="5">
        <f>VLOOKUP(A23 &amp; "*",'PPG TO 3PT '!$B$2:$U$365,9,FALSE)</f>
        <v>38.299999999999997</v>
      </c>
      <c r="F23" s="4">
        <f>VLOOKUP(A23, 'EFG Efficiency Experience'!$B$1:$AQ$365,8,FALSE)</f>
        <v>54.8</v>
      </c>
      <c r="G23" s="5">
        <f>VLOOKUP(A23 &amp; "*",'PPG TO 3PT '!$B$2:$U$365,11,FALSE)</f>
        <v>16.100000000000001</v>
      </c>
      <c r="H23" s="5">
        <f>VLOOKUP(A23 &amp; "*",'PPG TO 3PT '!$B$2:$U$365,12,FALSE)</f>
        <v>71.900000000000006</v>
      </c>
      <c r="I23" s="5">
        <f>VLOOKUP(A23 &amp; "*",'PPG TO 3PT '!$B$2:$U$365,17,FALSE)</f>
        <v>6.9</v>
      </c>
      <c r="J23">
        <f>VLOOKUP(A23 &amp; "*",'Rebound Margin'!$B$1:$U$365,15,FALSE)</f>
        <v>-1.3</v>
      </c>
      <c r="K23" s="11">
        <f>VLOOKUP(A23,NET!$A$2:$C$366,2,FALSE)</f>
        <v>129</v>
      </c>
      <c r="L23">
        <f>VLOOKUP(A23 &amp; "*",SOR!$A$2:$I$366,4,FALSE)</f>
        <v>116</v>
      </c>
      <c r="M23">
        <f>VLOOKUP(A23 &amp; "*",BPI!$A$2:$L$367,4,FALSE)</f>
        <v>-0.3</v>
      </c>
      <c r="N23">
        <f>VLOOKUP('2024-2025 March Madness Data'!A23,'EFG Efficiency Experience'!$B$1:$AQ$365,30,FALSE)</f>
        <v>2.04</v>
      </c>
      <c r="O23">
        <f>VLOOKUP('2024-2025 March Madness Data'!A23,'EFG Efficiency Experience'!$B$1:$AQ$365,3,FALSE)</f>
        <v>108.526</v>
      </c>
      <c r="P23">
        <f>VLOOKUP(A23 &amp; "*",'Last10 W L'!$C$2:$I$365,2,FALSE)</f>
        <v>3.9</v>
      </c>
    </row>
    <row r="24" spans="1:16" x14ac:dyDescent="0.2">
      <c r="A24" s="4" t="s">
        <v>421</v>
      </c>
      <c r="B24" s="4">
        <f>VLOOKUP('2024-2025 March Madness Data'!A24 &amp; "*",'PPG TO 3PT '!$B$2:$U$365,3,FALSE)</f>
        <v>68.599999999999994</v>
      </c>
      <c r="C24" s="5">
        <f>VLOOKUP(A24 &amp; "*",OPPG!$B$1:$U$365,3,FALSE)</f>
        <v>72.2</v>
      </c>
      <c r="D24" s="4">
        <f>VLOOKUP(A24 &amp;"*",'PPG TO 3PT '!$B$2:$U$365,19,FALSE)</f>
        <v>13.6</v>
      </c>
      <c r="E24" s="5">
        <f>VLOOKUP(A24 &amp; "*",'PPG TO 3PT '!$B$2:$U$365,9,FALSE)</f>
        <v>31.9</v>
      </c>
      <c r="F24" s="4">
        <f>VLOOKUP(A24, 'EFG Efficiency Experience'!$B$1:$AQ$365,8,FALSE)</f>
        <v>48.2</v>
      </c>
      <c r="G24" s="5">
        <f>VLOOKUP(A24 &amp; "*",'PPG TO 3PT '!$B$2:$U$365,11,FALSE)</f>
        <v>20.3</v>
      </c>
      <c r="H24" s="5">
        <f>VLOOKUP(A24 &amp; "*",'PPG TO 3PT '!$B$2:$U$365,12,FALSE)</f>
        <v>69</v>
      </c>
      <c r="I24" s="5">
        <f>VLOOKUP(A24 &amp; "*",'PPG TO 3PT '!$B$2:$U$365,17,FALSE)</f>
        <v>6.7</v>
      </c>
      <c r="J24">
        <f>VLOOKUP(A24 &amp; "*",'Rebound Margin'!$B$1:$U$365,15,FALSE)</f>
        <v>-0.3</v>
      </c>
      <c r="K24" s="11">
        <f>VLOOKUP(A24,NET!$A$2:$C$366,2,FALSE)</f>
        <v>277</v>
      </c>
      <c r="L24">
        <f>VLOOKUP(A24 &amp; "*",SOR!$A$2:$I$366,4,FALSE)</f>
        <v>188</v>
      </c>
      <c r="M24">
        <f>VLOOKUP(A24 &amp; "*",BPI!$A$2:$L$367,4,FALSE)</f>
        <v>-7.1</v>
      </c>
      <c r="N24">
        <f>VLOOKUP('2024-2025 March Madness Data'!A24,'EFG Efficiency Experience'!$B$1:$AQ$365,30,FALSE)</f>
        <v>2.427</v>
      </c>
      <c r="O24">
        <f>VLOOKUP('2024-2025 March Madness Data'!A24,'EFG Efficiency Experience'!$B$1:$AQ$365,3,FALSE)</f>
        <v>108.49299999999999</v>
      </c>
      <c r="P24">
        <f>VLOOKUP(A24 &amp; "*",'Last10 W L'!$C$2:$I$365,2,FALSE)</f>
        <v>-10.199999999999999</v>
      </c>
    </row>
    <row r="25" spans="1:16" x14ac:dyDescent="0.2">
      <c r="A25" s="4" t="s">
        <v>422</v>
      </c>
      <c r="B25" s="4">
        <f>VLOOKUP('2024-2025 March Madness Data'!A25 &amp; "*",'PPG TO 3PT '!$B$2:$U$365,3,FALSE)</f>
        <v>69.8</v>
      </c>
      <c r="C25" s="5">
        <f>VLOOKUP(A25 &amp; "*",OPPG!$B$1:$U$365,3,FALSE)</f>
        <v>71.5</v>
      </c>
      <c r="D25" s="4">
        <f>VLOOKUP(A25 &amp;"*",'PPG TO 3PT '!$B$2:$U$365,19,FALSE)</f>
        <v>13.5</v>
      </c>
      <c r="E25" s="5">
        <f>VLOOKUP(A25 &amp; "*",'PPG TO 3PT '!$B$2:$U$365,9,FALSE)</f>
        <v>35.9</v>
      </c>
      <c r="F25" s="4">
        <f>VLOOKUP(A25, 'EFG Efficiency Experience'!$B$1:$AQ$365,8,FALSE)</f>
        <v>51.6</v>
      </c>
      <c r="G25" s="5">
        <f>VLOOKUP(A25 &amp; "*",'PPG TO 3PT '!$B$2:$U$365,11,FALSE)</f>
        <v>18.2</v>
      </c>
      <c r="H25" s="5">
        <f>VLOOKUP(A25 &amp; "*",'PPG TO 3PT '!$B$2:$U$365,12,FALSE)</f>
        <v>69.3</v>
      </c>
      <c r="I25" s="5">
        <f>VLOOKUP(A25 &amp; "*",'PPG TO 3PT '!$B$2:$U$365,17,FALSE)</f>
        <v>4.8</v>
      </c>
      <c r="J25">
        <f>VLOOKUP(A25 &amp; "*",'Rebound Margin'!$B$1:$U$365,15,FALSE)</f>
        <v>3</v>
      </c>
      <c r="K25" s="11">
        <f>VLOOKUP(A25,NET!$A$2:$C$366,2,FALSE)</f>
        <v>311</v>
      </c>
      <c r="L25">
        <f>VLOOKUP(A25 &amp; "*",SOR!$A$2:$I$366,4,FALSE)</f>
        <v>188</v>
      </c>
      <c r="M25">
        <f>VLOOKUP(A25 &amp; "*",BPI!$A$2:$L$367,4,FALSE)</f>
        <v>-8.9</v>
      </c>
      <c r="N25">
        <f>VLOOKUP('2024-2025 March Madness Data'!A25,'EFG Efficiency Experience'!$B$1:$AQ$365,30,FALSE)</f>
        <v>2.23</v>
      </c>
      <c r="O25">
        <f>VLOOKUP('2024-2025 March Madness Data'!A25,'EFG Efficiency Experience'!$B$1:$AQ$365,3,FALSE)</f>
        <v>112.14</v>
      </c>
      <c r="P25">
        <f>VLOOKUP(A25 &amp; "*",'Last10 W L'!$C$2:$I$365,2,FALSE)</f>
        <v>-6.3</v>
      </c>
    </row>
    <row r="26" spans="1:16" x14ac:dyDescent="0.2">
      <c r="A26" s="4" t="s">
        <v>423</v>
      </c>
      <c r="B26" s="4">
        <f>VLOOKUP('2024-2025 March Madness Data'!A26 &amp; "*",'PPG TO 3PT '!$B$2:$U$365,3,FALSE)</f>
        <v>74.900000000000006</v>
      </c>
      <c r="C26" s="5">
        <f>VLOOKUP(A26 &amp; "*",OPPG!$B$1:$U$365,3,FALSE)</f>
        <v>66.099999999999994</v>
      </c>
      <c r="D26" s="4">
        <f>VLOOKUP(A26 &amp;"*",'PPG TO 3PT '!$B$2:$U$365,19,FALSE)</f>
        <v>11.1</v>
      </c>
      <c r="E26" s="5">
        <f>VLOOKUP(A26 &amp; "*",'PPG TO 3PT '!$B$2:$U$365,9,FALSE)</f>
        <v>31</v>
      </c>
      <c r="F26" s="4">
        <f>VLOOKUP(A26, 'EFG Efficiency Experience'!$B$1:$AQ$365,8,FALSE)</f>
        <v>52.1</v>
      </c>
      <c r="G26" s="5">
        <f>VLOOKUP(A26 &amp; "*",'PPG TO 3PT '!$B$2:$U$365,11,FALSE)</f>
        <v>21.6</v>
      </c>
      <c r="H26" s="5">
        <f>VLOOKUP(A26 &amp; "*",'PPG TO 3PT '!$B$2:$U$365,12,FALSE)</f>
        <v>77.7</v>
      </c>
      <c r="I26" s="5">
        <f>VLOOKUP(A26 &amp; "*",'PPG TO 3PT '!$B$2:$U$365,17,FALSE)</f>
        <v>5.4</v>
      </c>
      <c r="J26">
        <f>VLOOKUP(A26 &amp; "*",'Rebound Margin'!$B$1:$U$365,15,FALSE)</f>
        <v>7.7</v>
      </c>
      <c r="K26" s="11">
        <f>VLOOKUP(A26,NET!$A$2:$C$366,2,FALSE)</f>
        <v>44</v>
      </c>
      <c r="L26">
        <f>VLOOKUP(A26 &amp; "*",SOR!$A$2:$I$366,4,FALSE)</f>
        <v>55</v>
      </c>
      <c r="M26">
        <f>VLOOKUP(A26 &amp; "*",BPI!$A$2:$L$367,4,FALSE)</f>
        <v>10.9</v>
      </c>
      <c r="N26">
        <f>VLOOKUP('2024-2025 March Madness Data'!A26,'EFG Efficiency Experience'!$B$1:$AQ$365,30,FALSE)</f>
        <v>1.907</v>
      </c>
      <c r="O26">
        <f>VLOOKUP('2024-2025 March Madness Data'!A26,'EFG Efficiency Experience'!$B$1:$AQ$365,3,FALSE)</f>
        <v>99.128</v>
      </c>
      <c r="P26">
        <f>VLOOKUP(A26 &amp; "*",'Last10 W L'!$C$2:$I$365,2,FALSE)</f>
        <v>10.6</v>
      </c>
    </row>
    <row r="27" spans="1:16" x14ac:dyDescent="0.2">
      <c r="A27" s="4" t="s">
        <v>394</v>
      </c>
      <c r="B27" s="4">
        <f>VLOOKUP('2024-2025 March Madness Data'!A27 &amp; "*",'PPG TO 3PT '!$B$2:$U$365,3,FALSE)</f>
        <v>70.400000000000006</v>
      </c>
      <c r="C27" s="5">
        <f>VLOOKUP(A27 &amp; "*",OPPG!$B$1:$U$365,3,FALSE)</f>
        <v>75.8</v>
      </c>
      <c r="D27" s="4">
        <f>VLOOKUP(A27 &amp;"*",'PPG TO 3PT '!$B$2:$U$365,19,FALSE)</f>
        <v>11.9</v>
      </c>
      <c r="E27" s="5">
        <f>VLOOKUP(A27 &amp; "*",'PPG TO 3PT '!$B$2:$U$365,9,FALSE)</f>
        <v>34.5</v>
      </c>
      <c r="F27" s="4">
        <f>VLOOKUP(A27, 'EFG Efficiency Experience'!$B$1:$AQ$365,8,FALSE)</f>
        <v>48.9</v>
      </c>
      <c r="G27" s="5">
        <f>VLOOKUP(A27 &amp; "*",'PPG TO 3PT '!$B$2:$U$365,11,FALSE)</f>
        <v>18.399999999999999</v>
      </c>
      <c r="H27" s="5">
        <f>VLOOKUP(A27 &amp; "*",'PPG TO 3PT '!$B$2:$U$365,12,FALSE)</f>
        <v>71.900000000000006</v>
      </c>
      <c r="I27" s="5">
        <f>VLOOKUP(A27 &amp; "*",'PPG TO 3PT '!$B$2:$U$365,17,FALSE)</f>
        <v>5.2</v>
      </c>
      <c r="J27">
        <f>VLOOKUP(A27 &amp; "*",'Rebound Margin'!$B$1:$U$365,15,FALSE)</f>
        <v>-1.2</v>
      </c>
      <c r="K27" s="11">
        <f>VLOOKUP(A27,NET!$A$2:$C$366,2,FALSE)</f>
        <v>202</v>
      </c>
      <c r="L27">
        <f>VLOOKUP(A27 &amp; "*",SOR!$A$2:$I$366,4,FALSE)</f>
        <v>166</v>
      </c>
      <c r="M27">
        <f>VLOOKUP(A27 &amp; "*",BPI!$A$2:$L$367,4,FALSE)</f>
        <v>-0.2</v>
      </c>
      <c r="N27">
        <f>VLOOKUP('2024-2025 March Madness Data'!A27,'EFG Efficiency Experience'!$B$1:$AQ$365,30,FALSE)</f>
        <v>1.655</v>
      </c>
      <c r="O27">
        <f>VLOOKUP('2024-2025 March Madness Data'!A27,'EFG Efficiency Experience'!$B$1:$AQ$365,3,FALSE)</f>
        <v>106.25</v>
      </c>
      <c r="P27">
        <f>VLOOKUP(A27 &amp; "*",'Last10 W L'!$C$2:$I$365,2,FALSE)</f>
        <v>0.5</v>
      </c>
    </row>
    <row r="28" spans="1:16" x14ac:dyDescent="0.2">
      <c r="A28" s="4" t="s">
        <v>395</v>
      </c>
      <c r="B28" s="4">
        <f>VLOOKUP('2024-2025 March Madness Data'!A28 &amp; "*",'PPG TO 3PT '!$B$2:$U$365,3,FALSE)</f>
        <v>67.099999999999994</v>
      </c>
      <c r="C28" s="5">
        <f>VLOOKUP(A28 &amp; "*",OPPG!$B$1:$U$365,3,FALSE)</f>
        <v>68.5</v>
      </c>
      <c r="D28" s="4">
        <f>VLOOKUP(A28 &amp;"*",'PPG TO 3PT '!$B$2:$U$365,19,FALSE)</f>
        <v>13.2</v>
      </c>
      <c r="E28" s="5">
        <f>VLOOKUP(A28 &amp; "*",'PPG TO 3PT '!$B$2:$U$365,9,FALSE)</f>
        <v>33.799999999999997</v>
      </c>
      <c r="F28" s="4">
        <f>VLOOKUP(A28, 'EFG Efficiency Experience'!$B$1:$AQ$365,8,FALSE)</f>
        <v>50.2</v>
      </c>
      <c r="G28" s="5">
        <f>VLOOKUP(A28 &amp; "*",'PPG TO 3PT '!$B$2:$U$365,11,FALSE)</f>
        <v>17.100000000000001</v>
      </c>
      <c r="H28" s="5">
        <f>VLOOKUP(A28 &amp; "*",'PPG TO 3PT '!$B$2:$U$365,12,FALSE)</f>
        <v>66.3</v>
      </c>
      <c r="I28" s="5">
        <f>VLOOKUP(A28 &amp; "*",'PPG TO 3PT '!$B$2:$U$365,17,FALSE)</f>
        <v>6.1</v>
      </c>
      <c r="J28">
        <f>VLOOKUP(A28 &amp; "*",'Rebound Margin'!$B$1:$U$365,15,FALSE)</f>
        <v>5.4</v>
      </c>
      <c r="K28" s="11">
        <f>VLOOKUP(A28,NET!$A$2:$C$366,2,FALSE)</f>
        <v>290</v>
      </c>
      <c r="L28">
        <f>VLOOKUP(A28 &amp; "*",SOR!$A$2:$I$366,4,FALSE)</f>
        <v>188</v>
      </c>
      <c r="M28">
        <f>VLOOKUP(A28 &amp; "*",BPI!$A$2:$L$367,4,FALSE)</f>
        <v>-6.6</v>
      </c>
      <c r="N28">
        <f>VLOOKUP('2024-2025 March Madness Data'!A28,'EFG Efficiency Experience'!$B$1:$AQ$365,30,FALSE)</f>
        <v>1.675</v>
      </c>
      <c r="O28">
        <f>VLOOKUP('2024-2025 March Madness Data'!A28,'EFG Efficiency Experience'!$B$1:$AQ$365,3,FALSE)</f>
        <v>111.358</v>
      </c>
      <c r="P28">
        <f>VLOOKUP(A28 &amp; "*",'Last10 W L'!$C$2:$I$365,2,FALSE)</f>
        <v>-7.6</v>
      </c>
    </row>
    <row r="29" spans="1:16" x14ac:dyDescent="0.2">
      <c r="A29" s="4" t="s">
        <v>424</v>
      </c>
      <c r="B29" s="4">
        <f>VLOOKUP('2024-2025 March Madness Data'!A29 &amp; "*",'PPG TO 3PT '!$B$2:$U$365,3,FALSE)</f>
        <v>73.7</v>
      </c>
      <c r="C29" s="5">
        <f>VLOOKUP(A29 &amp; "*",OPPG!$B$1:$U$365,3,FALSE)</f>
        <v>73.8</v>
      </c>
      <c r="D29" s="4">
        <f>VLOOKUP(A29 &amp;"*",'PPG TO 3PT '!$B$2:$U$365,19,FALSE)</f>
        <v>12.2</v>
      </c>
      <c r="E29" s="5">
        <f>VLOOKUP(A29 &amp; "*",'PPG TO 3PT '!$B$2:$U$365,9,FALSE)</f>
        <v>34.200000000000003</v>
      </c>
      <c r="F29" s="4">
        <f>VLOOKUP(A29, 'EFG Efficiency Experience'!$B$1:$AQ$365,8,FALSE)</f>
        <v>49.9</v>
      </c>
      <c r="G29" s="5">
        <f>VLOOKUP(A29 &amp; "*",'PPG TO 3PT '!$B$2:$U$365,11,FALSE)</f>
        <v>19.899999999999999</v>
      </c>
      <c r="H29" s="5">
        <f>VLOOKUP(A29 &amp; "*",'PPG TO 3PT '!$B$2:$U$365,12,FALSE)</f>
        <v>74.900000000000006</v>
      </c>
      <c r="I29" s="5">
        <f>VLOOKUP(A29 &amp; "*",'PPG TO 3PT '!$B$2:$U$365,17,FALSE)</f>
        <v>7.2</v>
      </c>
      <c r="J29">
        <f>VLOOKUP(A29 &amp; "*",'Rebound Margin'!$B$1:$U$365,15,FALSE)</f>
        <v>-0.6</v>
      </c>
      <c r="K29" s="11">
        <f>VLOOKUP(A29,NET!$A$2:$C$366,2,FALSE)</f>
        <v>289</v>
      </c>
      <c r="L29">
        <f>VLOOKUP(A29 &amp; "*",SOR!$A$2:$I$366,4,FALSE)</f>
        <v>188</v>
      </c>
      <c r="M29">
        <f>VLOOKUP(A29 &amp; "*",BPI!$A$2:$L$367,4,FALSE)</f>
        <v>-6.9</v>
      </c>
      <c r="N29">
        <f>VLOOKUP('2024-2025 March Madness Data'!A29,'EFG Efficiency Experience'!$B$1:$AQ$365,30,FALSE)</f>
        <v>2.1379999999999999</v>
      </c>
      <c r="O29">
        <f>VLOOKUP('2024-2025 March Madness Data'!A29,'EFG Efficiency Experience'!$B$1:$AQ$365,3,FALSE)</f>
        <v>108.634</v>
      </c>
      <c r="P29">
        <f>VLOOKUP(A29 &amp; "*",'Last10 W L'!$C$2:$I$365,2,FALSE)</f>
        <v>-5.4</v>
      </c>
    </row>
    <row r="30" spans="1:16" x14ac:dyDescent="0.2">
      <c r="A30" s="4" t="s">
        <v>425</v>
      </c>
      <c r="B30" s="4">
        <f>VLOOKUP('2024-2025 March Madness Data'!A30 &amp; "*",'PPG TO 3PT '!$B$2:$U$365,3,FALSE)</f>
        <v>76.8</v>
      </c>
      <c r="C30" s="5">
        <f>VLOOKUP(A30 &amp; "*",OPPG!$B$1:$U$365,3,FALSE)</f>
        <v>68.8</v>
      </c>
      <c r="D30" s="4">
        <f>VLOOKUP(A30 &amp;"*",'PPG TO 3PT '!$B$2:$U$365,19,FALSE)</f>
        <v>11.5</v>
      </c>
      <c r="E30" s="5">
        <f>VLOOKUP(A30 &amp; "*",'PPG TO 3PT '!$B$2:$U$365,9,FALSE)</f>
        <v>40.1</v>
      </c>
      <c r="F30" s="4">
        <f>VLOOKUP(A30, 'EFG Efficiency Experience'!$B$1:$AQ$365,8,FALSE)</f>
        <v>56.8</v>
      </c>
      <c r="G30" s="5">
        <f>VLOOKUP(A30 &amp; "*",'PPG TO 3PT '!$B$2:$U$365,11,FALSE)</f>
        <v>17.5</v>
      </c>
      <c r="H30" s="5">
        <f>VLOOKUP(A30 &amp; "*",'PPG TO 3PT '!$B$2:$U$365,12,FALSE)</f>
        <v>75.5</v>
      </c>
      <c r="I30" s="5">
        <f>VLOOKUP(A30 &amp; "*",'PPG TO 3PT '!$B$2:$U$365,17,FALSE)</f>
        <v>6.6</v>
      </c>
      <c r="J30">
        <f>VLOOKUP(A30 &amp; "*",'Rebound Margin'!$B$1:$U$365,15,FALSE)</f>
        <v>1.4</v>
      </c>
      <c r="K30" s="11">
        <f>VLOOKUP(A30,NET!$A$2:$C$366,2,FALSE)</f>
        <v>80</v>
      </c>
      <c r="L30">
        <f>VLOOKUP(A30 &amp; "*",SOR!$A$2:$I$366,4,FALSE)</f>
        <v>73</v>
      </c>
      <c r="M30">
        <f>VLOOKUP(A30 &amp; "*",BPI!$A$2:$L$367,4,FALSE)</f>
        <v>5.9</v>
      </c>
      <c r="N30">
        <f>VLOOKUP('2024-2025 March Madness Data'!A30,'EFG Efficiency Experience'!$B$1:$AQ$365,30,FALSE)</f>
        <v>2.3290000000000002</v>
      </c>
      <c r="O30">
        <f>VLOOKUP('2024-2025 March Madness Data'!A30,'EFG Efficiency Experience'!$B$1:$AQ$365,3,FALSE)</f>
        <v>104.18899999999999</v>
      </c>
      <c r="P30">
        <f>VLOOKUP(A30 &amp; "*",'Last10 W L'!$C$2:$I$365,2,FALSE)</f>
        <v>5.8</v>
      </c>
    </row>
    <row r="31" spans="1:16" x14ac:dyDescent="0.2">
      <c r="A31" s="4" t="s">
        <v>426</v>
      </c>
      <c r="B31" s="4">
        <f>VLOOKUP('2024-2025 March Madness Data'!A31 &amp; "*",'PPG TO 3PT '!$B$2:$U$365,3,FALSE)</f>
        <v>81</v>
      </c>
      <c r="C31" s="5">
        <f>VLOOKUP(A31 &amp; "*",OPPG!$B$1:$U$365,3,FALSE)</f>
        <v>71.099999999999994</v>
      </c>
      <c r="D31" s="4">
        <f>VLOOKUP(A31 &amp;"*",'PPG TO 3PT '!$B$2:$U$365,19,FALSE)</f>
        <v>12.1</v>
      </c>
      <c r="E31" s="5">
        <f>VLOOKUP(A31 &amp; "*",'PPG TO 3PT '!$B$2:$U$365,9,FALSE)</f>
        <v>37.4</v>
      </c>
      <c r="F31" s="4">
        <f>VLOOKUP(A31, 'EFG Efficiency Experience'!$B$1:$AQ$365,8,FALSE)</f>
        <v>57.2</v>
      </c>
      <c r="G31" s="5">
        <f>VLOOKUP(A31 &amp; "*",'PPG TO 3PT '!$B$2:$U$365,11,FALSE)</f>
        <v>17.8</v>
      </c>
      <c r="H31" s="5">
        <f>VLOOKUP(A31 &amp; "*",'PPG TO 3PT '!$B$2:$U$365,12,FALSE)</f>
        <v>70.2</v>
      </c>
      <c r="I31" s="5">
        <f>VLOOKUP(A31 &amp; "*",'PPG TO 3PT '!$B$2:$U$365,17,FALSE)</f>
        <v>7.2</v>
      </c>
      <c r="J31">
        <f>VLOOKUP(A31 &amp; "*",'Rebound Margin'!$B$1:$U$365,15,FALSE)</f>
        <v>5.8</v>
      </c>
      <c r="K31" s="11">
        <f>VLOOKUP(A31,NET!$A$2:$C$366,2,FALSE)</f>
        <v>24</v>
      </c>
      <c r="L31">
        <f>VLOOKUP(A31 &amp; "*",SOR!$A$2:$I$366,4,FALSE)</f>
        <v>19</v>
      </c>
      <c r="M31">
        <f>VLOOKUP(A31 &amp; "*",BPI!$A$2:$L$367,4,FALSE)</f>
        <v>15.1</v>
      </c>
      <c r="N31">
        <f>VLOOKUP('2024-2025 March Madness Data'!A31,'EFG Efficiency Experience'!$B$1:$AQ$365,30,FALSE)</f>
        <v>1.889</v>
      </c>
      <c r="O31">
        <f>VLOOKUP('2024-2025 March Madness Data'!A31,'EFG Efficiency Experience'!$B$1:$AQ$365,3,FALSE)</f>
        <v>99.087000000000003</v>
      </c>
      <c r="P31">
        <f>VLOOKUP(A31 &amp; "*",'Last10 W L'!$C$2:$I$365,2,FALSE)</f>
        <v>23.2</v>
      </c>
    </row>
    <row r="32" spans="1:16" x14ac:dyDescent="0.2">
      <c r="A32" s="4" t="s">
        <v>427</v>
      </c>
      <c r="B32" s="4">
        <f>VLOOKUP('2024-2025 March Madness Data'!A32 &amp; "*",'PPG TO 3PT '!$B$2:$U$365,3,FALSE)</f>
        <v>72.2</v>
      </c>
      <c r="C32" s="5">
        <f>VLOOKUP(A32 &amp; "*",OPPG!$B$1:$U$365,3,FALSE)</f>
        <v>71.599999999999994</v>
      </c>
      <c r="D32" s="4">
        <f>VLOOKUP(A32 &amp;"*",'PPG TO 3PT '!$B$2:$U$365,19,FALSE)</f>
        <v>11.6</v>
      </c>
      <c r="E32" s="5">
        <f>VLOOKUP(A32 &amp; "*",'PPG TO 3PT '!$B$2:$U$365,9,FALSE)</f>
        <v>33.5</v>
      </c>
      <c r="F32" s="4">
        <f>VLOOKUP(A32, 'EFG Efficiency Experience'!$B$1:$AQ$365,8,FALSE)</f>
        <v>51.1</v>
      </c>
      <c r="G32" s="5">
        <f>VLOOKUP(A32 &amp; "*",'PPG TO 3PT '!$B$2:$U$365,11,FALSE)</f>
        <v>16.600000000000001</v>
      </c>
      <c r="H32" s="5">
        <f>VLOOKUP(A32 &amp; "*",'PPG TO 3PT '!$B$2:$U$365,12,FALSE)</f>
        <v>63.2</v>
      </c>
      <c r="I32" s="5">
        <f>VLOOKUP(A32 &amp; "*",'PPG TO 3PT '!$B$2:$U$365,17,FALSE)</f>
        <v>5.9</v>
      </c>
      <c r="J32">
        <f>VLOOKUP(A32 &amp; "*",'Rebound Margin'!$B$1:$U$365,15,FALSE)</f>
        <v>0.5</v>
      </c>
      <c r="K32" s="11">
        <f>VLOOKUP(A32,NET!$A$2:$C$366,2,FALSE)</f>
        <v>215</v>
      </c>
      <c r="L32">
        <f>VLOOKUP(A32 &amp; "*",SOR!$A$2:$I$366,4,FALSE)</f>
        <v>170</v>
      </c>
      <c r="M32">
        <f>VLOOKUP(A32 &amp; "*",BPI!$A$2:$L$367,4,FALSE)</f>
        <v>-1.7</v>
      </c>
      <c r="N32">
        <f>VLOOKUP('2024-2025 March Madness Data'!A32,'EFG Efficiency Experience'!$B$1:$AQ$365,30,FALSE)</f>
        <v>2.0350000000000001</v>
      </c>
      <c r="O32">
        <f>VLOOKUP('2024-2025 March Madness Data'!A32,'EFG Efficiency Experience'!$B$1:$AQ$365,3,FALSE)</f>
        <v>105.602</v>
      </c>
      <c r="P32">
        <f>VLOOKUP(A32 &amp; "*",'Last10 W L'!$C$2:$I$365,2,FALSE)</f>
        <v>-1.3</v>
      </c>
    </row>
    <row r="33" spans="1:16" x14ac:dyDescent="0.2">
      <c r="A33" s="4" t="s">
        <v>428</v>
      </c>
      <c r="B33" s="4">
        <f>VLOOKUP('2024-2025 March Madness Data'!A33 &amp; "*",'PPG TO 3PT '!$B$2:$U$365,3,FALSE)</f>
        <v>81.599999999999994</v>
      </c>
      <c r="C33" s="5">
        <f>VLOOKUP(A33 &amp; "*",OPPG!$B$1:$U$365,3,FALSE)</f>
        <v>74.2</v>
      </c>
      <c r="D33" s="4">
        <f>VLOOKUP(A33 &amp;"*",'PPG TO 3PT '!$B$2:$U$365,19,FALSE)</f>
        <v>12</v>
      </c>
      <c r="E33" s="5">
        <f>VLOOKUP(A33 &amp; "*",'PPG TO 3PT '!$B$2:$U$365,9,FALSE)</f>
        <v>33.799999999999997</v>
      </c>
      <c r="F33" s="4">
        <f>VLOOKUP(A33, 'EFG Efficiency Experience'!$B$1:$AQ$365,8,FALSE)</f>
        <v>51</v>
      </c>
      <c r="G33" s="5">
        <f>VLOOKUP(A33 &amp; "*",'PPG TO 3PT '!$B$2:$U$365,11,FALSE)</f>
        <v>19.5</v>
      </c>
      <c r="H33" s="5">
        <f>VLOOKUP(A33 &amp; "*",'PPG TO 3PT '!$B$2:$U$365,12,FALSE)</f>
        <v>71.400000000000006</v>
      </c>
      <c r="I33" s="5">
        <f>VLOOKUP(A33 &amp; "*",'PPG TO 3PT '!$B$2:$U$365,17,FALSE)</f>
        <v>6.6</v>
      </c>
      <c r="J33">
        <f>VLOOKUP(A33 &amp; "*",'Rebound Margin'!$B$1:$U$365,15,FALSE)</f>
        <v>4.7</v>
      </c>
      <c r="K33" s="11">
        <f>VLOOKUP(A33,NET!$A$2:$C$366,2,FALSE)</f>
        <v>141</v>
      </c>
      <c r="L33">
        <f>VLOOKUP(A33 &amp; "*",SOR!$A$2:$I$366,4,FALSE)</f>
        <v>143</v>
      </c>
      <c r="M33">
        <f>VLOOKUP(A33 &amp; "*",BPI!$A$2:$L$367,4,FALSE)</f>
        <v>1.2</v>
      </c>
      <c r="N33">
        <f>VLOOKUP('2024-2025 March Madness Data'!A33,'EFG Efficiency Experience'!$B$1:$AQ$365,30,FALSE)</f>
        <v>2.5019999999999998</v>
      </c>
      <c r="O33">
        <f>VLOOKUP('2024-2025 March Madness Data'!A33,'EFG Efficiency Experience'!$B$1:$AQ$365,3,FALSE)</f>
        <v>105.346</v>
      </c>
      <c r="P33">
        <f>VLOOKUP(A33 &amp; "*",'Last10 W L'!$C$2:$I$365,2,FALSE)</f>
        <v>4.3</v>
      </c>
    </row>
    <row r="34" spans="1:16" x14ac:dyDescent="0.2">
      <c r="A34" s="4" t="s">
        <v>429</v>
      </c>
      <c r="B34" s="4">
        <f>VLOOKUP('2024-2025 March Madness Data'!A34 &amp; "*",'PPG TO 3PT '!$B$2:$U$365,3,FALSE)</f>
        <v>74</v>
      </c>
      <c r="C34" s="5">
        <f>VLOOKUP(A34 &amp; "*",OPPG!$B$1:$U$365,3,FALSE)</f>
        <v>73.2</v>
      </c>
      <c r="D34" s="4">
        <f>VLOOKUP(A34 &amp;"*",'PPG TO 3PT '!$B$2:$U$365,19,FALSE)</f>
        <v>13.1</v>
      </c>
      <c r="E34" s="5">
        <f>VLOOKUP(A34 &amp; "*",'PPG TO 3PT '!$B$2:$U$365,9,FALSE)</f>
        <v>35.299999999999997</v>
      </c>
      <c r="F34" s="4">
        <f>VLOOKUP(A34, 'EFG Efficiency Experience'!$B$1:$AQ$365,8,FALSE)</f>
        <v>53.8</v>
      </c>
      <c r="G34" s="5">
        <f>VLOOKUP(A34 &amp; "*",'PPG TO 3PT '!$B$2:$U$365,11,FALSE)</f>
        <v>20.6</v>
      </c>
      <c r="H34" s="5">
        <f>VLOOKUP(A34 &amp; "*",'PPG TO 3PT '!$B$2:$U$365,12,FALSE)</f>
        <v>66.400000000000006</v>
      </c>
      <c r="I34" s="5">
        <f>VLOOKUP(A34 &amp; "*",'PPG TO 3PT '!$B$2:$U$365,17,FALSE)</f>
        <v>6.6</v>
      </c>
      <c r="J34">
        <f>VLOOKUP(A34 &amp; "*",'Rebound Margin'!$B$1:$U$365,15,FALSE)</f>
        <v>-0.2</v>
      </c>
      <c r="K34" s="11">
        <f>VLOOKUP(A34,NET!$A$2:$C$366,2,FALSE)</f>
        <v>213</v>
      </c>
      <c r="L34">
        <f>VLOOKUP(A34 &amp; "*",SOR!$A$2:$I$366,4,FALSE)</f>
        <v>188</v>
      </c>
      <c r="M34">
        <f>VLOOKUP(A34 &amp; "*",BPI!$A$2:$L$367,4,FALSE)</f>
        <v>-3</v>
      </c>
      <c r="N34">
        <f>VLOOKUP('2024-2025 March Madness Data'!A34,'EFG Efficiency Experience'!$B$1:$AQ$365,30,FALSE)</f>
        <v>2.1389999999999998</v>
      </c>
      <c r="O34">
        <f>VLOOKUP('2024-2025 March Madness Data'!A34,'EFG Efficiency Experience'!$B$1:$AQ$365,3,FALSE)</f>
        <v>107.68300000000001</v>
      </c>
      <c r="P34">
        <f>VLOOKUP(A34 &amp; "*",'Last10 W L'!$C$2:$I$365,2,FALSE)</f>
        <v>1.6</v>
      </c>
    </row>
    <row r="35" spans="1:16" x14ac:dyDescent="0.2">
      <c r="A35" s="4" t="s">
        <v>430</v>
      </c>
      <c r="B35" s="4">
        <f>VLOOKUP('2024-2025 March Madness Data'!A35 &amp; "*",'PPG TO 3PT '!$B$2:$U$365,3,FALSE)</f>
        <v>71.8</v>
      </c>
      <c r="C35" s="5">
        <f>VLOOKUP(A35 &amp; "*",OPPG!$B$1:$U$365,3,FALSE)</f>
        <v>80.900000000000006</v>
      </c>
      <c r="D35" s="4">
        <f>VLOOKUP(A35 &amp;"*",'PPG TO 3PT '!$B$2:$U$365,19,FALSE)</f>
        <v>14.5</v>
      </c>
      <c r="E35" s="5">
        <f>VLOOKUP(A35 &amp; "*",'PPG TO 3PT '!$B$2:$U$365,9,FALSE)</f>
        <v>30.4</v>
      </c>
      <c r="F35" s="4">
        <f>VLOOKUP(A35, 'EFG Efficiency Experience'!$B$1:$AQ$365,8,FALSE)</f>
        <v>48.8</v>
      </c>
      <c r="G35" s="5">
        <f>VLOOKUP(A35 &amp; "*",'PPG TO 3PT '!$B$2:$U$365,11,FALSE)</f>
        <v>19.899999999999999</v>
      </c>
      <c r="H35" s="5">
        <f>VLOOKUP(A35 &amp; "*",'PPG TO 3PT '!$B$2:$U$365,12,FALSE)</f>
        <v>70</v>
      </c>
      <c r="I35" s="5">
        <f>VLOOKUP(A35 &amp; "*",'PPG TO 3PT '!$B$2:$U$365,17,FALSE)</f>
        <v>6.7</v>
      </c>
      <c r="J35">
        <f>VLOOKUP(A35 &amp; "*",'Rebound Margin'!$B$1:$U$365,15,FALSE)</f>
        <v>-4.0999999999999996</v>
      </c>
      <c r="K35" s="11">
        <f>VLOOKUP(A35,NET!$A$2:$C$366,2,FALSE)</f>
        <v>341</v>
      </c>
      <c r="L35">
        <f>VLOOKUP(A35 &amp; "*",SOR!$A$2:$I$366,4,FALSE)</f>
        <v>188</v>
      </c>
      <c r="M35">
        <f>VLOOKUP(A35 &amp; "*",BPI!$A$2:$L$367,4,FALSE)</f>
        <v>-13.9</v>
      </c>
      <c r="N35">
        <f>VLOOKUP('2024-2025 March Madness Data'!A35,'EFG Efficiency Experience'!$B$1:$AQ$365,30,FALSE)</f>
        <v>1.121</v>
      </c>
      <c r="O35">
        <f>VLOOKUP('2024-2025 March Madness Data'!A35,'EFG Efficiency Experience'!$B$1:$AQ$365,3,FALSE)</f>
        <v>113.208</v>
      </c>
      <c r="P35">
        <f>VLOOKUP(A35 &amp; "*",'Last10 W L'!$C$2:$I$365,2,FALSE)</f>
        <v>-12.3</v>
      </c>
    </row>
    <row r="36" spans="1:16" x14ac:dyDescent="0.2">
      <c r="A36" s="4" t="s">
        <v>431</v>
      </c>
      <c r="B36" s="4">
        <f>VLOOKUP('2024-2025 March Madness Data'!A36 &amp; "*",'PPG TO 3PT '!$B$2:$U$365,3,FALSE)</f>
        <v>73.8</v>
      </c>
      <c r="C36" s="5">
        <f>VLOOKUP(A36 &amp; "*",OPPG!$B$1:$U$365,3,FALSE)</f>
        <v>73.8</v>
      </c>
      <c r="D36" s="4">
        <f>VLOOKUP(A36 &amp;"*",'PPG TO 3PT '!$B$2:$U$365,19,FALSE)</f>
        <v>11.1</v>
      </c>
      <c r="E36" s="5">
        <f>VLOOKUP(A36 &amp; "*",'PPG TO 3PT '!$B$2:$U$365,9,FALSE)</f>
        <v>36.6</v>
      </c>
      <c r="F36" s="4">
        <f>VLOOKUP(A36, 'EFG Efficiency Experience'!$B$1:$AQ$365,8,FALSE)</f>
        <v>53</v>
      </c>
      <c r="G36" s="5">
        <f>VLOOKUP(A36 &amp; "*",'PPG TO 3PT '!$B$2:$U$365,11,FALSE)</f>
        <v>20.6</v>
      </c>
      <c r="H36" s="5">
        <f>VLOOKUP(A36 &amp; "*",'PPG TO 3PT '!$B$2:$U$365,12,FALSE)</f>
        <v>74.2</v>
      </c>
      <c r="I36" s="5">
        <f>VLOOKUP(A36 &amp; "*",'PPG TO 3PT '!$B$2:$U$365,17,FALSE)</f>
        <v>4.0999999999999996</v>
      </c>
      <c r="J36">
        <f>VLOOKUP(A36 &amp; "*",'Rebound Margin'!$B$1:$U$365,15,FALSE)</f>
        <v>0.2</v>
      </c>
      <c r="K36" s="11">
        <f>VLOOKUP(A36,NET!$A$2:$C$366,2,FALSE)</f>
        <v>83</v>
      </c>
      <c r="L36">
        <f>VLOOKUP(A36 &amp; "*",SOR!$A$2:$I$366,4,FALSE)</f>
        <v>97</v>
      </c>
      <c r="M36">
        <f>VLOOKUP(A36 &amp; "*",BPI!$A$2:$L$367,4,FALSE)</f>
        <v>8.4</v>
      </c>
      <c r="N36">
        <f>VLOOKUP('2024-2025 March Madness Data'!A36,'EFG Efficiency Experience'!$B$1:$AQ$365,30,FALSE)</f>
        <v>2.359</v>
      </c>
      <c r="O36">
        <f>VLOOKUP('2024-2025 March Madness Data'!A36,'EFG Efficiency Experience'!$B$1:$AQ$365,3,FALSE)</f>
        <v>105.246</v>
      </c>
      <c r="P36">
        <f>VLOOKUP(A36 &amp; "*",'Last10 W L'!$C$2:$I$365,2,FALSE)</f>
        <v>7.1</v>
      </c>
    </row>
    <row r="37" spans="1:16" x14ac:dyDescent="0.2">
      <c r="A37" s="4" t="s">
        <v>432</v>
      </c>
      <c r="B37" s="4">
        <f>VLOOKUP('2024-2025 March Madness Data'!A37 &amp; "*",'PPG TO 3PT '!$B$2:$U$365,3,FALSE)</f>
        <v>82.1</v>
      </c>
      <c r="C37" s="5">
        <f>VLOOKUP(A37 &amp; "*",OPPG!$B$1:$U$365,3,FALSE)</f>
        <v>82.9</v>
      </c>
      <c r="D37" s="4">
        <f>VLOOKUP(A37 &amp;"*",'PPG TO 3PT '!$B$2:$U$365,19,FALSE)</f>
        <v>15.7</v>
      </c>
      <c r="E37" s="5">
        <f>VLOOKUP(A37 &amp; "*",'PPG TO 3PT '!$B$2:$U$365,9,FALSE)</f>
        <v>36.200000000000003</v>
      </c>
      <c r="F37" s="4">
        <f>VLOOKUP(A37, 'EFG Efficiency Experience'!$B$1:$AQ$365,8,FALSE)</f>
        <v>55.2</v>
      </c>
      <c r="G37" s="5">
        <f>VLOOKUP(A37 &amp; "*",'PPG TO 3PT '!$B$2:$U$365,11,FALSE)</f>
        <v>16.7</v>
      </c>
      <c r="H37" s="5">
        <f>VLOOKUP(A37 &amp; "*",'PPG TO 3PT '!$B$2:$U$365,12,FALSE)</f>
        <v>76.599999999999994</v>
      </c>
      <c r="I37" s="5">
        <f>VLOOKUP(A37 &amp; "*",'PPG TO 3PT '!$B$2:$U$365,17,FALSE)</f>
        <v>7.9</v>
      </c>
      <c r="J37">
        <f>VLOOKUP(A37 &amp; "*",'Rebound Margin'!$B$1:$U$365,15,FALSE)</f>
        <v>-2.9</v>
      </c>
      <c r="K37" s="11">
        <f>VLOOKUP(A37,NET!$A$2:$C$366,2,FALSE)</f>
        <v>180</v>
      </c>
      <c r="L37">
        <f>VLOOKUP(A37 &amp; "*",SOR!$A$2:$I$366,4,FALSE)</f>
        <v>188</v>
      </c>
      <c r="M37">
        <f>VLOOKUP(A37 &amp; "*",BPI!$A$2:$L$367,4,FALSE)</f>
        <v>-4.5</v>
      </c>
      <c r="N37">
        <f>VLOOKUP('2024-2025 March Madness Data'!A37,'EFG Efficiency Experience'!$B$1:$AQ$365,30,FALSE)</f>
        <v>2.09</v>
      </c>
      <c r="O37">
        <f>VLOOKUP('2024-2025 March Madness Data'!A37,'EFG Efficiency Experience'!$B$1:$AQ$365,3,FALSE)</f>
        <v>110.505</v>
      </c>
      <c r="P37">
        <f>VLOOKUP(A37 &amp; "*",'Last10 W L'!$C$2:$I$365,2,FALSE)</f>
        <v>4.2</v>
      </c>
    </row>
    <row r="38" spans="1:16" x14ac:dyDescent="0.2">
      <c r="A38" s="4" t="s">
        <v>433</v>
      </c>
      <c r="B38" s="4">
        <f>VLOOKUP('2024-2025 March Madness Data'!A38 &amp; "*",'PPG TO 3PT '!$B$2:$U$365,3,FALSE)</f>
        <v>73.8</v>
      </c>
      <c r="C38" s="5">
        <f>VLOOKUP(A38 &amp; "*",OPPG!$B$1:$U$365,3,FALSE)</f>
        <v>73.599999999999994</v>
      </c>
      <c r="D38" s="4">
        <f>VLOOKUP(A38 &amp;"*",'PPG TO 3PT '!$B$2:$U$365,19,FALSE)</f>
        <v>12.6</v>
      </c>
      <c r="E38" s="5">
        <f>VLOOKUP(A38 &amp; "*",'PPG TO 3PT '!$B$2:$U$365,9,FALSE)</f>
        <v>38</v>
      </c>
      <c r="F38" s="4">
        <f>VLOOKUP(A38, 'EFG Efficiency Experience'!$B$1:$AQ$365,8,FALSE)</f>
        <v>48.2</v>
      </c>
      <c r="G38" s="5">
        <f>VLOOKUP(A38 &amp; "*",'PPG TO 3PT '!$B$2:$U$365,11,FALSE)</f>
        <v>20.2</v>
      </c>
      <c r="H38" s="5">
        <f>VLOOKUP(A38 &amp; "*",'PPG TO 3PT '!$B$2:$U$365,12,FALSE)</f>
        <v>77.2</v>
      </c>
      <c r="I38" s="5">
        <f>VLOOKUP(A38 &amp; "*",'PPG TO 3PT '!$B$2:$U$365,17,FALSE)</f>
        <v>6.8</v>
      </c>
      <c r="J38">
        <f>VLOOKUP(A38 &amp; "*",'Rebound Margin'!$B$1:$U$365,15,FALSE)</f>
        <v>4</v>
      </c>
      <c r="K38" s="11">
        <f>VLOOKUP(A38,NET!$A$2:$C$366,2,FALSE)</f>
        <v>244</v>
      </c>
      <c r="L38">
        <f>VLOOKUP(A38 &amp; "*",SOR!$A$2:$I$366,4,FALSE)</f>
        <v>188</v>
      </c>
      <c r="M38">
        <f>VLOOKUP(A38 &amp; "*",BPI!$A$2:$L$367,4,FALSE)</f>
        <v>-5.3</v>
      </c>
      <c r="N38">
        <f>VLOOKUP('2024-2025 March Madness Data'!A38,'EFG Efficiency Experience'!$B$1:$AQ$365,30,FALSE)</f>
        <v>2.2000000000000002</v>
      </c>
      <c r="O38">
        <f>VLOOKUP('2024-2025 March Madness Data'!A38,'EFG Efficiency Experience'!$B$1:$AQ$365,3,FALSE)</f>
        <v>112.788</v>
      </c>
      <c r="P38">
        <f>VLOOKUP(A38 &amp; "*",'Last10 W L'!$C$2:$I$365,2,FALSE)</f>
        <v>-3.5</v>
      </c>
    </row>
    <row r="39" spans="1:16" x14ac:dyDescent="0.2">
      <c r="A39" s="4" t="s">
        <v>434</v>
      </c>
      <c r="B39" s="4">
        <f>VLOOKUP('2024-2025 March Madness Data'!A39 &amp; "*",'PPG TO 3PT '!$B$2:$U$365,3,FALSE)</f>
        <v>63.3</v>
      </c>
      <c r="C39" s="5">
        <f>VLOOKUP(A39 &amp; "*",OPPG!$B$1:$U$365,3,FALSE)</f>
        <v>77.3</v>
      </c>
      <c r="D39" s="4">
        <f>VLOOKUP(A39 &amp;"*",'PPG TO 3PT '!$B$2:$U$365,19,FALSE)</f>
        <v>14.8</v>
      </c>
      <c r="E39" s="5">
        <f>VLOOKUP(A39 &amp; "*",'PPG TO 3PT '!$B$2:$U$365,9,FALSE)</f>
        <v>27.1</v>
      </c>
      <c r="F39" s="4">
        <f>VLOOKUP(A39, 'EFG Efficiency Experience'!$B$1:$AQ$365,8,FALSE)</f>
        <v>44.2</v>
      </c>
      <c r="G39" s="5">
        <f>VLOOKUP(A39 &amp; "*",'PPG TO 3PT '!$B$2:$U$365,11,FALSE)</f>
        <v>21.2</v>
      </c>
      <c r="H39" s="5">
        <f>VLOOKUP(A39 &amp; "*",'PPG TO 3PT '!$B$2:$U$365,12,FALSE)</f>
        <v>74.2</v>
      </c>
      <c r="I39" s="5">
        <f>VLOOKUP(A39 &amp; "*",'PPG TO 3PT '!$B$2:$U$365,17,FALSE)</f>
        <v>5.3</v>
      </c>
      <c r="J39">
        <f>VLOOKUP(A39 &amp; "*",'Rebound Margin'!$B$1:$U$365,15,FALSE)</f>
        <v>-2.1</v>
      </c>
      <c r="K39" s="11">
        <f>VLOOKUP(A39,NET!$A$2:$C$366,2,FALSE)</f>
        <v>348</v>
      </c>
      <c r="L39">
        <f>VLOOKUP(A39 &amp; "*",SOR!$A$2:$I$366,4,FALSE)</f>
        <v>188</v>
      </c>
      <c r="M39">
        <f>VLOOKUP(A39 &amp; "*",BPI!$A$2:$L$367,4,FALSE)</f>
        <v>-14.5</v>
      </c>
      <c r="N39">
        <f>VLOOKUP('2024-2025 March Madness Data'!A39,'EFG Efficiency Experience'!$B$1:$AQ$365,30,FALSE)</f>
        <v>1.6120000000000001</v>
      </c>
      <c r="O39">
        <f>VLOOKUP('2024-2025 March Madness Data'!A39,'EFG Efficiency Experience'!$B$1:$AQ$365,3,FALSE)</f>
        <v>111.755</v>
      </c>
      <c r="P39">
        <f>VLOOKUP(A39 &amp; "*",'Last10 W L'!$C$2:$I$365,2,FALSE)</f>
        <v>-24.5</v>
      </c>
    </row>
    <row r="40" spans="1:16" x14ac:dyDescent="0.2">
      <c r="A40" s="4" t="s">
        <v>435</v>
      </c>
      <c r="B40" s="4">
        <f>VLOOKUP('2024-2025 March Madness Data'!A40 &amp; "*",'PPG TO 3PT '!$B$2:$U$365,3,FALSE)</f>
        <v>80.599999999999994</v>
      </c>
      <c r="C40" s="5">
        <f>VLOOKUP(A40 &amp; "*",OPPG!$B$1:$U$365,3,FALSE)</f>
        <v>72.5</v>
      </c>
      <c r="D40" s="4">
        <f>VLOOKUP(A40 &amp;"*",'PPG TO 3PT '!$B$2:$U$365,19,FALSE)</f>
        <v>13.8</v>
      </c>
      <c r="E40" s="5">
        <f>VLOOKUP(A40 &amp; "*",'PPG TO 3PT '!$B$2:$U$365,9,FALSE)</f>
        <v>34.799999999999997</v>
      </c>
      <c r="F40" s="4">
        <f>VLOOKUP(A40, 'EFG Efficiency Experience'!$B$1:$AQ$365,8,FALSE)</f>
        <v>51.8</v>
      </c>
      <c r="G40" s="5">
        <f>VLOOKUP(A40 &amp; "*",'PPG TO 3PT '!$B$2:$U$365,11,FALSE)</f>
        <v>22.2</v>
      </c>
      <c r="H40" s="5">
        <f>VLOOKUP(A40 &amp; "*",'PPG TO 3PT '!$B$2:$U$365,12,FALSE)</f>
        <v>72.900000000000006</v>
      </c>
      <c r="I40" s="5">
        <f>VLOOKUP(A40 &amp; "*",'PPG TO 3PT '!$B$2:$U$365,17,FALSE)</f>
        <v>7.8</v>
      </c>
      <c r="J40">
        <f>VLOOKUP(A40 &amp; "*",'Rebound Margin'!$B$1:$U$365,15,FALSE)</f>
        <v>8.6999999999999993</v>
      </c>
      <c r="K40" s="11">
        <f>VLOOKUP(A40,NET!$A$2:$C$366,2,FALSE)</f>
        <v>105</v>
      </c>
      <c r="L40">
        <f>VLOOKUP(A40 &amp; "*",SOR!$A$2:$I$366,4,FALSE)</f>
        <v>120</v>
      </c>
      <c r="M40">
        <f>VLOOKUP(A40 &amp; "*",BPI!$A$2:$L$367,4,FALSE)</f>
        <v>1.2</v>
      </c>
      <c r="N40">
        <f>VLOOKUP('2024-2025 March Madness Data'!A40,'EFG Efficiency Experience'!$B$1:$AQ$365,30,FALSE)</f>
        <v>2.4670000000000001</v>
      </c>
      <c r="O40">
        <f>VLOOKUP('2024-2025 March Madness Data'!A40,'EFG Efficiency Experience'!$B$1:$AQ$365,3,FALSE)</f>
        <v>104.374</v>
      </c>
      <c r="P40">
        <f>VLOOKUP(A40 &amp; "*",'Last10 W L'!$C$2:$I$365,2,FALSE)</f>
        <v>2.8</v>
      </c>
    </row>
    <row r="41" spans="1:16" x14ac:dyDescent="0.2">
      <c r="A41" s="4" t="s">
        <v>436</v>
      </c>
      <c r="B41" s="4">
        <f>VLOOKUP('2024-2025 March Madness Data'!A41 &amp; "*",'PPG TO 3PT '!$B$2:$U$365,3,FALSE)</f>
        <v>75.599999999999994</v>
      </c>
      <c r="C41" s="5">
        <f>VLOOKUP(A41 &amp; "*",OPPG!$B$1:$U$365,3,FALSE)</f>
        <v>70</v>
      </c>
      <c r="D41" s="4">
        <f>VLOOKUP(A41 &amp;"*",'PPG TO 3PT '!$B$2:$U$365,19,FALSE)</f>
        <v>11.6</v>
      </c>
      <c r="E41" s="5">
        <f>VLOOKUP(A41 &amp; "*",'PPG TO 3PT '!$B$2:$U$365,9,FALSE)</f>
        <v>31.5</v>
      </c>
      <c r="F41" s="4">
        <f>VLOOKUP(A41, 'EFG Efficiency Experience'!$B$1:$AQ$365,8,FALSE)</f>
        <v>47.8</v>
      </c>
      <c r="G41" s="5">
        <f>VLOOKUP(A41 &amp; "*",'PPG TO 3PT '!$B$2:$U$365,11,FALSE)</f>
        <v>23.6</v>
      </c>
      <c r="H41" s="5">
        <f>VLOOKUP(A41 &amp; "*",'PPG TO 3PT '!$B$2:$U$365,12,FALSE)</f>
        <v>74.599999999999994</v>
      </c>
      <c r="I41" s="5">
        <f>VLOOKUP(A41 &amp; "*",'PPG TO 3PT '!$B$2:$U$365,17,FALSE)</f>
        <v>6.3</v>
      </c>
      <c r="J41">
        <f>VLOOKUP(A41 &amp; "*",'Rebound Margin'!$B$1:$U$365,15,FALSE)</f>
        <v>1.8</v>
      </c>
      <c r="K41" s="11">
        <f>VLOOKUP(A41,NET!$A$2:$C$366,2,FALSE)</f>
        <v>125</v>
      </c>
      <c r="L41">
        <f>VLOOKUP(A41 &amp; "*",SOR!$A$2:$I$366,4,FALSE)</f>
        <v>140</v>
      </c>
      <c r="M41">
        <f>VLOOKUP(A41 &amp; "*",BPI!$A$2:$L$367,4,FALSE)</f>
        <v>4</v>
      </c>
      <c r="N41">
        <f>VLOOKUP('2024-2025 March Madness Data'!A41,'EFG Efficiency Experience'!$B$1:$AQ$365,30,FALSE)</f>
        <v>1.8580000000000001</v>
      </c>
      <c r="O41">
        <f>VLOOKUP('2024-2025 March Madness Data'!A41,'EFG Efficiency Experience'!$B$1:$AQ$365,3,FALSE)</f>
        <v>105.66200000000001</v>
      </c>
      <c r="P41">
        <f>VLOOKUP(A41 &amp; "*",'Last10 W L'!$C$2:$I$365,2,FALSE)</f>
        <v>5.6</v>
      </c>
    </row>
    <row r="42" spans="1:16" x14ac:dyDescent="0.2">
      <c r="A42" s="4" t="s">
        <v>437</v>
      </c>
      <c r="B42" s="4">
        <f>VLOOKUP('2024-2025 March Madness Data'!A42 &amp; "*",'PPG TO 3PT '!$B$2:$U$365,3,FALSE)</f>
        <v>71.3</v>
      </c>
      <c r="C42" s="5">
        <f>VLOOKUP(A42 &amp; "*",OPPG!$B$1:$U$365,3,FALSE)</f>
        <v>70</v>
      </c>
      <c r="D42" s="4">
        <f>VLOOKUP(A42 &amp;"*",'PPG TO 3PT '!$B$2:$U$365,19,FALSE)</f>
        <v>12.1</v>
      </c>
      <c r="E42" s="5">
        <f>VLOOKUP(A42 &amp; "*",'PPG TO 3PT '!$B$2:$U$365,9,FALSE)</f>
        <v>31.7</v>
      </c>
      <c r="F42" s="4">
        <f>VLOOKUP(A42, 'EFG Efficiency Experience'!$B$1:$AQ$365,8,FALSE)</f>
        <v>48.3</v>
      </c>
      <c r="G42" s="5">
        <f>VLOOKUP(A42 &amp; "*",'PPG TO 3PT '!$B$2:$U$365,11,FALSE)</f>
        <v>17.8</v>
      </c>
      <c r="H42" s="5">
        <f>VLOOKUP(A42 &amp; "*",'PPG TO 3PT '!$B$2:$U$365,12,FALSE)</f>
        <v>75.7</v>
      </c>
      <c r="I42" s="5">
        <f>VLOOKUP(A42 &amp; "*",'PPG TO 3PT '!$B$2:$U$365,17,FALSE)</f>
        <v>6.6</v>
      </c>
      <c r="J42">
        <f>VLOOKUP(A42 &amp; "*",'Rebound Margin'!$B$1:$U$365,15,FALSE)</f>
        <v>1.8</v>
      </c>
      <c r="K42" s="11">
        <f>VLOOKUP(A42,NET!$A$2:$C$366,2,FALSE)</f>
        <v>172</v>
      </c>
      <c r="L42">
        <f>VLOOKUP(A42 &amp; "*",SOR!$A$2:$I$366,4,FALSE)</f>
        <v>188</v>
      </c>
      <c r="M42">
        <f>VLOOKUP(A42 &amp; "*",BPI!$A$2:$L$367,4,FALSE)</f>
        <v>-0.8</v>
      </c>
      <c r="N42">
        <f>VLOOKUP('2024-2025 March Madness Data'!A42,'EFG Efficiency Experience'!$B$1:$AQ$365,30,FALSE)</f>
        <v>2.2890000000000001</v>
      </c>
      <c r="O42">
        <f>VLOOKUP('2024-2025 March Madness Data'!A42,'EFG Efficiency Experience'!$B$1:$AQ$365,3,FALSE)</f>
        <v>104.589</v>
      </c>
      <c r="P42">
        <f>VLOOKUP(A42 &amp; "*",'Last10 W L'!$C$2:$I$365,2,FALSE)</f>
        <v>-0.8</v>
      </c>
    </row>
    <row r="43" spans="1:16" x14ac:dyDescent="0.2">
      <c r="A43" s="4" t="s">
        <v>438</v>
      </c>
      <c r="B43" s="4">
        <f>VLOOKUP('2024-2025 March Madness Data'!A43 &amp; "*",'PPG TO 3PT '!$B$2:$U$365,3,FALSE)</f>
        <v>70.2</v>
      </c>
      <c r="C43" s="5">
        <f>VLOOKUP(A43 &amp; "*",OPPG!$B$1:$U$365,3,FALSE)</f>
        <v>67.8</v>
      </c>
      <c r="D43" s="4">
        <f>VLOOKUP(A43 &amp;"*",'PPG TO 3PT '!$B$2:$U$365,19,FALSE)</f>
        <v>10.5</v>
      </c>
      <c r="E43" s="5">
        <f>VLOOKUP(A43 &amp; "*",'PPG TO 3PT '!$B$2:$U$365,9,FALSE)</f>
        <v>32.200000000000003</v>
      </c>
      <c r="F43" s="4">
        <f>VLOOKUP(A43, 'EFG Efficiency Experience'!$B$1:$AQ$365,8,FALSE)</f>
        <v>50</v>
      </c>
      <c r="G43" s="5">
        <f>VLOOKUP(A43 &amp; "*",'PPG TO 3PT '!$B$2:$U$365,11,FALSE)</f>
        <v>17.100000000000001</v>
      </c>
      <c r="H43" s="5">
        <f>VLOOKUP(A43 &amp; "*",'PPG TO 3PT '!$B$2:$U$365,12,FALSE)</f>
        <v>77.099999999999994</v>
      </c>
      <c r="I43" s="5">
        <f>VLOOKUP(A43 &amp; "*",'PPG TO 3PT '!$B$2:$U$365,17,FALSE)</f>
        <v>6.9</v>
      </c>
      <c r="J43">
        <f>VLOOKUP(A43 &amp; "*",'Rebound Margin'!$B$1:$U$365,15,FALSE)</f>
        <v>-2.6</v>
      </c>
      <c r="K43" s="11">
        <f>VLOOKUP(A43,NET!$A$2:$C$366,2,FALSE)</f>
        <v>222</v>
      </c>
      <c r="L43">
        <f>VLOOKUP(A43 &amp; "*",SOR!$A$2:$I$366,4,FALSE)</f>
        <v>188</v>
      </c>
      <c r="M43">
        <f>VLOOKUP(A43 &amp; "*",BPI!$A$2:$L$367,4,FALSE)</f>
        <v>-3.3</v>
      </c>
      <c r="N43">
        <f>VLOOKUP('2024-2025 March Madness Data'!A43,'EFG Efficiency Experience'!$B$1:$AQ$365,30,FALSE)</f>
        <v>2.448</v>
      </c>
      <c r="O43">
        <f>VLOOKUP('2024-2025 March Madness Data'!A43,'EFG Efficiency Experience'!$B$1:$AQ$365,3,FALSE)</f>
        <v>105.902</v>
      </c>
      <c r="P43">
        <f>VLOOKUP(A43 &amp; "*",'Last10 W L'!$C$2:$I$365,2,FALSE)</f>
        <v>-6</v>
      </c>
    </row>
    <row r="44" spans="1:16" x14ac:dyDescent="0.2">
      <c r="A44" s="4" t="s">
        <v>439</v>
      </c>
      <c r="B44" s="4">
        <f>VLOOKUP('2024-2025 March Madness Data'!A44 &amp; "*",'PPG TO 3PT '!$B$2:$U$365,3,FALSE)</f>
        <v>64.8</v>
      </c>
      <c r="C44" s="5">
        <f>VLOOKUP(A44 &amp; "*",OPPG!$B$1:$U$365,3,FALSE)</f>
        <v>78.599999999999994</v>
      </c>
      <c r="D44" s="4">
        <f>VLOOKUP(A44 &amp;"*",'PPG TO 3PT '!$B$2:$U$365,19,FALSE)</f>
        <v>12.3</v>
      </c>
      <c r="E44" s="5">
        <f>VLOOKUP(A44 &amp; "*",'PPG TO 3PT '!$B$2:$U$365,9,FALSE)</f>
        <v>36.700000000000003</v>
      </c>
      <c r="F44" s="4">
        <f>VLOOKUP(A44, 'EFG Efficiency Experience'!$B$1:$AQ$365,8,FALSE)</f>
        <v>51.2</v>
      </c>
      <c r="G44" s="5">
        <f>VLOOKUP(A44 &amp; "*",'PPG TO 3PT '!$B$2:$U$365,11,FALSE)</f>
        <v>12.6</v>
      </c>
      <c r="H44" s="5">
        <f>VLOOKUP(A44 &amp; "*",'PPG TO 3PT '!$B$2:$U$365,12,FALSE)</f>
        <v>75.900000000000006</v>
      </c>
      <c r="I44" s="5">
        <f>VLOOKUP(A44 &amp; "*",'PPG TO 3PT '!$B$2:$U$365,17,FALSE)</f>
        <v>6.2</v>
      </c>
      <c r="J44">
        <f>VLOOKUP(A44 &amp; "*",'Rebound Margin'!$B$1:$U$365,15,FALSE)</f>
        <v>-10.4</v>
      </c>
      <c r="K44" s="11">
        <f>VLOOKUP(A44,NET!$A$2:$C$366,2,FALSE)</f>
        <v>357</v>
      </c>
      <c r="L44">
        <f>VLOOKUP(A44 &amp; "*",SOR!$A$2:$I$366,4,FALSE)</f>
        <v>188</v>
      </c>
      <c r="M44">
        <f>VLOOKUP(A44 &amp; "*",BPI!$A$2:$L$367,4,FALSE)</f>
        <v>-14.6</v>
      </c>
      <c r="N44">
        <f>VLOOKUP('2024-2025 March Madness Data'!A44,'EFG Efficiency Experience'!$B$1:$AQ$365,30,FALSE)</f>
        <v>1.6759999999999999</v>
      </c>
      <c r="O44">
        <f>VLOOKUP('2024-2025 March Madness Data'!A44,'EFG Efficiency Experience'!$B$1:$AQ$365,3,FALSE)</f>
        <v>121.071</v>
      </c>
      <c r="P44">
        <f>VLOOKUP(A44 &amp; "*",'Last10 W L'!$C$2:$I$365,2,FALSE)</f>
        <v>-16.7</v>
      </c>
    </row>
    <row r="45" spans="1:16" x14ac:dyDescent="0.2">
      <c r="A45" s="4" t="s">
        <v>440</v>
      </c>
      <c r="B45" s="4">
        <f>VLOOKUP('2024-2025 March Madness Data'!A45 &amp; "*",'PPG TO 3PT '!$B$2:$U$365,3,FALSE)</f>
        <v>70.2</v>
      </c>
      <c r="C45" s="5">
        <f>VLOOKUP(A45 &amp; "*",OPPG!$B$1:$U$365,3,FALSE)</f>
        <v>78.099999999999994</v>
      </c>
      <c r="D45" s="4">
        <f>VLOOKUP(A45 &amp;"*",'PPG TO 3PT '!$B$2:$U$365,19,FALSE)</f>
        <v>12.4</v>
      </c>
      <c r="E45" s="5">
        <f>VLOOKUP(A45 &amp; "*",'PPG TO 3PT '!$B$2:$U$365,9,FALSE)</f>
        <v>29.4</v>
      </c>
      <c r="F45" s="4">
        <f>VLOOKUP(A45, 'EFG Efficiency Experience'!$B$1:$AQ$365,8,FALSE)</f>
        <v>47.4</v>
      </c>
      <c r="G45" s="5">
        <f>VLOOKUP(A45 &amp; "*",'PPG TO 3PT '!$B$2:$U$365,11,FALSE)</f>
        <v>16.899999999999999</v>
      </c>
      <c r="H45" s="5">
        <f>VLOOKUP(A45 &amp; "*",'PPG TO 3PT '!$B$2:$U$365,12,FALSE)</f>
        <v>71.900000000000006</v>
      </c>
      <c r="I45" s="5">
        <f>VLOOKUP(A45 &amp; "*",'PPG TO 3PT '!$B$2:$U$365,17,FALSE)</f>
        <v>7.3</v>
      </c>
      <c r="J45">
        <f>VLOOKUP(A45 &amp; "*",'Rebound Margin'!$B$1:$U$365,15,FALSE)</f>
        <v>-1</v>
      </c>
      <c r="K45" s="11">
        <f>VLOOKUP(A45,NET!$A$2:$C$366,2,FALSE)</f>
        <v>343</v>
      </c>
      <c r="L45">
        <f>VLOOKUP(A45 &amp; "*",SOR!$A$2:$I$366,4,FALSE)</f>
        <v>188</v>
      </c>
      <c r="M45">
        <f>VLOOKUP(A45 &amp; "*",BPI!$A$2:$L$367,4,FALSE)</f>
        <v>-13.2</v>
      </c>
      <c r="N45">
        <f>VLOOKUP('2024-2025 March Madness Data'!A45,'EFG Efficiency Experience'!$B$1:$AQ$365,30,FALSE)</f>
        <v>0.82</v>
      </c>
      <c r="O45">
        <f>VLOOKUP('2024-2025 March Madness Data'!A45,'EFG Efficiency Experience'!$B$1:$AQ$365,3,FALSE)</f>
        <v>116.608</v>
      </c>
      <c r="P45">
        <f>VLOOKUP(A45 &amp; "*",'Last10 W L'!$C$2:$I$365,2,FALSE)</f>
        <v>-14.8</v>
      </c>
    </row>
    <row r="46" spans="1:16" x14ac:dyDescent="0.2">
      <c r="A46" s="4" t="s">
        <v>727</v>
      </c>
      <c r="B46" s="4">
        <f>VLOOKUP('2024-2025 March Madness Data'!A46 &amp; "*",'PPG TO 3PT '!$B$2:$U$365,3,FALSE)</f>
        <v>72.3</v>
      </c>
      <c r="C46" s="5">
        <f>VLOOKUP(A46 &amp; "*",OPPG!$B$1:$U$365,3,FALSE)</f>
        <v>62.9</v>
      </c>
      <c r="D46" s="4">
        <f>VLOOKUP(A46 &amp;"*",'PPG TO 3PT '!$B$2:$U$365,19,FALSE)</f>
        <v>11.3</v>
      </c>
      <c r="E46" s="5">
        <f>VLOOKUP(A46 &amp; "*",'PPG TO 3PT '!$B$2:$U$365,9,FALSE)</f>
        <v>34.6</v>
      </c>
      <c r="F46" s="4">
        <f>VLOOKUP(A46, 'EFG Efficiency Experience'!$B$1:$AQ$365,8,FALSE)</f>
        <v>52.2</v>
      </c>
      <c r="G46" s="5">
        <f>VLOOKUP(A46 &amp; "*",'PPG TO 3PT '!$B$2:$U$365,11,FALSE)</f>
        <v>14.6</v>
      </c>
      <c r="H46" s="5">
        <f>VLOOKUP(A46 &amp; "*",'PPG TO 3PT '!$B$2:$U$365,12,FALSE)</f>
        <v>74.2</v>
      </c>
      <c r="I46" s="5">
        <f>VLOOKUP(A46 &amp; "*",'PPG TO 3PT '!$B$2:$U$365,17,FALSE)</f>
        <v>7.6</v>
      </c>
      <c r="J46">
        <f>VLOOKUP(A46 &amp; "*",'Rebound Margin'!$B$1:$U$365,15,FALSE)</f>
        <v>3.4</v>
      </c>
      <c r="K46" s="11">
        <f>VLOOKUP(A46,NET!$A$2:$C$366,2,FALSE)</f>
        <v>168</v>
      </c>
      <c r="L46">
        <f>VLOOKUP(A46 &amp; "*",SOR!$A$2:$I$366,4,FALSE)</f>
        <v>114</v>
      </c>
      <c r="M46">
        <f>VLOOKUP(A46 &amp; "*",BPI!$A$2:$L$367,4,FALSE)</f>
        <v>-0.9</v>
      </c>
      <c r="N46">
        <f>VLOOKUP('2024-2025 March Madness Data'!A46,'EFG Efficiency Experience'!$B$1:$AQ$365,30,FALSE)</f>
        <v>2.4079999999999999</v>
      </c>
      <c r="O46">
        <f>VLOOKUP('2024-2025 March Madness Data'!A46,'EFG Efficiency Experience'!$B$1:$AQ$365,3,FALSE)</f>
        <v>101.52800000000001</v>
      </c>
      <c r="P46">
        <f>VLOOKUP(A46 &amp; "*",'Last10 W L'!$C$2:$I$365,2,FALSE)</f>
        <v>-1.6</v>
      </c>
    </row>
    <row r="47" spans="1:16" x14ac:dyDescent="0.2">
      <c r="A47" s="4" t="s">
        <v>441</v>
      </c>
      <c r="B47" s="4">
        <f>VLOOKUP('2024-2025 March Madness Data'!A47 &amp; "*",'PPG TO 3PT '!$B$2:$U$365,3,FALSE)</f>
        <v>75.5</v>
      </c>
      <c r="C47" s="5">
        <f>VLOOKUP(A47 &amp; "*",OPPG!$B$1:$U$365,3,FALSE)</f>
        <v>72.2</v>
      </c>
      <c r="D47" s="4">
        <f>VLOOKUP(A47 &amp;"*",'PPG TO 3PT '!$B$2:$U$365,19,FALSE)</f>
        <v>12.3</v>
      </c>
      <c r="E47" s="5">
        <f>VLOOKUP(A47 &amp; "*",'PPG TO 3PT '!$B$2:$U$365,9,FALSE)</f>
        <v>32.5</v>
      </c>
      <c r="F47" s="4">
        <f>VLOOKUP(A47, 'EFG Efficiency Experience'!$B$1:$AQ$365,8,FALSE)</f>
        <v>49.8</v>
      </c>
      <c r="G47" s="5">
        <f>VLOOKUP(A47 &amp; "*",'PPG TO 3PT '!$B$2:$U$365,11,FALSE)</f>
        <v>21.1</v>
      </c>
      <c r="H47" s="5">
        <f>VLOOKUP(A47 &amp; "*",'PPG TO 3PT '!$B$2:$U$365,12,FALSE)</f>
        <v>72.2</v>
      </c>
      <c r="I47" s="5">
        <f>VLOOKUP(A47 &amp; "*",'PPG TO 3PT '!$B$2:$U$365,17,FALSE)</f>
        <v>7.4</v>
      </c>
      <c r="J47">
        <f>VLOOKUP(A47 &amp; "*",'Rebound Margin'!$B$1:$U$365,15,FALSE)</f>
        <v>3.6</v>
      </c>
      <c r="K47" s="11">
        <f>VLOOKUP(A47,NET!$A$2:$C$366,2,FALSE)</f>
        <v>219</v>
      </c>
      <c r="L47">
        <f>VLOOKUP(A47 &amp; "*",SOR!$A$2:$I$366,4,FALSE)</f>
        <v>188</v>
      </c>
      <c r="M47">
        <f>VLOOKUP(A47 &amp; "*",BPI!$A$2:$L$367,4,FALSE)</f>
        <v>-3.5</v>
      </c>
      <c r="N47">
        <f>VLOOKUP('2024-2025 March Madness Data'!A47,'EFG Efficiency Experience'!$B$1:$AQ$365,30,FALSE)</f>
        <v>2.0350000000000001</v>
      </c>
      <c r="O47">
        <f>VLOOKUP('2024-2025 March Madness Data'!A47,'EFG Efficiency Experience'!$B$1:$AQ$365,3,FALSE)</f>
        <v>109.416</v>
      </c>
      <c r="P47">
        <f>VLOOKUP(A47 &amp; "*",'Last10 W L'!$C$2:$I$365,2,FALSE)</f>
        <v>-2.8</v>
      </c>
    </row>
    <row r="48" spans="1:16" x14ac:dyDescent="0.2">
      <c r="A48" s="4" t="s">
        <v>442</v>
      </c>
      <c r="B48" s="4">
        <f>VLOOKUP('2024-2025 March Madness Data'!A48 &amp; "*",'PPG TO 3PT '!$B$2:$U$365,3,FALSE)</f>
        <v>77.2</v>
      </c>
      <c r="C48" s="5">
        <f>VLOOKUP(A48 &amp; "*",OPPG!$B$1:$U$365,3,FALSE)</f>
        <v>73.8</v>
      </c>
      <c r="D48" s="4">
        <f>VLOOKUP(A48 &amp;"*",'PPG TO 3PT '!$B$2:$U$365,19,FALSE)</f>
        <v>11.4</v>
      </c>
      <c r="E48" s="5">
        <f>VLOOKUP(A48 &amp; "*",'PPG TO 3PT '!$B$2:$U$365,9,FALSE)</f>
        <v>35.299999999999997</v>
      </c>
      <c r="F48" s="4">
        <f>VLOOKUP(A48, 'EFG Efficiency Experience'!$B$1:$AQ$365,8,FALSE)</f>
        <v>52.4</v>
      </c>
      <c r="G48" s="5">
        <f>VLOOKUP(A48 &amp; "*",'PPG TO 3PT '!$B$2:$U$365,11,FALSE)</f>
        <v>20.7</v>
      </c>
      <c r="H48" s="5">
        <f>VLOOKUP(A48 &amp; "*",'PPG TO 3PT '!$B$2:$U$365,12,FALSE)</f>
        <v>71.599999999999994</v>
      </c>
      <c r="I48" s="5">
        <f>VLOOKUP(A48 &amp; "*",'PPG TO 3PT '!$B$2:$U$365,17,FALSE)</f>
        <v>6.5</v>
      </c>
      <c r="J48">
        <f>VLOOKUP(A48 &amp; "*",'Rebound Margin'!$B$1:$U$365,15,FALSE)</f>
        <v>0.1</v>
      </c>
      <c r="K48" s="11">
        <f>VLOOKUP(A48,NET!$A$2:$C$366,2,FALSE)</f>
        <v>150</v>
      </c>
      <c r="L48">
        <f>VLOOKUP(A48 &amp; "*",SOR!$A$2:$I$366,4,FALSE)</f>
        <v>98</v>
      </c>
      <c r="M48">
        <f>VLOOKUP(A48 &amp; "*",BPI!$A$2:$L$367,4,FALSE)</f>
        <v>1.8</v>
      </c>
      <c r="N48">
        <f>VLOOKUP('2024-2025 March Madness Data'!A48,'EFG Efficiency Experience'!$B$1:$AQ$365,30,FALSE)</f>
        <v>2.0979999999999999</v>
      </c>
      <c r="O48">
        <f>VLOOKUP('2024-2025 March Madness Data'!A48,'EFG Efficiency Experience'!$B$1:$AQ$365,3,FALSE)</f>
        <v>105.30800000000001</v>
      </c>
      <c r="P48">
        <f>VLOOKUP(A48 &amp; "*",'Last10 W L'!$C$2:$I$365,2,FALSE)</f>
        <v>0.2</v>
      </c>
    </row>
    <row r="49" spans="1:16" x14ac:dyDescent="0.2">
      <c r="A49" s="4" t="s">
        <v>443</v>
      </c>
      <c r="B49" s="4">
        <f>VLOOKUP('2024-2025 March Madness Data'!A49 &amp; "*",'PPG TO 3PT '!$B$2:$U$365,3,FALSE)</f>
        <v>72.099999999999994</v>
      </c>
      <c r="C49" s="5">
        <f>VLOOKUP(A49 &amp; "*",OPPG!$B$1:$U$365,3,FALSE)</f>
        <v>78.2</v>
      </c>
      <c r="D49" s="4">
        <f>VLOOKUP(A49 &amp;"*",'PPG TO 3PT '!$B$2:$U$365,19,FALSE)</f>
        <v>13.5</v>
      </c>
      <c r="E49" s="5">
        <f>VLOOKUP(A49 &amp; "*",'PPG TO 3PT '!$B$2:$U$365,9,FALSE)</f>
        <v>30.4</v>
      </c>
      <c r="F49" s="4">
        <f>VLOOKUP(A49, 'EFG Efficiency Experience'!$B$1:$AQ$365,8,FALSE)</f>
        <v>48.7</v>
      </c>
      <c r="G49" s="5">
        <f>VLOOKUP(A49 &amp; "*",'PPG TO 3PT '!$B$2:$U$365,11,FALSE)</f>
        <v>25.3</v>
      </c>
      <c r="H49" s="5">
        <f>VLOOKUP(A49 &amp; "*",'PPG TO 3PT '!$B$2:$U$365,12,FALSE)</f>
        <v>66.2</v>
      </c>
      <c r="I49" s="5">
        <f>VLOOKUP(A49 &amp; "*",'PPG TO 3PT '!$B$2:$U$365,17,FALSE)</f>
        <v>4.7</v>
      </c>
      <c r="J49">
        <f>VLOOKUP(A49 &amp; "*",'Rebound Margin'!$B$1:$U$365,15,FALSE)</f>
        <v>2.7</v>
      </c>
      <c r="K49" s="11">
        <f>VLOOKUP(A49,NET!$A$2:$C$366,2,FALSE)</f>
        <v>294</v>
      </c>
      <c r="L49">
        <f>VLOOKUP(A49 &amp; "*",SOR!$A$2:$I$366,4,FALSE)</f>
        <v>188</v>
      </c>
      <c r="M49">
        <f>VLOOKUP(A49 &amp; "*",BPI!$A$2:$L$367,4,FALSE)</f>
        <v>-8</v>
      </c>
      <c r="N49">
        <f>VLOOKUP('2024-2025 March Madness Data'!A49,'EFG Efficiency Experience'!$B$1:$AQ$365,30,FALSE)</f>
        <v>2.2989999999999999</v>
      </c>
      <c r="O49">
        <f>VLOOKUP('2024-2025 March Madness Data'!A49,'EFG Efficiency Experience'!$B$1:$AQ$365,3,FALSE)</f>
        <v>111.58</v>
      </c>
      <c r="P49">
        <f>VLOOKUP(A49 &amp; "*",'Last10 W L'!$C$2:$I$365,2,FALSE)</f>
        <v>-10.199999999999999</v>
      </c>
    </row>
    <row r="50" spans="1:16" x14ac:dyDescent="0.2">
      <c r="A50" s="4" t="s">
        <v>444</v>
      </c>
      <c r="B50" s="4">
        <f>VLOOKUP('2024-2025 March Madness Data'!A50 &amp; "*",'PPG TO 3PT '!$B$2:$U$365,3,FALSE)</f>
        <v>70.5</v>
      </c>
      <c r="C50" s="5">
        <f>VLOOKUP(A50 &amp; "*",OPPG!$B$1:$U$365,3,FALSE)</f>
        <v>74.5</v>
      </c>
      <c r="D50" s="4">
        <f>VLOOKUP(A50 &amp;"*",'PPG TO 3PT '!$B$2:$U$365,19,FALSE)</f>
        <v>10</v>
      </c>
      <c r="E50" s="5">
        <f>VLOOKUP(A50 &amp; "*",'PPG TO 3PT '!$B$2:$U$365,9,FALSE)</f>
        <v>31</v>
      </c>
      <c r="F50" s="4">
        <f>VLOOKUP(A50, 'EFG Efficiency Experience'!$B$1:$AQ$365,8,FALSE)</f>
        <v>48.3</v>
      </c>
      <c r="G50" s="5">
        <f>VLOOKUP(A50 &amp; "*",'PPG TO 3PT '!$B$2:$U$365,11,FALSE)</f>
        <v>23.3</v>
      </c>
      <c r="H50" s="5">
        <f>VLOOKUP(A50 &amp; "*",'PPG TO 3PT '!$B$2:$U$365,12,FALSE)</f>
        <v>74.900000000000006</v>
      </c>
      <c r="I50" s="5">
        <f>VLOOKUP(A50 &amp; "*",'PPG TO 3PT '!$B$2:$U$365,17,FALSE)</f>
        <v>5.0999999999999996</v>
      </c>
      <c r="J50">
        <f>VLOOKUP(A50 &amp; "*",'Rebound Margin'!$B$1:$U$365,15,FALSE)</f>
        <v>-3.2</v>
      </c>
      <c r="K50" s="11">
        <f>VLOOKUP(A50,NET!$A$2:$C$366,2,FALSE)</f>
        <v>267</v>
      </c>
      <c r="L50">
        <f>VLOOKUP(A50 &amp; "*",SOR!$A$2:$I$366,4,FALSE)</f>
        <v>188</v>
      </c>
      <c r="M50">
        <f>VLOOKUP(A50 &amp; "*",BPI!$A$2:$L$367,4,FALSE)</f>
        <v>-3.5</v>
      </c>
      <c r="N50">
        <f>VLOOKUP('2024-2025 March Madness Data'!A50,'EFG Efficiency Experience'!$B$1:$AQ$365,30,FALSE)</f>
        <v>2.4870000000000001</v>
      </c>
      <c r="O50">
        <f>VLOOKUP('2024-2025 March Madness Data'!A50,'EFG Efficiency Experience'!$B$1:$AQ$365,3,FALSE)</f>
        <v>112.197</v>
      </c>
      <c r="P50">
        <f>VLOOKUP(A50 &amp; "*",'Last10 W L'!$C$2:$I$365,2,FALSE)</f>
        <v>-4</v>
      </c>
    </row>
    <row r="51" spans="1:16" x14ac:dyDescent="0.2">
      <c r="A51" s="4" t="s">
        <v>445</v>
      </c>
      <c r="B51" s="4">
        <f>VLOOKUP('2024-2025 March Madness Data'!A51 &amp; "*",'PPG TO 3PT '!$B$2:$U$365,3,FALSE)</f>
        <v>78.8</v>
      </c>
      <c r="C51" s="5">
        <f>VLOOKUP(A51 &amp; "*",OPPG!$B$1:$U$365,3,FALSE)</f>
        <v>72</v>
      </c>
      <c r="D51" s="4">
        <f>VLOOKUP(A51 &amp;"*",'PPG TO 3PT '!$B$2:$U$365,19,FALSE)</f>
        <v>10.3</v>
      </c>
      <c r="E51" s="5">
        <f>VLOOKUP(A51 &amp; "*",'PPG TO 3PT '!$B$2:$U$365,9,FALSE)</f>
        <v>36.4</v>
      </c>
      <c r="F51" s="4">
        <f>VLOOKUP(A51, 'EFG Efficiency Experience'!$B$1:$AQ$365,8,FALSE)</f>
        <v>56.5</v>
      </c>
      <c r="G51" s="5">
        <f>VLOOKUP(A51 &amp; "*",'PPG TO 3PT '!$B$2:$U$365,11,FALSE)</f>
        <v>17.600000000000001</v>
      </c>
      <c r="H51" s="5">
        <f>VLOOKUP(A51 &amp; "*",'PPG TO 3PT '!$B$2:$U$365,12,FALSE)</f>
        <v>76.7</v>
      </c>
      <c r="I51" s="5">
        <f>VLOOKUP(A51 &amp; "*",'PPG TO 3PT '!$B$2:$U$365,17,FALSE)</f>
        <v>6.8</v>
      </c>
      <c r="J51">
        <f>VLOOKUP(A51 &amp; "*",'Rebound Margin'!$B$1:$U$365,15,FALSE)</f>
        <v>0</v>
      </c>
      <c r="K51" s="11">
        <f>VLOOKUP(A51,NET!$A$2:$C$366,2,FALSE)</f>
        <v>115</v>
      </c>
      <c r="L51">
        <f>VLOOKUP(A51 &amp; "*",SOR!$A$2:$I$366,4,FALSE)</f>
        <v>96</v>
      </c>
      <c r="M51">
        <f>VLOOKUP(A51 &amp; "*",BPI!$A$2:$L$367,4,FALSE)</f>
        <v>1.1000000000000001</v>
      </c>
      <c r="N51">
        <f>VLOOKUP('2024-2025 March Madness Data'!A51,'EFG Efficiency Experience'!$B$1:$AQ$365,30,FALSE)</f>
        <v>2.2930000000000001</v>
      </c>
      <c r="O51">
        <f>VLOOKUP('2024-2025 March Madness Data'!A51,'EFG Efficiency Experience'!$B$1:$AQ$365,3,FALSE)</f>
        <v>111.148</v>
      </c>
      <c r="P51">
        <f>VLOOKUP(A51 &amp; "*",'Last10 W L'!$C$2:$I$365,2,FALSE)</f>
        <v>6.5</v>
      </c>
    </row>
    <row r="52" spans="1:16" x14ac:dyDescent="0.2">
      <c r="A52" s="4" t="s">
        <v>446</v>
      </c>
      <c r="B52" s="4">
        <f>VLOOKUP('2024-2025 March Madness Data'!A52 &amp; "*",'PPG TO 3PT '!$B$2:$U$365,3,FALSE)</f>
        <v>62.5</v>
      </c>
      <c r="C52" s="5">
        <f>VLOOKUP(A52 &amp; "*",OPPG!$B$1:$U$365,3,FALSE)</f>
        <v>78.7</v>
      </c>
      <c r="D52" s="4">
        <f>VLOOKUP(A52 &amp;"*",'PPG TO 3PT '!$B$2:$U$365,19,FALSE)</f>
        <v>12.9</v>
      </c>
      <c r="E52" s="5">
        <f>VLOOKUP(A52 &amp; "*",'PPG TO 3PT '!$B$2:$U$365,9,FALSE)</f>
        <v>30.6</v>
      </c>
      <c r="F52" s="4">
        <f>VLOOKUP(A52, 'EFG Efficiency Experience'!$B$1:$AQ$365,8,FALSE)</f>
        <v>44.4</v>
      </c>
      <c r="G52" s="5">
        <f>VLOOKUP(A52 &amp; "*",'PPG TO 3PT '!$B$2:$U$365,11,FALSE)</f>
        <v>15.6</v>
      </c>
      <c r="H52" s="5">
        <f>VLOOKUP(A52 &amp; "*",'PPG TO 3PT '!$B$2:$U$365,12,FALSE)</f>
        <v>70.5</v>
      </c>
      <c r="I52" s="5">
        <f>VLOOKUP(A52 &amp; "*",'PPG TO 3PT '!$B$2:$U$365,17,FALSE)</f>
        <v>7.3</v>
      </c>
      <c r="J52">
        <f>VLOOKUP(A52 &amp; "*",'Rebound Margin'!$B$1:$U$365,15,FALSE)</f>
        <v>-9.8000000000000007</v>
      </c>
      <c r="K52" s="11">
        <f>VLOOKUP(A52,NET!$A$2:$C$366,2,FALSE)</f>
        <v>358</v>
      </c>
      <c r="L52">
        <f>VLOOKUP(A52 &amp; "*",SOR!$A$2:$I$366,4,FALSE)</f>
        <v>188</v>
      </c>
      <c r="M52">
        <f>VLOOKUP(A52 &amp; "*",BPI!$A$2:$L$367,4,FALSE)</f>
        <v>-15.2</v>
      </c>
      <c r="N52">
        <f>VLOOKUP('2024-2025 March Madness Data'!A52,'EFG Efficiency Experience'!$B$1:$AQ$365,30,FALSE)</f>
        <v>1.665</v>
      </c>
      <c r="O52">
        <f>VLOOKUP('2024-2025 March Madness Data'!A52,'EFG Efficiency Experience'!$B$1:$AQ$365,3,FALSE)</f>
        <v>116.05800000000001</v>
      </c>
      <c r="P52">
        <f>VLOOKUP(A52 &amp; "*",'Last10 W L'!$C$2:$I$365,2,FALSE)</f>
        <v>-19.100000000000001</v>
      </c>
    </row>
    <row r="53" spans="1:16" x14ac:dyDescent="0.2">
      <c r="A53" s="4" t="s">
        <v>447</v>
      </c>
      <c r="B53" s="4">
        <f>VLOOKUP('2024-2025 March Madness Data'!A53 &amp; "*",'PPG TO 3PT '!$B$2:$U$365,3,FALSE)</f>
        <v>70.5</v>
      </c>
      <c r="C53" s="5">
        <f>VLOOKUP(A53 &amp; "*",OPPG!$B$1:$U$365,3,FALSE)</f>
        <v>65.7</v>
      </c>
      <c r="D53" s="4">
        <f>VLOOKUP(A53 &amp;"*",'PPG TO 3PT '!$B$2:$U$365,19,FALSE)</f>
        <v>10.199999999999999</v>
      </c>
      <c r="E53" s="5">
        <f>VLOOKUP(A53 &amp; "*",'PPG TO 3PT '!$B$2:$U$365,9,FALSE)</f>
        <v>32</v>
      </c>
      <c r="F53" s="4">
        <f>VLOOKUP(A53, 'EFG Efficiency Experience'!$B$1:$AQ$365,8,FALSE)</f>
        <v>50.9</v>
      </c>
      <c r="G53" s="5">
        <f>VLOOKUP(A53 &amp; "*",'PPG TO 3PT '!$B$2:$U$365,11,FALSE)</f>
        <v>14.1</v>
      </c>
      <c r="H53" s="5">
        <f>VLOOKUP(A53 &amp; "*",'PPG TO 3PT '!$B$2:$U$365,12,FALSE)</f>
        <v>66.8</v>
      </c>
      <c r="I53" s="5">
        <f>VLOOKUP(A53 &amp; "*",'PPG TO 3PT '!$B$2:$U$365,17,FALSE)</f>
        <v>7.3</v>
      </c>
      <c r="J53">
        <f>VLOOKUP(A53 &amp; "*",'Rebound Margin'!$B$1:$U$365,15,FALSE)</f>
        <v>0.9</v>
      </c>
      <c r="K53" s="11">
        <f>VLOOKUP(A53,NET!$A$2:$C$366,2,FALSE)</f>
        <v>49</v>
      </c>
      <c r="L53">
        <f>VLOOKUP(A53 &amp; "*",SOR!$A$2:$I$366,4,FALSE)</f>
        <v>59</v>
      </c>
      <c r="M53">
        <f>VLOOKUP(A53 &amp; "*",BPI!$A$2:$L$367,4,FALSE)</f>
        <v>12.2</v>
      </c>
      <c r="N53">
        <f>VLOOKUP('2024-2025 March Madness Data'!A53,'EFG Efficiency Experience'!$B$1:$AQ$365,30,FALSE)</f>
        <v>2.125</v>
      </c>
      <c r="O53">
        <f>VLOOKUP('2024-2025 March Madness Data'!A53,'EFG Efficiency Experience'!$B$1:$AQ$365,3,FALSE)</f>
        <v>95.341999999999999</v>
      </c>
      <c r="P53">
        <f>VLOOKUP(A53 &amp; "*",'Last10 W L'!$C$2:$I$365,2,FALSE)</f>
        <v>11.9</v>
      </c>
    </row>
    <row r="54" spans="1:16" x14ac:dyDescent="0.2">
      <c r="A54" s="4" t="s">
        <v>448</v>
      </c>
      <c r="B54" s="4">
        <f>VLOOKUP('2024-2025 March Madness Data'!A54 &amp; "*",'PPG TO 3PT '!$B$2:$U$365,3,FALSE)</f>
        <v>76.3</v>
      </c>
      <c r="C54" s="5">
        <f>VLOOKUP(A54 &amp; "*",OPPG!$B$1:$U$365,3,FALSE)</f>
        <v>65.7</v>
      </c>
      <c r="D54" s="4">
        <f>VLOOKUP(A54 &amp;"*",'PPG TO 3PT '!$B$2:$U$365,19,FALSE)</f>
        <v>10.5</v>
      </c>
      <c r="E54" s="5">
        <f>VLOOKUP(A54 &amp; "*",'PPG TO 3PT '!$B$2:$U$365,9,FALSE)</f>
        <v>37.200000000000003</v>
      </c>
      <c r="F54" s="4">
        <f>VLOOKUP(A54, 'EFG Efficiency Experience'!$B$1:$AQ$365,8,FALSE)</f>
        <v>53.6</v>
      </c>
      <c r="G54" s="5">
        <f>VLOOKUP(A54 &amp; "*",'PPG TO 3PT '!$B$2:$U$365,11,FALSE)</f>
        <v>16.7</v>
      </c>
      <c r="H54" s="5">
        <f>VLOOKUP(A54 &amp; "*",'PPG TO 3PT '!$B$2:$U$365,12,FALSE)</f>
        <v>76.599999999999994</v>
      </c>
      <c r="I54" s="5">
        <f>VLOOKUP(A54 &amp; "*",'PPG TO 3PT '!$B$2:$U$365,17,FALSE)</f>
        <v>7.5</v>
      </c>
      <c r="J54">
        <f>VLOOKUP(A54 &amp; "*",'Rebound Margin'!$B$1:$U$365,15,FALSE)</f>
        <v>3</v>
      </c>
      <c r="K54" s="11">
        <f>VLOOKUP(A54,NET!$A$2:$C$366,2,FALSE)</f>
        <v>22</v>
      </c>
      <c r="L54">
        <f>VLOOKUP(A54 &amp; "*",SOR!$A$2:$I$366,4,FALSE)</f>
        <v>15</v>
      </c>
      <c r="M54">
        <f>VLOOKUP(A54 &amp; "*",BPI!$A$2:$L$367,4,FALSE)</f>
        <v>16.399999999999999</v>
      </c>
      <c r="N54">
        <f>VLOOKUP('2024-2025 March Madness Data'!A54,'EFG Efficiency Experience'!$B$1:$AQ$365,30,FALSE)</f>
        <v>2.5030000000000001</v>
      </c>
      <c r="O54">
        <f>VLOOKUP('2024-2025 March Madness Data'!A54,'EFG Efficiency Experience'!$B$1:$AQ$365,3,FALSE)</f>
        <v>94.864999999999995</v>
      </c>
      <c r="P54">
        <f>VLOOKUP(A54 &amp; "*",'Last10 W L'!$C$2:$I$365,2,FALSE)</f>
        <v>22.3</v>
      </c>
    </row>
    <row r="55" spans="1:16" x14ac:dyDescent="0.2">
      <c r="A55" s="4" t="s">
        <v>449</v>
      </c>
      <c r="B55" s="4">
        <f>VLOOKUP('2024-2025 March Madness Data'!A55 &amp; "*",'PPG TO 3PT '!$B$2:$U$365,3,FALSE)</f>
        <v>72.8</v>
      </c>
      <c r="C55" s="5">
        <f>VLOOKUP(A55 &amp; "*",OPPG!$B$1:$U$365,3,FALSE)</f>
        <v>66</v>
      </c>
      <c r="D55" s="4">
        <f>VLOOKUP(A55 &amp;"*",'PPG TO 3PT '!$B$2:$U$365,19,FALSE)</f>
        <v>11.8</v>
      </c>
      <c r="E55" s="5">
        <f>VLOOKUP(A55 &amp; "*",'PPG TO 3PT '!$B$2:$U$365,9,FALSE)</f>
        <v>33.4</v>
      </c>
      <c r="F55" s="4">
        <f>VLOOKUP(A55, 'EFG Efficiency Experience'!$B$1:$AQ$365,8,FALSE)</f>
        <v>49.3</v>
      </c>
      <c r="G55" s="5">
        <f>VLOOKUP(A55 &amp; "*",'PPG TO 3PT '!$B$2:$U$365,11,FALSE)</f>
        <v>18</v>
      </c>
      <c r="H55" s="5">
        <f>VLOOKUP(A55 &amp; "*",'PPG TO 3PT '!$B$2:$U$365,12,FALSE)</f>
        <v>72.3</v>
      </c>
      <c r="I55" s="5">
        <f>VLOOKUP(A55 &amp; "*",'PPG TO 3PT '!$B$2:$U$365,17,FALSE)</f>
        <v>8.6999999999999993</v>
      </c>
      <c r="J55">
        <f>VLOOKUP(A55 &amp; "*",'Rebound Margin'!$B$1:$U$365,15,FALSE)</f>
        <v>1.1000000000000001</v>
      </c>
      <c r="K55" s="11">
        <f>VLOOKUP(A55,NET!$A$2:$C$366,2,FALSE)</f>
        <v>174</v>
      </c>
      <c r="L55">
        <f>VLOOKUP(A55 &amp; "*",SOR!$A$2:$I$366,4,FALSE)</f>
        <v>157</v>
      </c>
      <c r="M55">
        <f>VLOOKUP(A55 &amp; "*",BPI!$A$2:$L$367,4,FALSE)</f>
        <v>-1</v>
      </c>
      <c r="N55">
        <f>VLOOKUP('2024-2025 March Madness Data'!A55,'EFG Efficiency Experience'!$B$1:$AQ$365,30,FALSE)</f>
        <v>2.0819999999999999</v>
      </c>
      <c r="O55">
        <f>VLOOKUP('2024-2025 March Madness Data'!A55,'EFG Efficiency Experience'!$B$1:$AQ$365,3,FALSE)</f>
        <v>103.60599999999999</v>
      </c>
      <c r="P55">
        <f>VLOOKUP(A55 &amp; "*",'Last10 W L'!$C$2:$I$365,2,FALSE)</f>
        <v>-2.9</v>
      </c>
    </row>
    <row r="56" spans="1:16" x14ac:dyDescent="0.2">
      <c r="A56" s="4" t="s">
        <v>450</v>
      </c>
      <c r="B56" s="4">
        <f>VLOOKUP('2024-2025 March Madness Data'!A56 &amp; "*",'PPG TO 3PT '!$B$2:$U$365,3,FALSE)</f>
        <v>66.8</v>
      </c>
      <c r="C56" s="5">
        <f>VLOOKUP(A56 &amp; "*",OPPG!$B$1:$U$365,3,FALSE)</f>
        <v>71.099999999999994</v>
      </c>
      <c r="D56" s="4">
        <f>VLOOKUP(A56 &amp;"*",'PPG TO 3PT '!$B$2:$U$365,19,FALSE)</f>
        <v>11.9</v>
      </c>
      <c r="E56" s="5">
        <f>VLOOKUP(A56 &amp; "*",'PPG TO 3PT '!$B$2:$U$365,9,FALSE)</f>
        <v>34.700000000000003</v>
      </c>
      <c r="F56" s="4">
        <f>VLOOKUP(A56, 'EFG Efficiency Experience'!$B$1:$AQ$365,8,FALSE)</f>
        <v>49.4</v>
      </c>
      <c r="G56" s="5">
        <f>VLOOKUP(A56 &amp; "*",'PPG TO 3PT '!$B$2:$U$365,11,FALSE)</f>
        <v>18.600000000000001</v>
      </c>
      <c r="H56" s="5">
        <f>VLOOKUP(A56 &amp; "*",'PPG TO 3PT '!$B$2:$U$365,12,FALSE)</f>
        <v>70.2</v>
      </c>
      <c r="I56" s="5">
        <f>VLOOKUP(A56 &amp; "*",'PPG TO 3PT '!$B$2:$U$365,17,FALSE)</f>
        <v>3.3</v>
      </c>
      <c r="J56">
        <f>VLOOKUP(A56 &amp; "*",'Rebound Margin'!$B$1:$U$365,15,FALSE)</f>
        <v>2.1</v>
      </c>
      <c r="K56" s="11">
        <f>VLOOKUP(A56,NET!$A$2:$C$366,2,FALSE)</f>
        <v>328</v>
      </c>
      <c r="L56">
        <f>VLOOKUP(A56 &amp; "*",SOR!$A$2:$I$366,4,FALSE)</f>
        <v>188</v>
      </c>
      <c r="M56">
        <f>VLOOKUP(A56 &amp; "*",BPI!$A$2:$L$367,4,FALSE)</f>
        <v>-10.5</v>
      </c>
      <c r="N56">
        <f>VLOOKUP('2024-2025 March Madness Data'!A56,'EFG Efficiency Experience'!$B$1:$AQ$365,30,FALSE)</f>
        <v>1.7450000000000001</v>
      </c>
      <c r="O56">
        <f>VLOOKUP('2024-2025 March Madness Data'!A56,'EFG Efficiency Experience'!$B$1:$AQ$365,3,FALSE)</f>
        <v>115.056</v>
      </c>
      <c r="P56">
        <f>VLOOKUP(A56 &amp; "*",'Last10 W L'!$C$2:$I$365,2,FALSE)</f>
        <v>-10.4</v>
      </c>
    </row>
    <row r="57" spans="1:16" x14ac:dyDescent="0.2">
      <c r="A57" s="4" t="s">
        <v>451</v>
      </c>
      <c r="B57" s="4">
        <f>VLOOKUP('2024-2025 March Madness Data'!A57 &amp; "*",'PPG TO 3PT '!$B$2:$U$365,3,FALSE)</f>
        <v>72.099999999999994</v>
      </c>
      <c r="C57" s="5">
        <f>VLOOKUP(A57 &amp; "*",OPPG!$B$1:$U$365,3,FALSE)</f>
        <v>72.400000000000006</v>
      </c>
      <c r="D57" s="4">
        <f>VLOOKUP(A57 &amp;"*",'PPG TO 3PT '!$B$2:$U$365,19,FALSE)</f>
        <v>11.3</v>
      </c>
      <c r="E57" s="5">
        <f>VLOOKUP(A57 &amp; "*",'PPG TO 3PT '!$B$2:$U$365,9,FALSE)</f>
        <v>35.6</v>
      </c>
      <c r="F57" s="4">
        <f>VLOOKUP(A57, 'EFG Efficiency Experience'!$B$1:$AQ$365,8,FALSE)</f>
        <v>54.2</v>
      </c>
      <c r="G57" s="5">
        <f>VLOOKUP(A57 &amp; "*",'PPG TO 3PT '!$B$2:$U$365,11,FALSE)</f>
        <v>13.1</v>
      </c>
      <c r="H57" s="5">
        <f>VLOOKUP(A57 &amp; "*",'PPG TO 3PT '!$B$2:$U$365,12,FALSE)</f>
        <v>73</v>
      </c>
      <c r="I57" s="5">
        <f>VLOOKUP(A57 &amp; "*",'PPG TO 3PT '!$B$2:$U$365,17,FALSE)</f>
        <v>6.4</v>
      </c>
      <c r="J57">
        <f>VLOOKUP(A57 &amp; "*",'Rebound Margin'!$B$1:$U$365,15,FALSE)</f>
        <v>-1</v>
      </c>
      <c r="K57" s="11">
        <f>VLOOKUP(A57,NET!$A$2:$C$366,2,FALSE)</f>
        <v>247</v>
      </c>
      <c r="L57">
        <f>VLOOKUP(A57 &amp; "*",SOR!$A$2:$I$366,4,FALSE)</f>
        <v>188</v>
      </c>
      <c r="M57">
        <f>VLOOKUP(A57 &amp; "*",BPI!$A$2:$L$367,4,FALSE)</f>
        <v>-3.9</v>
      </c>
      <c r="N57">
        <f>VLOOKUP('2024-2025 March Madness Data'!A57,'EFG Efficiency Experience'!$B$1:$AQ$365,30,FALSE)</f>
        <v>1.8029999999999999</v>
      </c>
      <c r="O57">
        <f>VLOOKUP('2024-2025 March Madness Data'!A57,'EFG Efficiency Experience'!$B$1:$AQ$365,3,FALSE)</f>
        <v>113.087</v>
      </c>
      <c r="P57">
        <f>VLOOKUP(A57 &amp; "*",'Last10 W L'!$C$2:$I$365,2,FALSE)</f>
        <v>-6.1</v>
      </c>
    </row>
    <row r="58" spans="1:16" x14ac:dyDescent="0.2">
      <c r="A58" s="4" t="s">
        <v>452</v>
      </c>
      <c r="B58" s="4">
        <f>VLOOKUP('2024-2025 March Madness Data'!A58 &amp; "*",'PPG TO 3PT '!$B$2:$U$365,3,FALSE)</f>
        <v>75.2</v>
      </c>
      <c r="C58" s="5">
        <f>VLOOKUP(A58 &amp; "*",OPPG!$B$1:$U$365,3,FALSE)</f>
        <v>67.099999999999994</v>
      </c>
      <c r="D58" s="4">
        <f>VLOOKUP(A58 &amp;"*",'PPG TO 3PT '!$B$2:$U$365,19,FALSE)</f>
        <v>11.6</v>
      </c>
      <c r="E58" s="5">
        <f>VLOOKUP(A58 &amp; "*",'PPG TO 3PT '!$B$2:$U$365,9,FALSE)</f>
        <v>36.6</v>
      </c>
      <c r="F58" s="4">
        <f>VLOOKUP(A58, 'EFG Efficiency Experience'!$B$1:$AQ$365,8,FALSE)</f>
        <v>50.6</v>
      </c>
      <c r="G58" s="5">
        <f>VLOOKUP(A58 &amp; "*",'PPG TO 3PT '!$B$2:$U$365,11,FALSE)</f>
        <v>17.5</v>
      </c>
      <c r="H58" s="5">
        <f>VLOOKUP(A58 &amp; "*",'PPG TO 3PT '!$B$2:$U$365,12,FALSE)</f>
        <v>77.5</v>
      </c>
      <c r="I58" s="5">
        <f>VLOOKUP(A58 &amp; "*",'PPG TO 3PT '!$B$2:$U$365,17,FALSE)</f>
        <v>5.0999999999999996</v>
      </c>
      <c r="J58">
        <f>VLOOKUP(A58 &amp; "*",'Rebound Margin'!$B$1:$U$365,15,FALSE)</f>
        <v>3.1</v>
      </c>
      <c r="K58" s="11">
        <f>VLOOKUP(A58,NET!$A$2:$C$366,2,FALSE)</f>
        <v>86</v>
      </c>
      <c r="L58">
        <f>VLOOKUP(A58 &amp; "*",SOR!$A$2:$I$366,4,FALSE)</f>
        <v>49</v>
      </c>
      <c r="M58">
        <f>VLOOKUP(A58 &amp; "*",BPI!$A$2:$L$367,4,FALSE)</f>
        <v>10.5</v>
      </c>
      <c r="N58">
        <f>VLOOKUP('2024-2025 March Madness Data'!A58,'EFG Efficiency Experience'!$B$1:$AQ$365,30,FALSE)</f>
        <v>1.8919999999999999</v>
      </c>
      <c r="O58">
        <f>VLOOKUP('2024-2025 March Madness Data'!A58,'EFG Efficiency Experience'!$B$1:$AQ$365,3,FALSE)</f>
        <v>98.963999999999999</v>
      </c>
      <c r="P58">
        <f>VLOOKUP(A58 &amp; "*",'Last10 W L'!$C$2:$I$365,2,FALSE)</f>
        <v>22</v>
      </c>
    </row>
    <row r="59" spans="1:16" x14ac:dyDescent="0.2">
      <c r="A59" s="4" t="s">
        <v>453</v>
      </c>
      <c r="B59" s="4">
        <f>VLOOKUP('2024-2025 March Madness Data'!A59 &amp; "*",'PPG TO 3PT '!$B$2:$U$365,3,FALSE)</f>
        <v>75.2</v>
      </c>
      <c r="C59" s="5">
        <f>VLOOKUP(A59 &amp; "*",OPPG!$B$1:$U$365,3,FALSE)</f>
        <v>67.099999999999994</v>
      </c>
      <c r="D59" s="4">
        <f>VLOOKUP(A59 &amp;"*",'PPG TO 3PT '!$B$2:$U$365,19,FALSE)</f>
        <v>11.6</v>
      </c>
      <c r="E59" s="5">
        <f>VLOOKUP(A59 &amp; "*",'PPG TO 3PT '!$B$2:$U$365,9,FALSE)</f>
        <v>36.6</v>
      </c>
      <c r="F59" s="4">
        <f>VLOOKUP(A59, 'EFG Efficiency Experience'!$B$1:$AQ$365,8,FALSE)</f>
        <v>55.8</v>
      </c>
      <c r="G59" s="5">
        <f>VLOOKUP(A59 &amp; "*",'PPG TO 3PT '!$B$2:$U$365,11,FALSE)</f>
        <v>17.5</v>
      </c>
      <c r="H59" s="5">
        <f>VLOOKUP(A59 &amp; "*",'PPG TO 3PT '!$B$2:$U$365,12,FALSE)</f>
        <v>77.5</v>
      </c>
      <c r="I59" s="5">
        <f>VLOOKUP(A59 &amp; "*",'PPG TO 3PT '!$B$2:$U$365,17,FALSE)</f>
        <v>5.0999999999999996</v>
      </c>
      <c r="J59">
        <f>VLOOKUP(A59 &amp; "*",'Rebound Margin'!$B$1:$U$365,15,FALSE)</f>
        <v>3.1</v>
      </c>
      <c r="K59" s="11">
        <f>VLOOKUP(A59,NET!$A$2:$C$366,2,FALSE)</f>
        <v>47</v>
      </c>
      <c r="L59">
        <f>VLOOKUP(A59 &amp; "*",SOR!$A$2:$I$366,4,FALSE)</f>
        <v>49</v>
      </c>
      <c r="M59">
        <f>VLOOKUP(A59 &amp; "*",BPI!$A$2:$L$367,4,FALSE)</f>
        <v>10.5</v>
      </c>
      <c r="N59">
        <f>VLOOKUP('2024-2025 March Madness Data'!A59,'EFG Efficiency Experience'!$B$1:$AQ$365,30,FALSE)</f>
        <v>2.0329999999999999</v>
      </c>
      <c r="O59">
        <f>VLOOKUP('2024-2025 March Madness Data'!A59,'EFG Efficiency Experience'!$B$1:$AQ$365,3,FALSE)</f>
        <v>98.606999999999999</v>
      </c>
      <c r="P59">
        <f>VLOOKUP(A59 &amp; "*",'Last10 W L'!$C$2:$I$365,2,FALSE)</f>
        <v>22</v>
      </c>
    </row>
    <row r="60" spans="1:16" x14ac:dyDescent="0.2">
      <c r="A60" s="4" t="s">
        <v>454</v>
      </c>
      <c r="B60" s="4">
        <f>VLOOKUP('2024-2025 March Madness Data'!A60 &amp; "*",'PPG TO 3PT '!$B$2:$U$365,3,FALSE)</f>
        <v>78.400000000000006</v>
      </c>
      <c r="C60" s="5">
        <f>VLOOKUP(A60 &amp; "*",OPPG!$B$1:$U$365,3,FALSE)</f>
        <v>78.099999999999994</v>
      </c>
      <c r="D60" s="4">
        <f>VLOOKUP(A60 &amp;"*",'PPG TO 3PT '!$B$2:$U$365,19,FALSE)</f>
        <v>10.9</v>
      </c>
      <c r="E60" s="5">
        <f>VLOOKUP(A60 &amp; "*",'PPG TO 3PT '!$B$2:$U$365,9,FALSE)</f>
        <v>33.700000000000003</v>
      </c>
      <c r="F60" s="4">
        <f>VLOOKUP(A60, 'EFG Efficiency Experience'!$B$1:$AQ$365,8,FALSE)</f>
        <v>52.6</v>
      </c>
      <c r="G60" s="5">
        <f>VLOOKUP(A60 &amp; "*",'PPG TO 3PT '!$B$2:$U$365,11,FALSE)</f>
        <v>17.8</v>
      </c>
      <c r="H60" s="5">
        <f>VLOOKUP(A60 &amp; "*",'PPG TO 3PT '!$B$2:$U$365,12,FALSE)</f>
        <v>73.5</v>
      </c>
      <c r="I60" s="5">
        <f>VLOOKUP(A60 &amp; "*",'PPG TO 3PT '!$B$2:$U$365,17,FALSE)</f>
        <v>7.8</v>
      </c>
      <c r="J60">
        <f>VLOOKUP(A60 &amp; "*",'Rebound Margin'!$B$1:$U$365,15,FALSE)</f>
        <v>0.4</v>
      </c>
      <c r="K60" s="11">
        <f>VLOOKUP(A60,NET!$A$2:$C$366,2,FALSE)</f>
        <v>272</v>
      </c>
      <c r="L60">
        <f>VLOOKUP(A60 &amp; "*",SOR!$A$2:$I$366,4,FALSE)</f>
        <v>188</v>
      </c>
      <c r="M60">
        <f>VLOOKUP(A60 &amp; "*",BPI!$A$2:$L$367,4,FALSE)</f>
        <v>-4.5999999999999996</v>
      </c>
      <c r="N60">
        <f>VLOOKUP('2024-2025 March Madness Data'!A60,'EFG Efficiency Experience'!$B$1:$AQ$365,30,FALSE)</f>
        <v>1.8029999999999999</v>
      </c>
      <c r="O60">
        <f>VLOOKUP('2024-2025 March Madness Data'!A60,'EFG Efficiency Experience'!$B$1:$AQ$365,3,FALSE)</f>
        <v>116.545</v>
      </c>
      <c r="P60">
        <f>VLOOKUP(A60 &amp; "*",'Last10 W L'!$C$2:$I$365,2,FALSE)</f>
        <v>-14.3</v>
      </c>
    </row>
    <row r="61" spans="1:16" x14ac:dyDescent="0.2">
      <c r="A61" s="4" t="s">
        <v>455</v>
      </c>
      <c r="B61" s="4">
        <f>VLOOKUP('2024-2025 March Madness Data'!A61 &amp; "*",'PPG TO 3PT '!$B$2:$U$365,3,FALSE)</f>
        <v>62.2</v>
      </c>
      <c r="C61" s="5">
        <f>VLOOKUP(A61 &amp; "*",OPPG!$B$1:$U$365,3,FALSE)</f>
        <v>76.400000000000006</v>
      </c>
      <c r="D61" s="4">
        <f>VLOOKUP(A61 &amp;"*",'PPG TO 3PT '!$B$2:$U$365,19,FALSE)</f>
        <v>14.9</v>
      </c>
      <c r="E61" s="5">
        <f>VLOOKUP(A61 &amp; "*",'PPG TO 3PT '!$B$2:$U$365,9,FALSE)</f>
        <v>29.4</v>
      </c>
      <c r="F61" s="4">
        <f>VLOOKUP(A61, 'EFG Efficiency Experience'!$B$1:$AQ$365,8,FALSE)</f>
        <v>44</v>
      </c>
      <c r="G61" s="5">
        <f>VLOOKUP(A61 &amp; "*",'PPG TO 3PT '!$B$2:$U$365,11,FALSE)</f>
        <v>19.899999999999999</v>
      </c>
      <c r="H61" s="5">
        <f>VLOOKUP(A61 &amp; "*",'PPG TO 3PT '!$B$2:$U$365,12,FALSE)</f>
        <v>68.099999999999994</v>
      </c>
      <c r="I61" s="5">
        <f>VLOOKUP(A61 &amp; "*",'PPG TO 3PT '!$B$2:$U$365,17,FALSE)</f>
        <v>8.1</v>
      </c>
      <c r="J61">
        <f>VLOOKUP(A61 &amp; "*",'Rebound Margin'!$B$1:$U$365,15,FALSE)</f>
        <v>-6.5</v>
      </c>
      <c r="K61" s="11">
        <f>VLOOKUP(A61,NET!$A$2:$C$366,2,FALSE)</f>
        <v>359</v>
      </c>
      <c r="L61">
        <f>VLOOKUP(A61 &amp; "*",SOR!$A$2:$I$366,4,FALSE)</f>
        <v>188</v>
      </c>
      <c r="M61">
        <f>VLOOKUP(A61 &amp; "*",BPI!$A$2:$L$367,4,FALSE)</f>
        <v>-17.100000000000001</v>
      </c>
      <c r="N61">
        <f>VLOOKUP('2024-2025 March Madness Data'!A61,'EFG Efficiency Experience'!$B$1:$AQ$365,30,FALSE)</f>
        <v>1.919</v>
      </c>
      <c r="O61">
        <f>VLOOKUP('2024-2025 March Madness Data'!A61,'EFG Efficiency Experience'!$B$1:$AQ$365,3,FALSE)</f>
        <v>112.44499999999999</v>
      </c>
      <c r="P61">
        <f>VLOOKUP(A61 &amp; "*",'Last10 W L'!$C$2:$I$365,2,FALSE)</f>
        <v>-16.100000000000001</v>
      </c>
    </row>
    <row r="62" spans="1:16" x14ac:dyDescent="0.2">
      <c r="A62" s="4" t="s">
        <v>456</v>
      </c>
      <c r="B62" s="4">
        <f>VLOOKUP('2024-2025 March Madness Data'!A62 &amp; "*",'PPG TO 3PT '!$B$2:$U$365,3,FALSE)</f>
        <v>85.1</v>
      </c>
      <c r="C62" s="5">
        <f>VLOOKUP(A62 &amp; "*",OPPG!$B$1:$U$365,3,FALSE)</f>
        <v>77.099999999999994</v>
      </c>
      <c r="D62" s="4">
        <f>VLOOKUP(A62 &amp;"*",'PPG TO 3PT '!$B$2:$U$365,19,FALSE)</f>
        <v>12</v>
      </c>
      <c r="E62" s="5">
        <f>VLOOKUP(A62 &amp; "*",'PPG TO 3PT '!$B$2:$U$365,9,FALSE)</f>
        <v>37.5</v>
      </c>
      <c r="F62" s="4">
        <f>VLOOKUP(A62, 'EFG Efficiency Experience'!$B$1:$AQ$365,8,FALSE)</f>
        <v>58.7</v>
      </c>
      <c r="G62" s="5">
        <f>VLOOKUP(A62 &amp; "*",'PPG TO 3PT '!$B$2:$U$365,11,FALSE)</f>
        <v>16.899999999999999</v>
      </c>
      <c r="H62" s="5">
        <f>VLOOKUP(A62 &amp; "*",'PPG TO 3PT '!$B$2:$U$365,12,FALSE)</f>
        <v>74.900000000000006</v>
      </c>
      <c r="I62" s="5">
        <f>VLOOKUP(A62 &amp; "*",'PPG TO 3PT '!$B$2:$U$365,17,FALSE)</f>
        <v>6.5</v>
      </c>
      <c r="J62">
        <f>VLOOKUP(A62 &amp; "*",'Rebound Margin'!$B$1:$U$365,15,FALSE)</f>
        <v>0.9</v>
      </c>
      <c r="K62" s="11">
        <f>VLOOKUP(A62,NET!$A$2:$C$366,2,FALSE)</f>
        <v>119</v>
      </c>
      <c r="L62">
        <f>VLOOKUP(A62 &amp; "*",SOR!$A$2:$I$366,4,FALSE)</f>
        <v>128</v>
      </c>
      <c r="M62">
        <f>VLOOKUP(A62 &amp; "*",BPI!$A$2:$L$367,4,FALSE)</f>
        <v>2.5</v>
      </c>
      <c r="N62">
        <f>VLOOKUP('2024-2025 March Madness Data'!A62,'EFG Efficiency Experience'!$B$1:$AQ$365,30,FALSE)</f>
        <v>2.0299999999999998</v>
      </c>
      <c r="O62">
        <f>VLOOKUP('2024-2025 March Madness Data'!A62,'EFG Efficiency Experience'!$B$1:$AQ$365,3,FALSE)</f>
        <v>110.82</v>
      </c>
      <c r="P62">
        <f>VLOOKUP(A62 &amp; "*",'Last10 W L'!$C$2:$I$365,2,FALSE)</f>
        <v>5.0999999999999996</v>
      </c>
    </row>
    <row r="63" spans="1:16" x14ac:dyDescent="0.2">
      <c r="A63" s="4" t="s">
        <v>457</v>
      </c>
      <c r="B63" s="4">
        <f>VLOOKUP('2024-2025 March Madness Data'!A63 &amp; "*",'PPG TO 3PT '!$B$2:$U$365,3,FALSE)</f>
        <v>75.2</v>
      </c>
      <c r="C63" s="5">
        <f>VLOOKUP(A63 &amp; "*",OPPG!$B$1:$U$365,3,FALSE)</f>
        <v>69.5</v>
      </c>
      <c r="D63" s="4">
        <f>VLOOKUP(A63 &amp;"*",'PPG TO 3PT '!$B$2:$U$365,19,FALSE)</f>
        <v>12.3</v>
      </c>
      <c r="E63" s="5">
        <f>VLOOKUP(A63 &amp; "*",'PPG TO 3PT '!$B$2:$U$365,9,FALSE)</f>
        <v>33.9</v>
      </c>
      <c r="F63" s="4">
        <f>VLOOKUP(A63, 'EFG Efficiency Experience'!$B$1:$AQ$365,8,FALSE)</f>
        <v>55.8</v>
      </c>
      <c r="G63" s="5">
        <f>VLOOKUP(A63 &amp; "*",'PPG TO 3PT '!$B$2:$U$365,11,FALSE)</f>
        <v>16.2</v>
      </c>
      <c r="H63" s="5">
        <f>VLOOKUP(A63 &amp; "*",'PPG TO 3PT '!$B$2:$U$365,12,FALSE)</f>
        <v>73.3</v>
      </c>
      <c r="I63" s="5">
        <f>VLOOKUP(A63 &amp; "*",'PPG TO 3PT '!$B$2:$U$365,17,FALSE)</f>
        <v>3.7</v>
      </c>
      <c r="J63">
        <f>VLOOKUP(A63 &amp; "*",'Rebound Margin'!$B$1:$U$365,15,FALSE)</f>
        <v>3.4</v>
      </c>
      <c r="K63" s="11">
        <f>VLOOKUP(A63,NET!$A$2:$C$366,2,FALSE)</f>
        <v>38</v>
      </c>
      <c r="L63">
        <f>VLOOKUP(A63 &amp; "*",SOR!$A$2:$I$366,4,FALSE)</f>
        <v>24</v>
      </c>
      <c r="M63">
        <f>VLOOKUP(A63 &amp; "*",BPI!$A$2:$L$367,4,FALSE)</f>
        <v>14.6</v>
      </c>
      <c r="N63">
        <f>VLOOKUP('2024-2025 March Madness Data'!A63,'EFG Efficiency Experience'!$B$1:$AQ$365,30,FALSE)</f>
        <v>1.954</v>
      </c>
      <c r="O63">
        <f>VLOOKUP('2024-2025 March Madness Data'!A63,'EFG Efficiency Experience'!$B$1:$AQ$365,3,FALSE)</f>
        <v>98.22</v>
      </c>
      <c r="P63">
        <f>VLOOKUP(A63 &amp; "*",'Last10 W L'!$C$2:$I$365,2,FALSE)</f>
        <v>12.7</v>
      </c>
    </row>
    <row r="64" spans="1:16" x14ac:dyDescent="0.2">
      <c r="A64" s="4" t="s">
        <v>458</v>
      </c>
      <c r="B64" s="4">
        <f>VLOOKUP('2024-2025 March Madness Data'!A64 &amp; "*",'PPG TO 3PT '!$B$2:$U$365,3,FALSE)</f>
        <v>77.400000000000006</v>
      </c>
      <c r="C64" s="5">
        <f>VLOOKUP(A64 &amp; "*",OPPG!$B$1:$U$365,3,FALSE)</f>
        <v>71.900000000000006</v>
      </c>
      <c r="D64" s="4">
        <f>VLOOKUP(A64 &amp;"*",'PPG TO 3PT '!$B$2:$U$365,19,FALSE)</f>
        <v>11.5</v>
      </c>
      <c r="E64" s="5">
        <f>VLOOKUP(A64 &amp; "*",'PPG TO 3PT '!$B$2:$U$365,9,FALSE)</f>
        <v>35.200000000000003</v>
      </c>
      <c r="F64" s="4">
        <f>VLOOKUP(A64, 'EFG Efficiency Experience'!$B$1:$AQ$365,8,FALSE)</f>
        <v>50.3</v>
      </c>
      <c r="G64" s="5">
        <f>VLOOKUP(A64 &amp; "*",'PPG TO 3PT '!$B$2:$U$365,11,FALSE)</f>
        <v>18.600000000000001</v>
      </c>
      <c r="H64" s="5">
        <f>VLOOKUP(A64 &amp; "*",'PPG TO 3PT '!$B$2:$U$365,12,FALSE)</f>
        <v>74.2</v>
      </c>
      <c r="I64" s="5">
        <f>VLOOKUP(A64 &amp; "*",'PPG TO 3PT '!$B$2:$U$365,17,FALSE)</f>
        <v>5.0999999999999996</v>
      </c>
      <c r="J64">
        <f>VLOOKUP(A64 &amp; "*",'Rebound Margin'!$B$1:$U$365,15,FALSE)</f>
        <v>1.5</v>
      </c>
      <c r="K64" s="11">
        <f>VLOOKUP(A64,NET!$A$2:$C$366,2,FALSE)</f>
        <v>209</v>
      </c>
      <c r="L64">
        <f>VLOOKUP(A64 &amp; "*",SOR!$A$2:$I$366,4,FALSE)</f>
        <v>188</v>
      </c>
      <c r="M64">
        <f>VLOOKUP(A64 &amp; "*",BPI!$A$2:$L$367,4,FALSE)</f>
        <v>-1.6</v>
      </c>
      <c r="N64">
        <f>VLOOKUP('2024-2025 March Madness Data'!A64,'EFG Efficiency Experience'!$B$1:$AQ$365,30,FALSE)</f>
        <v>2.004</v>
      </c>
      <c r="O64">
        <f>VLOOKUP('2024-2025 March Madness Data'!A64,'EFG Efficiency Experience'!$B$1:$AQ$365,3,FALSE)</f>
        <v>101.801</v>
      </c>
      <c r="P64">
        <f>VLOOKUP(A64 &amp; "*",'Last10 W L'!$C$2:$I$365,2,FALSE)</f>
        <v>4.0999999999999996</v>
      </c>
    </row>
    <row r="65" spans="1:16" x14ac:dyDescent="0.2">
      <c r="A65" s="4" t="s">
        <v>459</v>
      </c>
      <c r="B65" s="4">
        <f>VLOOKUP('2024-2025 March Madness Data'!A65 &amp; "*",'PPG TO 3PT '!$B$2:$U$365,3,FALSE)</f>
        <v>72.5</v>
      </c>
      <c r="C65" s="5">
        <f>VLOOKUP(A65 &amp; "*",OPPG!$B$1:$U$365,3,FALSE)</f>
        <v>70.7</v>
      </c>
      <c r="D65" s="4">
        <f>VLOOKUP(A65 &amp;"*",'PPG TO 3PT '!$B$2:$U$365,19,FALSE)</f>
        <v>9.6</v>
      </c>
      <c r="E65" s="5">
        <f>VLOOKUP(A65 &amp; "*",'PPG TO 3PT '!$B$2:$U$365,9,FALSE)</f>
        <v>33.799999999999997</v>
      </c>
      <c r="F65" s="4">
        <f>VLOOKUP(A65, 'EFG Efficiency Experience'!$B$1:$AQ$365,8,FALSE)</f>
        <v>52.4</v>
      </c>
      <c r="G65" s="5">
        <f>VLOOKUP(A65 &amp; "*",'PPG TO 3PT '!$B$2:$U$365,11,FALSE)</f>
        <v>16.600000000000001</v>
      </c>
      <c r="H65" s="5">
        <f>VLOOKUP(A65 &amp; "*",'PPG TO 3PT '!$B$2:$U$365,12,FALSE)</f>
        <v>74.599999999999994</v>
      </c>
      <c r="I65" s="5">
        <f>VLOOKUP(A65 &amp; "*",'PPG TO 3PT '!$B$2:$U$365,17,FALSE)</f>
        <v>5.7</v>
      </c>
      <c r="J65">
        <f>VLOOKUP(A65 &amp; "*",'Rebound Margin'!$B$1:$U$365,15,FALSE)</f>
        <v>-0.6</v>
      </c>
      <c r="K65" s="11">
        <f>VLOOKUP(A65,NET!$A$2:$C$366,2,FALSE)</f>
        <v>153</v>
      </c>
      <c r="L65">
        <f>VLOOKUP(A65 &amp; "*",SOR!$A$2:$I$366,4,FALSE)</f>
        <v>164</v>
      </c>
      <c r="M65">
        <f>VLOOKUP(A65 &amp; "*",BPI!$A$2:$L$367,4,FALSE)</f>
        <v>1.3</v>
      </c>
      <c r="N65">
        <f>VLOOKUP('2024-2025 March Madness Data'!A65,'EFG Efficiency Experience'!$B$1:$AQ$365,30,FALSE)</f>
        <v>1.694</v>
      </c>
      <c r="O65">
        <f>VLOOKUP('2024-2025 March Madness Data'!A65,'EFG Efficiency Experience'!$B$1:$AQ$365,3,FALSE)</f>
        <v>107.37</v>
      </c>
      <c r="P65">
        <f>VLOOKUP(A65 &amp; "*",'Last10 W L'!$C$2:$I$365,2,FALSE)</f>
        <v>-0.5</v>
      </c>
    </row>
    <row r="66" spans="1:16" x14ac:dyDescent="0.2">
      <c r="A66" s="4" t="s">
        <v>460</v>
      </c>
      <c r="B66" s="4">
        <f>VLOOKUP('2024-2025 March Madness Data'!A66 &amp; "*",'PPG TO 3PT '!$B$2:$U$365,3,FALSE)</f>
        <v>75.2</v>
      </c>
      <c r="C66" s="5">
        <f>VLOOKUP(A66 &amp; "*",OPPG!$B$1:$U$365,3,FALSE)</f>
        <v>70.099999999999994</v>
      </c>
      <c r="D66" s="4">
        <f>VLOOKUP(A66 &amp;"*",'PPG TO 3PT '!$B$2:$U$365,19,FALSE)</f>
        <v>10.5</v>
      </c>
      <c r="E66" s="5">
        <f>VLOOKUP(A66 &amp; "*",'PPG TO 3PT '!$B$2:$U$365,9,FALSE)</f>
        <v>35.5</v>
      </c>
      <c r="F66" s="4">
        <f>VLOOKUP(A66, 'EFG Efficiency Experience'!$B$1:$AQ$365,8,FALSE)</f>
        <v>52.6</v>
      </c>
      <c r="G66" s="5">
        <f>VLOOKUP(A66 &amp; "*",'PPG TO 3PT '!$B$2:$U$365,11,FALSE)</f>
        <v>21.4</v>
      </c>
      <c r="H66" s="5">
        <f>VLOOKUP(A66 &amp; "*",'PPG TO 3PT '!$B$2:$U$365,12,FALSE)</f>
        <v>74.599999999999994</v>
      </c>
      <c r="I66" s="5">
        <f>VLOOKUP(A66 &amp; "*",'PPG TO 3PT '!$B$2:$U$365,17,FALSE)</f>
        <v>7.1</v>
      </c>
      <c r="J66">
        <f>VLOOKUP(A66 &amp; "*",'Rebound Margin'!$B$1:$U$365,15,FALSE)</f>
        <v>1.3</v>
      </c>
      <c r="K66" s="11">
        <f>VLOOKUP(A66,NET!$A$2:$C$366,2,FALSE)</f>
        <v>67</v>
      </c>
      <c r="L66">
        <f>VLOOKUP(A66 &amp; "*",SOR!$A$2:$I$366,4,FALSE)</f>
        <v>58</v>
      </c>
      <c r="M66">
        <f>VLOOKUP(A66 &amp; "*",BPI!$A$2:$L$367,4,FALSE)</f>
        <v>7.6</v>
      </c>
      <c r="N66">
        <f>VLOOKUP('2024-2025 March Madness Data'!A66,'EFG Efficiency Experience'!$B$1:$AQ$365,30,FALSE)</f>
        <v>2.403</v>
      </c>
      <c r="O66">
        <f>VLOOKUP('2024-2025 March Madness Data'!A66,'EFG Efficiency Experience'!$B$1:$AQ$365,3,FALSE)</f>
        <v>104.37</v>
      </c>
      <c r="P66">
        <f>VLOOKUP(A66 &amp; "*",'Last10 W L'!$C$2:$I$365,2,FALSE)</f>
        <v>7.9</v>
      </c>
    </row>
    <row r="67" spans="1:16" x14ac:dyDescent="0.2">
      <c r="A67" s="4" t="s">
        <v>461</v>
      </c>
      <c r="B67" s="4">
        <f>VLOOKUP('2024-2025 March Madness Data'!A67 &amp; "*",'PPG TO 3PT '!$B$2:$U$365,3,FALSE)</f>
        <v>78.7</v>
      </c>
      <c r="C67" s="5">
        <f>VLOOKUP(A67 &amp; "*",OPPG!$B$1:$U$365,3,FALSE)</f>
        <v>74.3</v>
      </c>
      <c r="D67" s="4">
        <f>VLOOKUP(A67 &amp;"*",'PPG TO 3PT '!$B$2:$U$365,19,FALSE)</f>
        <v>12.6</v>
      </c>
      <c r="E67" s="5">
        <f>VLOOKUP(A67 &amp; "*",'PPG TO 3PT '!$B$2:$U$365,9,FALSE)</f>
        <v>36.9</v>
      </c>
      <c r="F67" s="4">
        <f>VLOOKUP(A67, 'EFG Efficiency Experience'!$B$1:$AQ$365,8,FALSE)</f>
        <v>55.1</v>
      </c>
      <c r="G67" s="5">
        <f>VLOOKUP(A67 &amp; "*",'PPG TO 3PT '!$B$2:$U$365,11,FALSE)</f>
        <v>21.3</v>
      </c>
      <c r="H67" s="5">
        <f>VLOOKUP(A67 &amp; "*",'PPG TO 3PT '!$B$2:$U$365,12,FALSE)</f>
        <v>72.3</v>
      </c>
      <c r="I67" s="5">
        <f>VLOOKUP(A67 &amp; "*",'PPG TO 3PT '!$B$2:$U$365,17,FALSE)</f>
        <v>8.6</v>
      </c>
      <c r="J67">
        <f>VLOOKUP(A67 &amp; "*",'Rebound Margin'!$B$1:$U$365,15,FALSE)</f>
        <v>3.4</v>
      </c>
      <c r="K67" s="11">
        <f>VLOOKUP(A67,NET!$A$2:$C$366,2,FALSE)</f>
        <v>235</v>
      </c>
      <c r="L67">
        <f>VLOOKUP(A67 &amp; "*",SOR!$A$2:$I$366,4,FALSE)</f>
        <v>188</v>
      </c>
      <c r="M67">
        <f>VLOOKUP(A67 &amp; "*",BPI!$A$2:$L$367,4,FALSE)</f>
        <v>-3.9</v>
      </c>
      <c r="N67">
        <f>VLOOKUP('2024-2025 March Madness Data'!A67,'EFG Efficiency Experience'!$B$1:$AQ$365,30,FALSE)</f>
        <v>1.994</v>
      </c>
      <c r="O67">
        <f>VLOOKUP('2024-2025 March Madness Data'!A67,'EFG Efficiency Experience'!$B$1:$AQ$365,3,FALSE)</f>
        <v>114.629</v>
      </c>
      <c r="P67">
        <f>VLOOKUP(A67 &amp; "*",'Last10 W L'!$C$2:$I$365,2,FALSE)</f>
        <v>-3</v>
      </c>
    </row>
    <row r="68" spans="1:16" x14ac:dyDescent="0.2">
      <c r="A68" s="4" t="s">
        <v>462</v>
      </c>
      <c r="B68" s="4">
        <f>VLOOKUP('2024-2025 March Madness Data'!A68 &amp; "*",'PPG TO 3PT '!$B$2:$U$365,3,FALSE)</f>
        <v>78.7</v>
      </c>
      <c r="C68" s="5">
        <f>VLOOKUP(A68 &amp; "*",OPPG!$B$1:$U$365,3,FALSE)</f>
        <v>74.3</v>
      </c>
      <c r="D68" s="4">
        <f>VLOOKUP(A68 &amp;"*",'PPG TO 3PT '!$B$2:$U$365,19,FALSE)</f>
        <v>12.6</v>
      </c>
      <c r="E68" s="5">
        <f>VLOOKUP(A68 &amp; "*",'PPG TO 3PT '!$B$2:$U$365,9,FALSE)</f>
        <v>36.9</v>
      </c>
      <c r="F68" s="4">
        <f>VLOOKUP(A68, 'EFG Efficiency Experience'!$B$1:$AQ$365,8,FALSE)</f>
        <v>48.8</v>
      </c>
      <c r="G68" s="5">
        <f>VLOOKUP(A68 &amp; "*",'PPG TO 3PT '!$B$2:$U$365,11,FALSE)</f>
        <v>21.3</v>
      </c>
      <c r="H68" s="5">
        <f>VLOOKUP(A68 &amp; "*",'PPG TO 3PT '!$B$2:$U$365,12,FALSE)</f>
        <v>72.3</v>
      </c>
      <c r="I68" s="5">
        <f>VLOOKUP(A68 &amp; "*",'PPG TO 3PT '!$B$2:$U$365,17,FALSE)</f>
        <v>8.6</v>
      </c>
      <c r="J68">
        <f>VLOOKUP(A68 &amp; "*",'Rebound Margin'!$B$1:$U$365,15,FALSE)</f>
        <v>3.4</v>
      </c>
      <c r="K68" s="11">
        <f>VLOOKUP(A68,NET!$A$2:$C$366,2,FALSE)</f>
        <v>305</v>
      </c>
      <c r="L68">
        <f>VLOOKUP(A68 &amp; "*",SOR!$A$2:$I$366,4,FALSE)</f>
        <v>188</v>
      </c>
      <c r="M68">
        <f>VLOOKUP(A68 &amp; "*",BPI!$A$2:$L$367,4,FALSE)</f>
        <v>-7.1</v>
      </c>
      <c r="N68">
        <f>VLOOKUP('2024-2025 March Madness Data'!A68,'EFG Efficiency Experience'!$B$1:$AQ$365,30,FALSE)</f>
        <v>2.367</v>
      </c>
      <c r="O68">
        <f>VLOOKUP('2024-2025 March Madness Data'!A68,'EFG Efficiency Experience'!$B$1:$AQ$365,3,FALSE)</f>
        <v>114.316</v>
      </c>
      <c r="P68">
        <f>VLOOKUP(A68 &amp; "*",'Last10 W L'!$C$2:$I$365,2,FALSE)</f>
        <v>-7.3</v>
      </c>
    </row>
    <row r="69" spans="1:16" x14ac:dyDescent="0.2">
      <c r="A69" s="4" t="s">
        <v>463</v>
      </c>
      <c r="B69" s="4">
        <f>VLOOKUP('2024-2025 March Madness Data'!A69 &amp; "*",'PPG TO 3PT '!$B$2:$U$365,3,FALSE)</f>
        <v>72.400000000000006</v>
      </c>
      <c r="C69" s="5">
        <f>VLOOKUP(A69 &amp; "*",OPPG!$B$1:$U$365,3,FALSE)</f>
        <v>77.599999999999994</v>
      </c>
      <c r="D69" s="4">
        <f>VLOOKUP(A69 &amp;"*",'PPG TO 3PT '!$B$2:$U$365,19,FALSE)</f>
        <v>12.7</v>
      </c>
      <c r="E69" s="5">
        <f>VLOOKUP(A69 &amp; "*",'PPG TO 3PT '!$B$2:$U$365,9,FALSE)</f>
        <v>34.700000000000003</v>
      </c>
      <c r="F69" s="4">
        <f>VLOOKUP(A69, 'EFG Efficiency Experience'!$B$1:$AQ$365,8,FALSE)</f>
        <v>50.3</v>
      </c>
      <c r="G69" s="5">
        <f>VLOOKUP(A69 &amp; "*",'PPG TO 3PT '!$B$2:$U$365,11,FALSE)</f>
        <v>18.8</v>
      </c>
      <c r="H69" s="5">
        <f>VLOOKUP(A69 &amp; "*",'PPG TO 3PT '!$B$2:$U$365,12,FALSE)</f>
        <v>74</v>
      </c>
      <c r="I69" s="5">
        <f>VLOOKUP(A69 &amp; "*",'PPG TO 3PT '!$B$2:$U$365,17,FALSE)</f>
        <v>6.8</v>
      </c>
      <c r="J69">
        <f>VLOOKUP(A69 &amp; "*",'Rebound Margin'!$B$1:$U$365,15,FALSE)</f>
        <v>-3.2</v>
      </c>
      <c r="K69" s="11">
        <f>VLOOKUP(A69,NET!$A$2:$C$366,2,FALSE)</f>
        <v>300</v>
      </c>
      <c r="L69">
        <f>VLOOKUP(A69 &amp; "*",SOR!$A$2:$I$366,4,FALSE)</f>
        <v>188</v>
      </c>
      <c r="M69">
        <f>VLOOKUP(A69 &amp; "*",BPI!$A$2:$L$367,4,FALSE)</f>
        <v>-10.7</v>
      </c>
      <c r="N69">
        <f>VLOOKUP('2024-2025 March Madness Data'!A69,'EFG Efficiency Experience'!$B$1:$AQ$365,30,FALSE)</f>
        <v>1.39</v>
      </c>
      <c r="O69">
        <f>VLOOKUP('2024-2025 March Madness Data'!A69,'EFG Efficiency Experience'!$B$1:$AQ$365,3,FALSE)</f>
        <v>108.393</v>
      </c>
      <c r="P69">
        <f>VLOOKUP(A69 &amp; "*",'Last10 W L'!$C$2:$I$365,2,FALSE)</f>
        <v>-4.7</v>
      </c>
    </row>
    <row r="70" spans="1:16" x14ac:dyDescent="0.2">
      <c r="A70" s="4" t="s">
        <v>464</v>
      </c>
      <c r="B70" s="4">
        <f>VLOOKUP('2024-2025 March Madness Data'!A70 &amp; "*",'PPG TO 3PT '!$B$2:$U$365,3,FALSE)</f>
        <v>72.8</v>
      </c>
      <c r="C70" s="5">
        <f>VLOOKUP(A70 &amp; "*",OPPG!$B$1:$U$365,3,FALSE)</f>
        <v>74.2</v>
      </c>
      <c r="D70" s="4">
        <f>VLOOKUP(A70 &amp;"*",'PPG TO 3PT '!$B$2:$U$365,19,FALSE)</f>
        <v>12.3</v>
      </c>
      <c r="E70" s="5">
        <f>VLOOKUP(A70 &amp; "*",'PPG TO 3PT '!$B$2:$U$365,9,FALSE)</f>
        <v>34.6</v>
      </c>
      <c r="F70" s="4">
        <f>VLOOKUP(A70, 'EFG Efficiency Experience'!$B$1:$AQ$365,8,FALSE)</f>
        <v>52.7</v>
      </c>
      <c r="G70" s="5">
        <f>VLOOKUP(A70 &amp; "*",'PPG TO 3PT '!$B$2:$U$365,11,FALSE)</f>
        <v>16</v>
      </c>
      <c r="H70" s="5">
        <f>VLOOKUP(A70 &amp; "*",'PPG TO 3PT '!$B$2:$U$365,12,FALSE)</f>
        <v>70.599999999999994</v>
      </c>
      <c r="I70" s="5">
        <f>VLOOKUP(A70 &amp; "*",'PPG TO 3PT '!$B$2:$U$365,17,FALSE)</f>
        <v>6.1</v>
      </c>
      <c r="J70">
        <f>VLOOKUP(A70 &amp; "*",'Rebound Margin'!$B$1:$U$365,15,FALSE)</f>
        <v>-0.3</v>
      </c>
      <c r="K70" s="11">
        <f>VLOOKUP(A70,NET!$A$2:$C$366,2,FALSE)</f>
        <v>120</v>
      </c>
      <c r="L70">
        <f>VLOOKUP(A70 &amp; "*",SOR!$A$2:$I$366,4,FALSE)</f>
        <v>118</v>
      </c>
      <c r="M70">
        <f>VLOOKUP(A70 &amp; "*",BPI!$A$2:$L$367,4,FALSE)</f>
        <v>3.9</v>
      </c>
      <c r="N70">
        <f>VLOOKUP('2024-2025 March Madness Data'!A70,'EFG Efficiency Experience'!$B$1:$AQ$365,30,FALSE)</f>
        <v>2.0579999999999998</v>
      </c>
      <c r="O70">
        <f>VLOOKUP('2024-2025 March Madness Data'!A70,'EFG Efficiency Experience'!$B$1:$AQ$365,3,FALSE)</f>
        <v>104.08499999999999</v>
      </c>
      <c r="P70">
        <f>VLOOKUP(A70 &amp; "*",'Last10 W L'!$C$2:$I$365,2,FALSE)</f>
        <v>4.7</v>
      </c>
    </row>
    <row r="71" spans="1:16" x14ac:dyDescent="0.2">
      <c r="A71" s="4" t="s">
        <v>728</v>
      </c>
      <c r="B71" s="4">
        <f>VLOOKUP('2024-2025 March Madness Data'!A71 &amp; "*",'PPG TO 3PT '!$B$2:$U$365,3,FALSE)</f>
        <v>67.099999999999994</v>
      </c>
      <c r="C71" s="5">
        <f>VLOOKUP(A71 &amp; "*",OPPG!$B$1:$U$365,3,FALSE)</f>
        <v>75.900000000000006</v>
      </c>
      <c r="D71" s="4">
        <f>VLOOKUP(A71 &amp;"*",'PPG TO 3PT '!$B$2:$U$365,19,FALSE)</f>
        <v>13</v>
      </c>
      <c r="E71" s="5">
        <f>VLOOKUP(A71 &amp; "*",'PPG TO 3PT '!$B$2:$U$365,9,FALSE)</f>
        <v>33</v>
      </c>
      <c r="F71" s="4">
        <f>VLOOKUP(A71, 'EFG Efficiency Experience'!$B$1:$AQ$365,8,FALSE)</f>
        <v>45.6</v>
      </c>
      <c r="G71" s="5">
        <f>VLOOKUP(A71 &amp; "*",'PPG TO 3PT '!$B$2:$U$365,11,FALSE)</f>
        <v>17.2</v>
      </c>
      <c r="H71" s="5">
        <f>VLOOKUP(A71 &amp; "*",'PPG TO 3PT '!$B$2:$U$365,12,FALSE)</f>
        <v>73.5</v>
      </c>
      <c r="I71" s="5">
        <f>VLOOKUP(A71 &amp; "*",'PPG TO 3PT '!$B$2:$U$365,17,FALSE)</f>
        <v>5.8</v>
      </c>
      <c r="J71">
        <f>VLOOKUP(A71 &amp; "*",'Rebound Margin'!$B$1:$U$365,15,FALSE)</f>
        <v>1.8</v>
      </c>
      <c r="K71" s="11">
        <f>VLOOKUP(A71,NET!$A$2:$C$366,2,FALSE)</f>
        <v>329</v>
      </c>
      <c r="L71">
        <f>VLOOKUP(A71 &amp; "*",SOR!$A$2:$I$366,4,FALSE)</f>
        <v>188</v>
      </c>
      <c r="M71">
        <f>VLOOKUP(A71 &amp; "*",BPI!$A$2:$L$367,4,FALSE)</f>
        <v>-12.5</v>
      </c>
      <c r="N71">
        <f>VLOOKUP('2024-2025 March Madness Data'!A71,'EFG Efficiency Experience'!$B$1:$AQ$365,30,FALSE)</f>
        <v>1.0209999999999999</v>
      </c>
      <c r="O71">
        <f>VLOOKUP('2024-2025 March Madness Data'!A71,'EFG Efficiency Experience'!$B$1:$AQ$365,3,FALSE)</f>
        <v>112.26900000000001</v>
      </c>
      <c r="P71">
        <f>VLOOKUP(A71 &amp; "*",'Last10 W L'!$C$2:$I$365,2,FALSE)</f>
        <v>-13.2</v>
      </c>
    </row>
    <row r="72" spans="1:16" x14ac:dyDescent="0.2">
      <c r="A72" s="4" t="s">
        <v>465</v>
      </c>
      <c r="B72" s="4">
        <f>VLOOKUP('2024-2025 March Madness Data'!A72 &amp; "*",'PPG TO 3PT '!$B$2:$U$365,3,FALSE)</f>
        <v>70.099999999999994</v>
      </c>
      <c r="C72" s="5">
        <f>VLOOKUP(A72 &amp; "*",OPPG!$B$1:$U$365,3,FALSE)</f>
        <v>58.4</v>
      </c>
      <c r="D72" s="4">
        <f>VLOOKUP(A72 &amp;"*",'PPG TO 3PT '!$B$2:$U$365,19,FALSE)</f>
        <v>11.2</v>
      </c>
      <c r="E72" s="5">
        <f>VLOOKUP(A72 &amp; "*",'PPG TO 3PT '!$B$2:$U$365,9,FALSE)</f>
        <v>35.5</v>
      </c>
      <c r="F72" s="4">
        <f>VLOOKUP(A72, 'EFG Efficiency Experience'!$B$1:$AQ$365,8,FALSE)</f>
        <v>53.8</v>
      </c>
      <c r="G72" s="5">
        <f>VLOOKUP(A72 &amp; "*",'PPG TO 3PT '!$B$2:$U$365,11,FALSE)</f>
        <v>21.4</v>
      </c>
      <c r="H72" s="5">
        <f>VLOOKUP(A72 &amp; "*",'PPG TO 3PT '!$B$2:$U$365,12,FALSE)</f>
        <v>70.5</v>
      </c>
      <c r="I72" s="5">
        <f>VLOOKUP(A72 &amp; "*",'PPG TO 3PT '!$B$2:$U$365,17,FALSE)</f>
        <v>9</v>
      </c>
      <c r="J72">
        <f>VLOOKUP(A72 &amp; "*",'Rebound Margin'!$B$1:$U$365,15,FALSE)</f>
        <v>5.9</v>
      </c>
      <c r="K72" s="11">
        <f>VLOOKUP(A72,NET!$A$2:$C$366,2,FALSE)</f>
        <v>56</v>
      </c>
      <c r="L72">
        <f>VLOOKUP(A72 &amp; "*",SOR!$A$2:$I$366,4,FALSE)</f>
        <v>32</v>
      </c>
      <c r="M72">
        <f>VLOOKUP(A72 &amp; "*",BPI!$A$2:$L$367,4,FALSE)</f>
        <v>7.6</v>
      </c>
      <c r="N72">
        <f>VLOOKUP('2024-2025 March Madness Data'!A72,'EFG Efficiency Experience'!$B$1:$AQ$365,30,FALSE)</f>
        <v>2.226</v>
      </c>
      <c r="O72">
        <f>VLOOKUP('2024-2025 March Madness Data'!A72,'EFG Efficiency Experience'!$B$1:$AQ$365,3,FALSE)</f>
        <v>98.465999999999994</v>
      </c>
      <c r="P72">
        <f>VLOOKUP(A72 &amp; "*",'Last10 W L'!$C$2:$I$365,2,FALSE)</f>
        <v>8.8000000000000007</v>
      </c>
    </row>
    <row r="73" spans="1:16" x14ac:dyDescent="0.2">
      <c r="A73" s="4" t="s">
        <v>466</v>
      </c>
      <c r="B73" s="4">
        <f>VLOOKUP('2024-2025 March Madness Data'!A73 &amp; "*",'PPG TO 3PT '!$B$2:$U$365,3,FALSE)</f>
        <v>70.400000000000006</v>
      </c>
      <c r="C73" s="5">
        <f>VLOOKUP(A73 &amp; "*",OPPG!$B$1:$U$365,3,FALSE)</f>
        <v>66.900000000000006</v>
      </c>
      <c r="D73" s="4">
        <f>VLOOKUP(A73 &amp;"*",'PPG TO 3PT '!$B$2:$U$365,19,FALSE)</f>
        <v>12.2</v>
      </c>
      <c r="E73" s="5">
        <f>VLOOKUP(A73 &amp; "*",'PPG TO 3PT '!$B$2:$U$365,9,FALSE)</f>
        <v>36</v>
      </c>
      <c r="F73" s="4">
        <f>VLOOKUP(A73, 'EFG Efficiency Experience'!$B$1:$AQ$365,8,FALSE)</f>
        <v>52.2</v>
      </c>
      <c r="G73" s="5">
        <f>VLOOKUP(A73 &amp; "*",'PPG TO 3PT '!$B$2:$U$365,11,FALSE)</f>
        <v>14.2</v>
      </c>
      <c r="H73" s="5">
        <f>VLOOKUP(A73 &amp; "*",'PPG TO 3PT '!$B$2:$U$365,12,FALSE)</f>
        <v>69.900000000000006</v>
      </c>
      <c r="I73" s="5">
        <f>VLOOKUP(A73 &amp; "*",'PPG TO 3PT '!$B$2:$U$365,17,FALSE)</f>
        <v>4.9000000000000004</v>
      </c>
      <c r="J73">
        <f>VLOOKUP(A73 &amp; "*",'Rebound Margin'!$B$1:$U$365,15,FALSE)</f>
        <v>4</v>
      </c>
      <c r="K73" s="11">
        <f>VLOOKUP(A73,NET!$A$2:$C$366,2,FALSE)</f>
        <v>185</v>
      </c>
      <c r="L73">
        <f>VLOOKUP(A73 &amp; "*",SOR!$A$2:$I$366,4,FALSE)</f>
        <v>188</v>
      </c>
      <c r="M73">
        <f>VLOOKUP(A73 &amp; "*",BPI!$A$2:$L$367,4,FALSE)</f>
        <v>-1.2</v>
      </c>
      <c r="N73">
        <f>VLOOKUP('2024-2025 March Madness Data'!A73,'EFG Efficiency Experience'!$B$1:$AQ$365,30,FALSE)</f>
        <v>1.607</v>
      </c>
      <c r="O73">
        <f>VLOOKUP('2024-2025 March Madness Data'!A73,'EFG Efficiency Experience'!$B$1:$AQ$365,3,FALSE)</f>
        <v>105.54900000000001</v>
      </c>
      <c r="P73">
        <f>VLOOKUP(A73 &amp; "*",'Last10 W L'!$C$2:$I$365,2,FALSE)</f>
        <v>1</v>
      </c>
    </row>
    <row r="74" spans="1:16" x14ac:dyDescent="0.2">
      <c r="A74" s="4" t="s">
        <v>467</v>
      </c>
      <c r="B74" s="4">
        <f>VLOOKUP('2024-2025 March Madness Data'!A74 &amp; "*",'PPG TO 3PT '!$B$2:$U$365,3,FALSE)</f>
        <v>82.7</v>
      </c>
      <c r="C74" s="5">
        <f>VLOOKUP(A74 &amp; "*",OPPG!$B$1:$U$365,3,FALSE)</f>
        <v>61.9</v>
      </c>
      <c r="D74" s="4">
        <f>VLOOKUP(A74 &amp;"*",'PPG TO 3PT '!$B$2:$U$365,19,FALSE)</f>
        <v>9.6</v>
      </c>
      <c r="E74" s="5">
        <f>VLOOKUP(A74 &amp; "*",'PPG TO 3PT '!$B$2:$U$365,9,FALSE)</f>
        <v>37.700000000000003</v>
      </c>
      <c r="F74" s="4">
        <f>VLOOKUP(A74, 'EFG Efficiency Experience'!$B$1:$AQ$365,8,FALSE)</f>
        <v>57.4</v>
      </c>
      <c r="G74" s="5">
        <f>VLOOKUP(A74 &amp; "*",'PPG TO 3PT '!$B$2:$U$365,11,FALSE)</f>
        <v>19</v>
      </c>
      <c r="H74" s="5">
        <f>VLOOKUP(A74 &amp; "*",'PPG TO 3PT '!$B$2:$U$365,12,FALSE)</f>
        <v>78.400000000000006</v>
      </c>
      <c r="I74" s="5">
        <f>VLOOKUP(A74 &amp; "*",'PPG TO 3PT '!$B$2:$U$365,17,FALSE)</f>
        <v>6.9</v>
      </c>
      <c r="J74">
        <f>VLOOKUP(A74 &amp; "*",'Rebound Margin'!$B$1:$U$365,15,FALSE)</f>
        <v>8</v>
      </c>
      <c r="K74" s="11">
        <f>VLOOKUP(A74,NET!$A$2:$C$366,2,FALSE)</f>
        <v>1</v>
      </c>
      <c r="L74">
        <f>VLOOKUP(A74 &amp; "*",SOR!$A$2:$I$366,4,FALSE)</f>
        <v>4</v>
      </c>
      <c r="M74">
        <f>VLOOKUP(A74 &amp; "*",BPI!$A$2:$L$367,4,FALSE)</f>
        <v>24.7</v>
      </c>
      <c r="N74">
        <f>VLOOKUP('2024-2025 March Madness Data'!A74,'EFG Efficiency Experience'!$B$1:$AQ$365,30,FALSE)</f>
        <v>0.96799999999999997</v>
      </c>
      <c r="O74">
        <f>VLOOKUP('2024-2025 March Madness Data'!A74,'EFG Efficiency Experience'!$B$1:$AQ$365,3,FALSE)</f>
        <v>91.281999999999996</v>
      </c>
      <c r="P74">
        <f>VLOOKUP(A74 &amp; "*",'Last10 W L'!$C$2:$I$365,2,FALSE)</f>
        <v>33</v>
      </c>
    </row>
    <row r="75" spans="1:16" x14ac:dyDescent="0.2">
      <c r="A75" s="4" t="s">
        <v>468</v>
      </c>
      <c r="B75" s="4">
        <f>VLOOKUP('2024-2025 March Madness Data'!A75 &amp; "*",'PPG TO 3PT '!$B$2:$U$365,3,FALSE)</f>
        <v>69.099999999999994</v>
      </c>
      <c r="C75" s="5">
        <f>VLOOKUP(A75 &amp; "*",OPPG!$B$1:$U$365,3,FALSE)</f>
        <v>67.3</v>
      </c>
      <c r="D75" s="4">
        <f>VLOOKUP(A75 &amp;"*",'PPG TO 3PT '!$B$2:$U$365,19,FALSE)</f>
        <v>12.1</v>
      </c>
      <c r="E75" s="5">
        <f>VLOOKUP(A75 &amp; "*",'PPG TO 3PT '!$B$2:$U$365,9,FALSE)</f>
        <v>34.1</v>
      </c>
      <c r="F75" s="4">
        <f>VLOOKUP(A75, 'EFG Efficiency Experience'!$B$1:$AQ$365,8,FALSE)</f>
        <v>50</v>
      </c>
      <c r="G75" s="5">
        <f>VLOOKUP(A75 &amp; "*",'PPG TO 3PT '!$B$2:$U$365,11,FALSE)</f>
        <v>17</v>
      </c>
      <c r="H75" s="5">
        <f>VLOOKUP(A75 &amp; "*",'PPG TO 3PT '!$B$2:$U$365,12,FALSE)</f>
        <v>65.099999999999994</v>
      </c>
      <c r="I75" s="5">
        <f>VLOOKUP(A75 &amp; "*",'PPG TO 3PT '!$B$2:$U$365,17,FALSE)</f>
        <v>7.1</v>
      </c>
      <c r="J75">
        <f>VLOOKUP(A75 &amp; "*",'Rebound Margin'!$B$1:$U$365,15,FALSE)</f>
        <v>0.8</v>
      </c>
      <c r="K75" s="11">
        <f>VLOOKUP(A75,NET!$A$2:$C$366,2,FALSE)</f>
        <v>149</v>
      </c>
      <c r="L75">
        <f>VLOOKUP(A75 &amp; "*",SOR!$A$2:$I$366,4,FALSE)</f>
        <v>188</v>
      </c>
      <c r="M75">
        <f>VLOOKUP(A75 &amp; "*",BPI!$A$2:$L$367,4,FALSE)</f>
        <v>2.5</v>
      </c>
      <c r="N75">
        <f>VLOOKUP('2024-2025 March Madness Data'!A75,'EFG Efficiency Experience'!$B$1:$AQ$365,30,FALSE)</f>
        <v>2.0790000000000002</v>
      </c>
      <c r="O75">
        <f>VLOOKUP('2024-2025 March Madness Data'!A75,'EFG Efficiency Experience'!$B$1:$AQ$365,3,FALSE)</f>
        <v>102.723</v>
      </c>
      <c r="P75">
        <f>VLOOKUP(A75 &amp; "*",'Last10 W L'!$C$2:$I$365,2,FALSE)</f>
        <v>5.7</v>
      </c>
    </row>
    <row r="76" spans="1:16" x14ac:dyDescent="0.2">
      <c r="A76" s="4" t="s">
        <v>469</v>
      </c>
      <c r="B76" s="4">
        <f>VLOOKUP('2024-2025 March Madness Data'!A76 &amp; "*",'PPG TO 3PT '!$B$2:$U$365,3,FALSE)</f>
        <v>75.8</v>
      </c>
      <c r="C76" s="5">
        <f>VLOOKUP(A76 &amp; "*",OPPG!$B$1:$U$365,3,FALSE)</f>
        <v>73.8</v>
      </c>
      <c r="D76" s="4">
        <f>VLOOKUP(A76 &amp;"*",'PPG TO 3PT '!$B$2:$U$365,19,FALSE)</f>
        <v>10.9</v>
      </c>
      <c r="E76" s="5">
        <f>VLOOKUP(A76 &amp; "*",'PPG TO 3PT '!$B$2:$U$365,9,FALSE)</f>
        <v>31.6</v>
      </c>
      <c r="F76" s="4">
        <f>VLOOKUP(A76, 'EFG Efficiency Experience'!$B$1:$AQ$365,8,FALSE)</f>
        <v>48.4</v>
      </c>
      <c r="G76" s="5">
        <f>VLOOKUP(A76 &amp; "*",'PPG TO 3PT '!$B$2:$U$365,11,FALSE)</f>
        <v>22</v>
      </c>
      <c r="H76" s="5">
        <f>VLOOKUP(A76 &amp; "*",'PPG TO 3PT '!$B$2:$U$365,12,FALSE)</f>
        <v>72</v>
      </c>
      <c r="I76" s="5">
        <f>VLOOKUP(A76 &amp; "*",'PPG TO 3PT '!$B$2:$U$365,17,FALSE)</f>
        <v>7.5</v>
      </c>
      <c r="J76">
        <f>VLOOKUP(A76 &amp; "*",'Rebound Margin'!$B$1:$U$365,15,FALSE)</f>
        <v>2.2999999999999998</v>
      </c>
      <c r="K76" s="11">
        <f>VLOOKUP(A76,NET!$A$2:$C$366,2,FALSE)</f>
        <v>176</v>
      </c>
      <c r="L76">
        <f>VLOOKUP(A76 &amp; "*",SOR!$A$2:$I$366,4,FALSE)</f>
        <v>156</v>
      </c>
      <c r="M76">
        <f>VLOOKUP(A76 &amp; "*",BPI!$A$2:$L$367,4,FALSE)</f>
        <v>-0.1</v>
      </c>
      <c r="N76">
        <f>VLOOKUP('2024-2025 March Madness Data'!A76,'EFG Efficiency Experience'!$B$1:$AQ$365,30,FALSE)</f>
        <v>2.5880000000000001</v>
      </c>
      <c r="O76">
        <f>VLOOKUP('2024-2025 March Madness Data'!A76,'EFG Efficiency Experience'!$B$1:$AQ$365,3,FALSE)</f>
        <v>108.173</v>
      </c>
      <c r="P76">
        <f>VLOOKUP(A76 &amp; "*",'Last10 W L'!$C$2:$I$365,2,FALSE)</f>
        <v>0.1</v>
      </c>
    </row>
    <row r="77" spans="1:16" x14ac:dyDescent="0.2">
      <c r="A77" s="4" t="s">
        <v>470</v>
      </c>
      <c r="B77" s="4">
        <f>VLOOKUP('2024-2025 March Madness Data'!A77 &amp; "*",'PPG TO 3PT '!$B$2:$U$365,3,FALSE)</f>
        <v>71.900000000000006</v>
      </c>
      <c r="C77" s="5">
        <f>VLOOKUP(A77 &amp; "*",OPPG!$B$1:$U$365,3,FALSE)</f>
        <v>66.5</v>
      </c>
      <c r="D77" s="4">
        <f>VLOOKUP(A77 &amp;"*",'PPG TO 3PT '!$B$2:$U$365,19,FALSE)</f>
        <v>10.8</v>
      </c>
      <c r="E77" s="5">
        <f>VLOOKUP(A77 &amp; "*",'PPG TO 3PT '!$B$2:$U$365,9,FALSE)</f>
        <v>34.799999999999997</v>
      </c>
      <c r="F77" s="4">
        <f>VLOOKUP(A77, 'EFG Efficiency Experience'!$B$1:$AQ$365,8,FALSE)</f>
        <v>50.3</v>
      </c>
      <c r="G77" s="5">
        <f>VLOOKUP(A77 &amp; "*",'PPG TO 3PT '!$B$2:$U$365,11,FALSE)</f>
        <v>18.899999999999999</v>
      </c>
      <c r="H77" s="5">
        <f>VLOOKUP(A77 &amp; "*",'PPG TO 3PT '!$B$2:$U$365,12,FALSE)</f>
        <v>66.099999999999994</v>
      </c>
      <c r="I77" s="5">
        <f>VLOOKUP(A77 &amp; "*",'PPG TO 3PT '!$B$2:$U$365,17,FALSE)</f>
        <v>8</v>
      </c>
      <c r="J77">
        <f>VLOOKUP(A77 &amp; "*",'Rebound Margin'!$B$1:$U$365,15,FALSE)</f>
        <v>3.7</v>
      </c>
      <c r="K77" s="11">
        <f>VLOOKUP(A77,NET!$A$2:$C$366,2,FALSE)</f>
        <v>148</v>
      </c>
      <c r="L77">
        <f>VLOOKUP(A77 &amp; "*",SOR!$A$2:$I$366,4,FALSE)</f>
        <v>175</v>
      </c>
      <c r="M77">
        <f>VLOOKUP(A77 &amp; "*",BPI!$A$2:$L$367,4,FALSE)</f>
        <v>0.2</v>
      </c>
      <c r="N77">
        <f>VLOOKUP('2024-2025 March Madness Data'!A77,'EFG Efficiency Experience'!$B$1:$AQ$365,30,FALSE)</f>
        <v>2.4590000000000001</v>
      </c>
      <c r="O77">
        <f>VLOOKUP('2024-2025 March Madness Data'!A77,'EFG Efficiency Experience'!$B$1:$AQ$365,3,FALSE)</f>
        <v>105.467</v>
      </c>
      <c r="P77">
        <f>VLOOKUP(A77 &amp; "*",'Last10 W L'!$C$2:$I$365,2,FALSE)</f>
        <v>0.2</v>
      </c>
    </row>
    <row r="78" spans="1:16" x14ac:dyDescent="0.2">
      <c r="A78" s="4" t="s">
        <v>471</v>
      </c>
      <c r="B78" s="4">
        <f>VLOOKUP('2024-2025 March Madness Data'!A78 &amp; "*",'PPG TO 3PT '!$B$2:$U$365,3,FALSE)</f>
        <v>64.400000000000006</v>
      </c>
      <c r="C78" s="5">
        <f>VLOOKUP(A78 &amp; "*",OPPG!$B$1:$U$365,3,FALSE)</f>
        <v>74.900000000000006</v>
      </c>
      <c r="D78" s="4">
        <f>VLOOKUP(A78 &amp;"*",'PPG TO 3PT '!$B$2:$U$365,19,FALSE)</f>
        <v>15.3</v>
      </c>
      <c r="E78" s="5">
        <f>VLOOKUP(A78 &amp; "*",'PPG TO 3PT '!$B$2:$U$365,9,FALSE)</f>
        <v>31.4</v>
      </c>
      <c r="F78" s="4">
        <f>VLOOKUP(A78, 'EFG Efficiency Experience'!$B$1:$AQ$365,8,FALSE)</f>
        <v>49.2</v>
      </c>
      <c r="G78" s="5">
        <f>VLOOKUP(A78 &amp; "*",'PPG TO 3PT '!$B$2:$U$365,11,FALSE)</f>
        <v>15.5</v>
      </c>
      <c r="H78" s="5">
        <f>VLOOKUP(A78 &amp; "*",'PPG TO 3PT '!$B$2:$U$365,12,FALSE)</f>
        <v>64.400000000000006</v>
      </c>
      <c r="I78" s="5">
        <f>VLOOKUP(A78 &amp; "*",'PPG TO 3PT '!$B$2:$U$365,17,FALSE)</f>
        <v>8.4</v>
      </c>
      <c r="J78">
        <f>VLOOKUP(A78 &amp; "*",'Rebound Margin'!$B$1:$U$365,15,FALSE)</f>
        <v>-6.1</v>
      </c>
      <c r="K78" s="11">
        <f>VLOOKUP(A78,NET!$A$2:$C$366,2,FALSE)</f>
        <v>335</v>
      </c>
      <c r="L78">
        <f>VLOOKUP(A78 &amp; "*",SOR!$A$2:$I$366,4,FALSE)</f>
        <v>188</v>
      </c>
      <c r="M78">
        <f>VLOOKUP(A78 &amp; "*",BPI!$A$2:$L$367,4,FALSE)</f>
        <v>-12.6</v>
      </c>
      <c r="N78">
        <f>VLOOKUP('2024-2025 March Madness Data'!A78,'EFG Efficiency Experience'!$B$1:$AQ$365,30,FALSE)</f>
        <v>1.9970000000000001</v>
      </c>
      <c r="O78">
        <f>VLOOKUP('2024-2025 March Madness Data'!A78,'EFG Efficiency Experience'!$B$1:$AQ$365,3,FALSE)</f>
        <v>111.21299999999999</v>
      </c>
      <c r="P78">
        <f>VLOOKUP(A78 &amp; "*",'Last10 W L'!$C$2:$I$365,2,FALSE)</f>
        <v>-10</v>
      </c>
    </row>
    <row r="79" spans="1:16" x14ac:dyDescent="0.2">
      <c r="A79" s="4" t="s">
        <v>472</v>
      </c>
      <c r="B79" s="4">
        <f>VLOOKUP('2024-2025 March Madness Data'!A79 &amp; "*",'PPG TO 3PT '!$B$2:$U$365,3,FALSE)</f>
        <v>66.5</v>
      </c>
      <c r="C79" s="5">
        <f>VLOOKUP(A79 &amp; "*",OPPG!$B$1:$U$365,3,FALSE)</f>
        <v>69</v>
      </c>
      <c r="D79" s="4">
        <f>VLOOKUP(A79 &amp;"*",'PPG TO 3PT '!$B$2:$U$365,19,FALSE)</f>
        <v>12.5</v>
      </c>
      <c r="E79" s="5">
        <f>VLOOKUP(A79 &amp; "*",'PPG TO 3PT '!$B$2:$U$365,9,FALSE)</f>
        <v>31.9</v>
      </c>
      <c r="F79" s="4">
        <f>VLOOKUP(A79, 'EFG Efficiency Experience'!$B$1:$AQ$365,8,FALSE)</f>
        <v>44.1</v>
      </c>
      <c r="G79" s="5">
        <f>VLOOKUP(A79 &amp; "*",'PPG TO 3PT '!$B$2:$U$365,11,FALSE)</f>
        <v>19.600000000000001</v>
      </c>
      <c r="H79" s="5">
        <f>VLOOKUP(A79 &amp; "*",'PPG TO 3PT '!$B$2:$U$365,12,FALSE)</f>
        <v>67.8</v>
      </c>
      <c r="I79" s="5">
        <f>VLOOKUP(A79 &amp; "*",'PPG TO 3PT '!$B$2:$U$365,17,FALSE)</f>
        <v>9</v>
      </c>
      <c r="J79">
        <f>VLOOKUP(A79 &amp; "*",'Rebound Margin'!$B$1:$U$365,15,FALSE)</f>
        <v>-1</v>
      </c>
      <c r="K79" s="11">
        <f>VLOOKUP(A79,NET!$A$2:$C$366,2,FALSE)</f>
        <v>318</v>
      </c>
      <c r="L79">
        <f>VLOOKUP(A79 &amp; "*",SOR!$A$2:$I$366,4,FALSE)</f>
        <v>188</v>
      </c>
      <c r="M79">
        <f>VLOOKUP(A79 &amp; "*",BPI!$A$2:$L$367,4,FALSE)</f>
        <v>-9.6999999999999993</v>
      </c>
      <c r="N79">
        <f>VLOOKUP('2024-2025 March Madness Data'!A79,'EFG Efficiency Experience'!$B$1:$AQ$365,30,FALSE)</f>
        <v>2.3039999999999998</v>
      </c>
      <c r="O79">
        <f>VLOOKUP('2024-2025 March Madness Data'!A79,'EFG Efficiency Experience'!$B$1:$AQ$365,3,FALSE)</f>
        <v>105.821</v>
      </c>
      <c r="P79">
        <f>VLOOKUP(A79 &amp; "*",'Last10 W L'!$C$2:$I$365,2,FALSE)</f>
        <v>-6.3</v>
      </c>
    </row>
    <row r="80" spans="1:16" x14ac:dyDescent="0.2">
      <c r="A80" s="4" t="s">
        <v>473</v>
      </c>
      <c r="B80" s="4">
        <f>VLOOKUP('2024-2025 March Madness Data'!A80 &amp; "*",'PPG TO 3PT '!$B$2:$U$365,3,FALSE)</f>
        <v>77.8</v>
      </c>
      <c r="C80" s="5">
        <f>VLOOKUP(A80 &amp; "*",OPPG!$B$1:$U$365,3,FALSE)</f>
        <v>75.3</v>
      </c>
      <c r="D80" s="4">
        <f>VLOOKUP(A80 &amp;"*",'PPG TO 3PT '!$B$2:$U$365,19,FALSE)</f>
        <v>9.8000000000000007</v>
      </c>
      <c r="E80" s="5">
        <f>VLOOKUP(A80 &amp; "*",'PPG TO 3PT '!$B$2:$U$365,9,FALSE)</f>
        <v>34.6</v>
      </c>
      <c r="F80" s="4">
        <f>VLOOKUP(A80, 'EFG Efficiency Experience'!$B$1:$AQ$365,8,FALSE)</f>
        <v>49.7</v>
      </c>
      <c r="G80" s="5">
        <f>VLOOKUP(A80 &amp; "*",'PPG TO 3PT '!$B$2:$U$365,11,FALSE)</f>
        <v>17.5</v>
      </c>
      <c r="H80" s="5">
        <f>VLOOKUP(A80 &amp; "*",'PPG TO 3PT '!$B$2:$U$365,12,FALSE)</f>
        <v>75</v>
      </c>
      <c r="I80" s="5">
        <f>VLOOKUP(A80 &amp; "*",'PPG TO 3PT '!$B$2:$U$365,17,FALSE)</f>
        <v>8.6</v>
      </c>
      <c r="J80">
        <f>VLOOKUP(A80 &amp; "*",'Rebound Margin'!$B$1:$U$365,15,FALSE)</f>
        <v>-0.4</v>
      </c>
      <c r="K80" s="11">
        <f>VLOOKUP(A80,NET!$A$2:$C$366,2,FALSE)</f>
        <v>187</v>
      </c>
      <c r="L80">
        <f>VLOOKUP(A80 &amp; "*",SOR!$A$2:$I$366,4,FALSE)</f>
        <v>179</v>
      </c>
      <c r="M80">
        <f>VLOOKUP(A80 &amp; "*",BPI!$A$2:$L$367,4,FALSE)</f>
        <v>-3.7</v>
      </c>
      <c r="N80">
        <f>VLOOKUP('2024-2025 March Madness Data'!A80,'EFG Efficiency Experience'!$B$1:$AQ$365,30,FALSE)</f>
        <v>1.8220000000000001</v>
      </c>
      <c r="O80">
        <f>VLOOKUP('2024-2025 March Madness Data'!A80,'EFG Efficiency Experience'!$B$1:$AQ$365,3,FALSE)</f>
        <v>110.85599999999999</v>
      </c>
      <c r="P80">
        <f>VLOOKUP(A80 &amp; "*",'Last10 W L'!$C$2:$I$365,2,FALSE)</f>
        <v>1.8</v>
      </c>
    </row>
    <row r="81" spans="1:16" x14ac:dyDescent="0.2">
      <c r="A81" s="4" t="s">
        <v>474</v>
      </c>
      <c r="B81" s="4">
        <f>VLOOKUP('2024-2025 March Madness Data'!A81 &amp; "*",'PPG TO 3PT '!$B$2:$U$365,3,FALSE)</f>
        <v>73.599999999999994</v>
      </c>
      <c r="C81" s="5">
        <f>VLOOKUP(A81 &amp; "*",OPPG!$B$1:$U$365,3,FALSE)</f>
        <v>76.5</v>
      </c>
      <c r="D81" s="4">
        <f>VLOOKUP(A81 &amp;"*",'PPG TO 3PT '!$B$2:$U$365,19,FALSE)</f>
        <v>13</v>
      </c>
      <c r="E81" s="5">
        <f>VLOOKUP(A81 &amp; "*",'PPG TO 3PT '!$B$2:$U$365,9,FALSE)</f>
        <v>34.9</v>
      </c>
      <c r="F81" s="4">
        <f>VLOOKUP(A81, 'EFG Efficiency Experience'!$B$1:$AQ$365,8,FALSE)</f>
        <v>52.4</v>
      </c>
      <c r="G81" s="5">
        <f>VLOOKUP(A81 &amp; "*",'PPG TO 3PT '!$B$2:$U$365,11,FALSE)</f>
        <v>19</v>
      </c>
      <c r="H81" s="5">
        <f>VLOOKUP(A81 &amp; "*",'PPG TO 3PT '!$B$2:$U$365,12,FALSE)</f>
        <v>73.7</v>
      </c>
      <c r="I81" s="5">
        <f>VLOOKUP(A81 &amp; "*",'PPG TO 3PT '!$B$2:$U$365,17,FALSE)</f>
        <v>7</v>
      </c>
      <c r="J81">
        <f>VLOOKUP(A81 &amp; "*",'Rebound Margin'!$B$1:$U$365,15,FALSE)</f>
        <v>-1</v>
      </c>
      <c r="K81" s="11">
        <f>VLOOKUP(A81,NET!$A$2:$C$366,2,FALSE)</f>
        <v>268</v>
      </c>
      <c r="L81">
        <f>VLOOKUP(A81 &amp; "*",SOR!$A$2:$I$366,4,FALSE)</f>
        <v>188</v>
      </c>
      <c r="M81">
        <f>VLOOKUP(A81 &amp; "*",BPI!$A$2:$L$367,4,FALSE)</f>
        <v>-6.8</v>
      </c>
      <c r="N81">
        <f>VLOOKUP('2024-2025 March Madness Data'!A81,'EFG Efficiency Experience'!$B$1:$AQ$365,30,FALSE)</f>
        <v>2.2160000000000002</v>
      </c>
      <c r="O81">
        <f>VLOOKUP('2024-2025 March Madness Data'!A81,'EFG Efficiency Experience'!$B$1:$AQ$365,3,FALSE)</f>
        <v>113.223</v>
      </c>
      <c r="P81">
        <f>VLOOKUP(A81 &amp; "*",'Last10 W L'!$C$2:$I$365,2,FALSE)</f>
        <v>-1.9</v>
      </c>
    </row>
    <row r="82" spans="1:16" x14ac:dyDescent="0.2">
      <c r="A82" s="4" t="s">
        <v>475</v>
      </c>
      <c r="B82" s="4">
        <f>VLOOKUP('2024-2025 March Madness Data'!A82 &amp; "*",'PPG TO 3PT '!$B$2:$U$365,3,FALSE)</f>
        <v>71.3</v>
      </c>
      <c r="C82" s="5">
        <f>VLOOKUP(A82 &amp; "*",OPPG!$B$1:$U$365,3,FALSE)</f>
        <v>75.5</v>
      </c>
      <c r="D82" s="4">
        <f>VLOOKUP(A82 &amp;"*",'PPG TO 3PT '!$B$2:$U$365,19,FALSE)</f>
        <v>12.5</v>
      </c>
      <c r="E82" s="5">
        <f>VLOOKUP(A82 &amp; "*",'PPG TO 3PT '!$B$2:$U$365,9,FALSE)</f>
        <v>32.5</v>
      </c>
      <c r="F82" s="4">
        <f>VLOOKUP(A82, 'EFG Efficiency Experience'!$B$1:$AQ$365,8,FALSE)</f>
        <v>50.9</v>
      </c>
      <c r="G82" s="5">
        <f>VLOOKUP(A82 &amp; "*",'PPG TO 3PT '!$B$2:$U$365,11,FALSE)</f>
        <v>17.3</v>
      </c>
      <c r="H82" s="5">
        <f>VLOOKUP(A82 &amp; "*",'PPG TO 3PT '!$B$2:$U$365,12,FALSE)</f>
        <v>77.8</v>
      </c>
      <c r="I82" s="5">
        <f>VLOOKUP(A82 &amp; "*",'PPG TO 3PT '!$B$2:$U$365,17,FALSE)</f>
        <v>7.5</v>
      </c>
      <c r="J82">
        <f>VLOOKUP(A82 &amp; "*",'Rebound Margin'!$B$1:$U$365,15,FALSE)</f>
        <v>-3.3</v>
      </c>
      <c r="K82" s="11">
        <f>VLOOKUP(A82,NET!$A$2:$C$366,2,FALSE)</f>
        <v>284</v>
      </c>
      <c r="L82">
        <f>VLOOKUP(A82 &amp; "*",SOR!$A$2:$I$366,4,FALSE)</f>
        <v>188</v>
      </c>
      <c r="M82">
        <f>VLOOKUP(A82 &amp; "*",BPI!$A$2:$L$367,4,FALSE)</f>
        <v>-8.8000000000000007</v>
      </c>
      <c r="N82">
        <f>VLOOKUP('2024-2025 March Madness Data'!A82,'EFG Efficiency Experience'!$B$1:$AQ$365,30,FALSE)</f>
        <v>1.8939999999999999</v>
      </c>
      <c r="O82">
        <f>VLOOKUP('2024-2025 March Madness Data'!A82,'EFG Efficiency Experience'!$B$1:$AQ$365,3,FALSE)</f>
        <v>111.29900000000001</v>
      </c>
      <c r="P82">
        <f>VLOOKUP(A82 &amp; "*",'Last10 W L'!$C$2:$I$365,2,FALSE)</f>
        <v>-10.6</v>
      </c>
    </row>
    <row r="83" spans="1:16" x14ac:dyDescent="0.2">
      <c r="A83" s="4" t="s">
        <v>476</v>
      </c>
      <c r="B83" s="4">
        <f>VLOOKUP('2024-2025 March Madness Data'!A83 &amp; "*",'PPG TO 3PT '!$B$2:$U$365,3,FALSE)</f>
        <v>73.599999999999994</v>
      </c>
      <c r="C83" s="5">
        <f>VLOOKUP(A83 &amp; "*",OPPG!$B$1:$U$365,3,FALSE)</f>
        <v>69.8</v>
      </c>
      <c r="D83" s="4">
        <f>VLOOKUP(A83 &amp;"*",'PPG TO 3PT '!$B$2:$U$365,19,FALSE)</f>
        <v>12.5</v>
      </c>
      <c r="E83" s="5">
        <f>VLOOKUP(A83 &amp; "*",'PPG TO 3PT '!$B$2:$U$365,9,FALSE)</f>
        <v>32.6</v>
      </c>
      <c r="F83" s="4">
        <f>VLOOKUP(A83, 'EFG Efficiency Experience'!$B$1:$AQ$365,8,FALSE)</f>
        <v>50.2</v>
      </c>
      <c r="G83" s="5">
        <f>VLOOKUP(A83 &amp; "*",'PPG TO 3PT '!$B$2:$U$365,11,FALSE)</f>
        <v>21.6</v>
      </c>
      <c r="H83" s="5">
        <f>VLOOKUP(A83 &amp; "*",'PPG TO 3PT '!$B$2:$U$365,12,FALSE)</f>
        <v>74.599999999999994</v>
      </c>
      <c r="I83" s="5">
        <f>VLOOKUP(A83 &amp; "*",'PPG TO 3PT '!$B$2:$U$365,17,FALSE)</f>
        <v>5.2</v>
      </c>
      <c r="J83">
        <f>VLOOKUP(A83 &amp; "*",'Rebound Margin'!$B$1:$U$365,15,FALSE)</f>
        <v>7</v>
      </c>
      <c r="K83" s="11">
        <f>VLOOKUP(A83,NET!$A$2:$C$366,2,FALSE)</f>
        <v>184</v>
      </c>
      <c r="L83">
        <f>VLOOKUP(A83 &amp; "*",SOR!$A$2:$I$366,4,FALSE)</f>
        <v>188</v>
      </c>
      <c r="M83">
        <f>VLOOKUP(A83 &amp; "*",BPI!$A$2:$L$367,4,FALSE)</f>
        <v>-2.5</v>
      </c>
      <c r="N83">
        <f>VLOOKUP('2024-2025 March Madness Data'!A83,'EFG Efficiency Experience'!$B$1:$AQ$365,30,FALSE)</f>
        <v>1.732</v>
      </c>
      <c r="O83">
        <f>VLOOKUP('2024-2025 March Madness Data'!A83,'EFG Efficiency Experience'!$B$1:$AQ$365,3,FALSE)</f>
        <v>111.324</v>
      </c>
      <c r="P83">
        <f>VLOOKUP(A83 &amp; "*",'Last10 W L'!$C$2:$I$365,2,FALSE)</f>
        <v>-5.6</v>
      </c>
    </row>
    <row r="84" spans="1:16" x14ac:dyDescent="0.2">
      <c r="A84" s="4" t="s">
        <v>477</v>
      </c>
      <c r="B84" s="4">
        <f>VLOOKUP('2024-2025 March Madness Data'!A84 &amp; "*",'PPG TO 3PT '!$B$2:$U$365,3,FALSE)</f>
        <v>66</v>
      </c>
      <c r="C84" s="5">
        <f>VLOOKUP(A84 &amp; "*",OPPG!$B$1:$U$365,3,FALSE)</f>
        <v>70.7</v>
      </c>
      <c r="D84" s="4">
        <f>VLOOKUP(A84 &amp;"*",'PPG TO 3PT '!$B$2:$U$365,19,FALSE)</f>
        <v>11.8</v>
      </c>
      <c r="E84" s="5">
        <f>VLOOKUP(A84 &amp; "*",'PPG TO 3PT '!$B$2:$U$365,9,FALSE)</f>
        <v>30.3</v>
      </c>
      <c r="F84" s="4">
        <f>VLOOKUP(A84, 'EFG Efficiency Experience'!$B$1:$AQ$365,8,FALSE)</f>
        <v>48.8</v>
      </c>
      <c r="G84" s="5">
        <f>VLOOKUP(A84 &amp; "*",'PPG TO 3PT '!$B$2:$U$365,11,FALSE)</f>
        <v>16.7</v>
      </c>
      <c r="H84" s="5">
        <f>VLOOKUP(A84 &amp; "*",'PPG TO 3PT '!$B$2:$U$365,12,FALSE)</f>
        <v>69.7</v>
      </c>
      <c r="I84" s="5">
        <f>VLOOKUP(A84 &amp; "*",'PPG TO 3PT '!$B$2:$U$365,17,FALSE)</f>
        <v>6</v>
      </c>
      <c r="J84">
        <f>VLOOKUP(A84 &amp; "*",'Rebound Margin'!$B$1:$U$365,15,FALSE)</f>
        <v>-3</v>
      </c>
      <c r="K84" s="11">
        <f>VLOOKUP(A84,NET!$A$2:$C$366,2,FALSE)</f>
        <v>257</v>
      </c>
      <c r="L84">
        <f>VLOOKUP(A84 &amp; "*",SOR!$A$2:$I$366,4,FALSE)</f>
        <v>188</v>
      </c>
      <c r="M84">
        <f>VLOOKUP(A84 &amp; "*",BPI!$A$2:$L$367,4,FALSE)</f>
        <v>-6.2</v>
      </c>
      <c r="N84">
        <f>VLOOKUP('2024-2025 March Madness Data'!A84,'EFG Efficiency Experience'!$B$1:$AQ$365,30,FALSE)</f>
        <v>1.4390000000000001</v>
      </c>
      <c r="O84">
        <f>VLOOKUP('2024-2025 March Madness Data'!A84,'EFG Efficiency Experience'!$B$1:$AQ$365,3,FALSE)</f>
        <v>105.575</v>
      </c>
      <c r="P84">
        <f>VLOOKUP(A84 &amp; "*",'Last10 W L'!$C$2:$I$365,2,FALSE)</f>
        <v>-3.8</v>
      </c>
    </row>
    <row r="85" spans="1:16" x14ac:dyDescent="0.2">
      <c r="A85" s="4" t="s">
        <v>478</v>
      </c>
      <c r="B85" s="4">
        <f>VLOOKUP('2024-2025 March Madness Data'!A85 &amp; "*",'PPG TO 3PT '!$B$2:$U$365,3,FALSE)</f>
        <v>67.5</v>
      </c>
      <c r="C85" s="5">
        <f>VLOOKUP(A85 &amp; "*",OPPG!$B$1:$U$365,3,FALSE)</f>
        <v>72.599999999999994</v>
      </c>
      <c r="D85" s="4">
        <f>VLOOKUP(A85 &amp;"*",'PPG TO 3PT '!$B$2:$U$365,19,FALSE)</f>
        <v>10.3</v>
      </c>
      <c r="E85" s="5">
        <f>VLOOKUP(A85 &amp; "*",'PPG TO 3PT '!$B$2:$U$365,9,FALSE)</f>
        <v>31.6</v>
      </c>
      <c r="F85" s="4">
        <f>VLOOKUP(A85, 'EFG Efficiency Experience'!$B$1:$AQ$365,8,FALSE)</f>
        <v>46.3</v>
      </c>
      <c r="G85" s="5">
        <f>VLOOKUP(A85 &amp; "*",'PPG TO 3PT '!$B$2:$U$365,11,FALSE)</f>
        <v>15.6</v>
      </c>
      <c r="H85" s="5">
        <f>VLOOKUP(A85 &amp; "*",'PPG TO 3PT '!$B$2:$U$365,12,FALSE)</f>
        <v>72.599999999999994</v>
      </c>
      <c r="I85" s="5">
        <f>VLOOKUP(A85 &amp; "*",'PPG TO 3PT '!$B$2:$U$365,17,FALSE)</f>
        <v>6.8</v>
      </c>
      <c r="J85">
        <f>VLOOKUP(A85 &amp; "*",'Rebound Margin'!$B$1:$U$365,15,FALSE)</f>
        <v>-3.4</v>
      </c>
      <c r="K85" s="11">
        <f>VLOOKUP(A85,NET!$A$2:$C$366,2,FALSE)</f>
        <v>327</v>
      </c>
      <c r="L85">
        <f>VLOOKUP(A85 &amp; "*",SOR!$A$2:$I$366,4,FALSE)</f>
        <v>188</v>
      </c>
      <c r="M85">
        <f>VLOOKUP(A85 &amp; "*",BPI!$A$2:$L$367,4,FALSE)</f>
        <v>-8.5</v>
      </c>
      <c r="N85">
        <f>VLOOKUP('2024-2025 March Madness Data'!A85,'EFG Efficiency Experience'!$B$1:$AQ$365,30,FALSE)</f>
        <v>2.1789999999999998</v>
      </c>
      <c r="O85">
        <f>VLOOKUP('2024-2025 March Madness Data'!A85,'EFG Efficiency Experience'!$B$1:$AQ$365,3,FALSE)</f>
        <v>113.327</v>
      </c>
      <c r="P85">
        <f>VLOOKUP(A85 &amp; "*",'Last10 W L'!$C$2:$I$365,2,FALSE)</f>
        <v>-9.1</v>
      </c>
    </row>
    <row r="86" spans="1:16" x14ac:dyDescent="0.2">
      <c r="A86" s="4" t="s">
        <v>479</v>
      </c>
      <c r="B86" s="4">
        <f>VLOOKUP('2024-2025 March Madness Data'!A86 &amp; "*",'PPG TO 3PT '!$B$2:$U$365,3,FALSE)</f>
        <v>73.7</v>
      </c>
      <c r="C86" s="5">
        <f>VLOOKUP(A86 &amp; "*",OPPG!$B$1:$U$365,3,FALSE)</f>
        <v>73.2</v>
      </c>
      <c r="D86" s="4">
        <f>VLOOKUP(A86 &amp;"*",'PPG TO 3PT '!$B$2:$U$365,19,FALSE)</f>
        <v>11.7</v>
      </c>
      <c r="E86" s="5">
        <f>VLOOKUP(A86 &amp; "*",'PPG TO 3PT '!$B$2:$U$365,9,FALSE)</f>
        <v>33.6</v>
      </c>
      <c r="F86" s="4">
        <f>VLOOKUP(A86, 'EFG Efficiency Experience'!$B$1:$AQ$365,8,FALSE)</f>
        <v>49.1</v>
      </c>
      <c r="G86" s="5">
        <f>VLOOKUP(A86 &amp; "*",'PPG TO 3PT '!$B$2:$U$365,11,FALSE)</f>
        <v>19.5</v>
      </c>
      <c r="H86" s="5">
        <f>VLOOKUP(A86 &amp; "*",'PPG TO 3PT '!$B$2:$U$365,12,FALSE)</f>
        <v>71.099999999999994</v>
      </c>
      <c r="I86" s="5">
        <f>VLOOKUP(A86 &amp; "*",'PPG TO 3PT '!$B$2:$U$365,17,FALSE)</f>
        <v>6.9</v>
      </c>
      <c r="J86">
        <f>VLOOKUP(A86 &amp; "*",'Rebound Margin'!$B$1:$U$365,15,FALSE)</f>
        <v>-3.3</v>
      </c>
      <c r="K86" s="11">
        <f>VLOOKUP(A86,NET!$A$2:$C$366,2,FALSE)</f>
        <v>304</v>
      </c>
      <c r="L86">
        <f>VLOOKUP(A86 &amp; "*",SOR!$A$2:$I$366,4,FALSE)</f>
        <v>188</v>
      </c>
      <c r="M86">
        <f>VLOOKUP(A86 &amp; "*",BPI!$A$2:$L$367,4,FALSE)</f>
        <v>-7.9</v>
      </c>
      <c r="N86">
        <f>VLOOKUP('2024-2025 March Madness Data'!A86,'EFG Efficiency Experience'!$B$1:$AQ$365,30,FALSE)</f>
        <v>1.9630000000000001</v>
      </c>
      <c r="O86">
        <f>VLOOKUP('2024-2025 March Madness Data'!A86,'EFG Efficiency Experience'!$B$1:$AQ$365,3,FALSE)</f>
        <v>109.744</v>
      </c>
      <c r="P86">
        <f>VLOOKUP(A86 &amp; "*",'Last10 W L'!$C$2:$I$365,2,FALSE)</f>
        <v>-7.1</v>
      </c>
    </row>
    <row r="87" spans="1:16" x14ac:dyDescent="0.2">
      <c r="A87" s="4" t="s">
        <v>480</v>
      </c>
      <c r="B87" s="4">
        <f>VLOOKUP('2024-2025 March Madness Data'!A87 &amp; "*",'PPG TO 3PT '!$B$2:$U$365,3,FALSE)</f>
        <v>85.4</v>
      </c>
      <c r="C87" s="5">
        <f>VLOOKUP(A87 &amp; "*",OPPG!$B$1:$U$365,3,FALSE)</f>
        <v>69</v>
      </c>
      <c r="D87" s="4">
        <f>VLOOKUP(A87 &amp;"*",'PPG TO 3PT '!$B$2:$U$365,19,FALSE)</f>
        <v>10.7</v>
      </c>
      <c r="E87" s="5">
        <f>VLOOKUP(A87 &amp; "*",'PPG TO 3PT '!$B$2:$U$365,9,FALSE)</f>
        <v>35.6</v>
      </c>
      <c r="F87" s="4">
        <f>VLOOKUP(A87, 'EFG Efficiency Experience'!$B$1:$AQ$365,8,FALSE)</f>
        <v>55.2</v>
      </c>
      <c r="G87" s="5">
        <f>VLOOKUP(A87 &amp; "*",'PPG TO 3PT '!$B$2:$U$365,11,FALSE)</f>
        <v>20.6</v>
      </c>
      <c r="H87" s="5">
        <f>VLOOKUP(A87 &amp; "*",'PPG TO 3PT '!$B$2:$U$365,12,FALSE)</f>
        <v>71.099999999999994</v>
      </c>
      <c r="I87" s="5">
        <f>VLOOKUP(A87 &amp; "*",'PPG TO 3PT '!$B$2:$U$365,17,FALSE)</f>
        <v>7.8</v>
      </c>
      <c r="J87">
        <f>VLOOKUP(A87 &amp; "*",'Rebound Margin'!$B$1:$U$365,15,FALSE)</f>
        <v>8</v>
      </c>
      <c r="K87" s="11">
        <f>VLOOKUP(A87,NET!$A$2:$C$366,2,FALSE)</f>
        <v>4</v>
      </c>
      <c r="L87">
        <f>VLOOKUP(A87 &amp; "*",SOR!$A$2:$I$366,4,FALSE)</f>
        <v>3</v>
      </c>
      <c r="M87">
        <f>VLOOKUP(A87 &amp; "*",BPI!$A$2:$L$367,4,FALSE)</f>
        <v>20.100000000000001</v>
      </c>
      <c r="N87">
        <f>VLOOKUP('2024-2025 March Madness Data'!A87,'EFG Efficiency Experience'!$B$1:$AQ$365,30,FALSE)</f>
        <v>1.885</v>
      </c>
      <c r="O87">
        <f>VLOOKUP('2024-2025 March Madness Data'!A87,'EFG Efficiency Experience'!$B$1:$AQ$365,3,FALSE)</f>
        <v>93.744</v>
      </c>
      <c r="P87">
        <f>VLOOKUP(A87 &amp; "*",'Last10 W L'!$C$2:$I$365,2,FALSE)</f>
        <v>29.6</v>
      </c>
    </row>
    <row r="88" spans="1:16" x14ac:dyDescent="0.2">
      <c r="A88" s="4" t="s">
        <v>481</v>
      </c>
      <c r="B88" s="4">
        <f>VLOOKUP('2024-2025 March Madness Data'!A88 &amp; "*",'PPG TO 3PT '!$B$2:$U$365,3,FALSE)</f>
        <v>72.5</v>
      </c>
      <c r="C88" s="5">
        <f>VLOOKUP(A88 &amp; "*",OPPG!$B$1:$U$365,3,FALSE)</f>
        <v>74.3</v>
      </c>
      <c r="D88" s="4">
        <f>VLOOKUP(A88 &amp;"*",'PPG TO 3PT '!$B$2:$U$365,19,FALSE)</f>
        <v>13.7</v>
      </c>
      <c r="E88" s="5">
        <f>VLOOKUP(A88 &amp; "*",'PPG TO 3PT '!$B$2:$U$365,9,FALSE)</f>
        <v>35.1</v>
      </c>
      <c r="F88" s="4">
        <f>VLOOKUP(A88, 'EFG Efficiency Experience'!$B$1:$AQ$365,8,FALSE)</f>
        <v>50.6</v>
      </c>
      <c r="G88" s="5">
        <f>VLOOKUP(A88 &amp; "*",'PPG TO 3PT '!$B$2:$U$365,11,FALSE)</f>
        <v>19.899999999999999</v>
      </c>
      <c r="H88" s="5">
        <f>VLOOKUP(A88 &amp; "*",'PPG TO 3PT '!$B$2:$U$365,12,FALSE)</f>
        <v>71.3</v>
      </c>
      <c r="I88" s="5">
        <f>VLOOKUP(A88 &amp; "*",'PPG TO 3PT '!$B$2:$U$365,17,FALSE)</f>
        <v>5.3</v>
      </c>
      <c r="J88">
        <f>VLOOKUP(A88 &amp; "*",'Rebound Margin'!$B$1:$U$365,15,FALSE)</f>
        <v>-0.4</v>
      </c>
      <c r="K88" s="11">
        <f>VLOOKUP(A88,NET!$A$2:$C$366,2,FALSE)</f>
        <v>321</v>
      </c>
      <c r="L88">
        <f>VLOOKUP(A88 &amp; "*",SOR!$A$2:$I$366,4,FALSE)</f>
        <v>188</v>
      </c>
      <c r="M88">
        <f>VLOOKUP(A88 &amp; "*",BPI!$A$2:$L$367,4,FALSE)</f>
        <v>-10.3</v>
      </c>
      <c r="N88">
        <f>VLOOKUP('2024-2025 March Madness Data'!A88,'EFG Efficiency Experience'!$B$1:$AQ$365,30,FALSE)</f>
        <v>2.5470000000000002</v>
      </c>
      <c r="O88">
        <f>VLOOKUP('2024-2025 March Madness Data'!A88,'EFG Efficiency Experience'!$B$1:$AQ$365,3,FALSE)</f>
        <v>116.38800000000001</v>
      </c>
      <c r="P88">
        <f>VLOOKUP(A88 &amp; "*",'Last10 W L'!$C$2:$I$365,2,FALSE)</f>
        <v>-8.6999999999999993</v>
      </c>
    </row>
    <row r="89" spans="1:16" x14ac:dyDescent="0.2">
      <c r="A89" s="4" t="s">
        <v>482</v>
      </c>
      <c r="B89" s="4">
        <f>VLOOKUP('2024-2025 March Madness Data'!A89 &amp; "*",'PPG TO 3PT '!$B$2:$U$365,3,FALSE)</f>
        <v>78.7</v>
      </c>
      <c r="C89" s="5">
        <f>VLOOKUP(A89 &amp; "*",OPPG!$B$1:$U$365,3,FALSE)</f>
        <v>75.2</v>
      </c>
      <c r="D89" s="4">
        <f>VLOOKUP(A89 &amp;"*",'PPG TO 3PT '!$B$2:$U$365,19,FALSE)</f>
        <v>11.4</v>
      </c>
      <c r="E89" s="5">
        <f>VLOOKUP(A89 &amp; "*",'PPG TO 3PT '!$B$2:$U$365,9,FALSE)</f>
        <v>35.1</v>
      </c>
      <c r="F89" s="4">
        <f>VLOOKUP(A89, 'EFG Efficiency Experience'!$B$1:$AQ$365,8,FALSE)</f>
        <v>53.2</v>
      </c>
      <c r="G89" s="5">
        <f>VLOOKUP(A89 &amp; "*",'PPG TO 3PT '!$B$2:$U$365,11,FALSE)</f>
        <v>19.899999999999999</v>
      </c>
      <c r="H89" s="5">
        <f>VLOOKUP(A89 &amp; "*",'PPG TO 3PT '!$B$2:$U$365,12,FALSE)</f>
        <v>69.8</v>
      </c>
      <c r="I89" s="5">
        <f>VLOOKUP(A89 &amp; "*",'PPG TO 3PT '!$B$2:$U$365,17,FALSE)</f>
        <v>6.3</v>
      </c>
      <c r="J89">
        <f>VLOOKUP(A89 &amp; "*",'Rebound Margin'!$B$1:$U$365,15,FALSE)</f>
        <v>0.9</v>
      </c>
      <c r="K89" s="11">
        <f>VLOOKUP(A89,NET!$A$2:$C$366,2,FALSE)</f>
        <v>111</v>
      </c>
      <c r="L89">
        <f>VLOOKUP(A89 &amp; "*",SOR!$A$2:$I$366,4,FALSE)</f>
        <v>138</v>
      </c>
      <c r="M89">
        <f>VLOOKUP(A89 &amp; "*",BPI!$A$2:$L$367,4,FALSE)</f>
        <v>4.5999999999999996</v>
      </c>
      <c r="N89">
        <f>VLOOKUP('2024-2025 March Madness Data'!A89,'EFG Efficiency Experience'!$B$1:$AQ$365,30,FALSE)</f>
        <v>1.748</v>
      </c>
      <c r="O89">
        <f>VLOOKUP('2024-2025 March Madness Data'!A89,'EFG Efficiency Experience'!$B$1:$AQ$365,3,FALSE)</f>
        <v>106.809</v>
      </c>
      <c r="P89">
        <f>VLOOKUP(A89 &amp; "*",'Last10 W L'!$C$2:$I$365,2,FALSE)</f>
        <v>2.1</v>
      </c>
    </row>
    <row r="90" spans="1:16" x14ac:dyDescent="0.2">
      <c r="A90" s="4" t="s">
        <v>483</v>
      </c>
      <c r="B90" s="4">
        <f>VLOOKUP('2024-2025 March Madness Data'!A90 &amp; "*",'PPG TO 3PT '!$B$2:$U$365,3,FALSE)</f>
        <v>72.5</v>
      </c>
      <c r="C90" s="5">
        <f>VLOOKUP(A90 &amp; "*",OPPG!$B$1:$U$365,3,FALSE)</f>
        <v>69.8</v>
      </c>
      <c r="D90" s="4">
        <f>VLOOKUP(A90 &amp;"*",'PPG TO 3PT '!$B$2:$U$365,19,FALSE)</f>
        <v>10.6</v>
      </c>
      <c r="E90" s="5">
        <f>VLOOKUP(A90 &amp; "*",'PPG TO 3PT '!$B$2:$U$365,9,FALSE)</f>
        <v>35.5</v>
      </c>
      <c r="F90" s="4">
        <f>VLOOKUP(A90, 'EFG Efficiency Experience'!$B$1:$AQ$365,8,FALSE)</f>
        <v>53.9</v>
      </c>
      <c r="G90" s="5">
        <f>VLOOKUP(A90 &amp; "*",'PPG TO 3PT '!$B$2:$U$365,11,FALSE)</f>
        <v>13.5</v>
      </c>
      <c r="H90" s="5">
        <f>VLOOKUP(A90 &amp; "*",'PPG TO 3PT '!$B$2:$U$365,12,FALSE)</f>
        <v>69</v>
      </c>
      <c r="I90" s="5">
        <f>VLOOKUP(A90 &amp; "*",'PPG TO 3PT '!$B$2:$U$365,17,FALSE)</f>
        <v>5.6</v>
      </c>
      <c r="J90">
        <f>VLOOKUP(A90 &amp; "*",'Rebound Margin'!$B$1:$U$365,15,FALSE)</f>
        <v>3.3</v>
      </c>
      <c r="K90" s="11">
        <f>VLOOKUP(A90,NET!$A$2:$C$366,2,FALSE)</f>
        <v>173</v>
      </c>
      <c r="L90">
        <f>VLOOKUP(A90 &amp; "*",SOR!$A$2:$I$366,4,FALSE)</f>
        <v>188</v>
      </c>
      <c r="M90">
        <f>VLOOKUP(A90 &amp; "*",BPI!$A$2:$L$367,4,FALSE)</f>
        <v>-1.3</v>
      </c>
      <c r="N90">
        <f>VLOOKUP('2024-2025 March Madness Data'!A90,'EFG Efficiency Experience'!$B$1:$AQ$365,30,FALSE)</f>
        <v>2.0659999999999998</v>
      </c>
      <c r="O90">
        <f>VLOOKUP('2024-2025 March Madness Data'!A90,'EFG Efficiency Experience'!$B$1:$AQ$365,3,FALSE)</f>
        <v>108.047</v>
      </c>
      <c r="P90">
        <f>VLOOKUP(A90 &amp; "*",'Last10 W L'!$C$2:$I$365,2,FALSE)</f>
        <v>-3.8</v>
      </c>
    </row>
    <row r="91" spans="1:16" x14ac:dyDescent="0.2">
      <c r="A91" s="4" t="s">
        <v>484</v>
      </c>
      <c r="B91" s="4">
        <f>VLOOKUP('2024-2025 March Madness Data'!A91 &amp; "*",'PPG TO 3PT '!$B$2:$U$365,3,FALSE)</f>
        <v>69.2</v>
      </c>
      <c r="C91" s="5">
        <f>VLOOKUP(A91 &amp; "*",OPPG!$B$1:$U$365,3,FALSE)</f>
        <v>72.099999999999994</v>
      </c>
      <c r="D91" s="4">
        <f>VLOOKUP(A91 &amp;"*",'PPG TO 3PT '!$B$2:$U$365,19,FALSE)</f>
        <v>13.7</v>
      </c>
      <c r="E91" s="5">
        <f>VLOOKUP(A91 &amp; "*",'PPG TO 3PT '!$B$2:$U$365,9,FALSE)</f>
        <v>28.7</v>
      </c>
      <c r="F91" s="4">
        <f>VLOOKUP(A91, 'EFG Efficiency Experience'!$B$1:$AQ$365,8,FALSE)</f>
        <v>46.1</v>
      </c>
      <c r="G91" s="5">
        <f>VLOOKUP(A91 &amp; "*",'PPG TO 3PT '!$B$2:$U$365,11,FALSE)</f>
        <v>20.399999999999999</v>
      </c>
      <c r="H91" s="5">
        <f>VLOOKUP(A91 &amp; "*",'PPG TO 3PT '!$B$2:$U$365,12,FALSE)</f>
        <v>70.7</v>
      </c>
      <c r="I91" s="5">
        <f>VLOOKUP(A91 &amp; "*",'PPG TO 3PT '!$B$2:$U$365,17,FALSE)</f>
        <v>9</v>
      </c>
      <c r="J91">
        <f>VLOOKUP(A91 &amp; "*",'Rebound Margin'!$B$1:$U$365,15,FALSE)</f>
        <v>0.4</v>
      </c>
      <c r="K91" s="11">
        <f>VLOOKUP(A91,NET!$A$2:$C$366,2,FALSE)</f>
        <v>260</v>
      </c>
      <c r="L91">
        <f>VLOOKUP(A91 &amp; "*",SOR!$A$2:$I$366,4,FALSE)</f>
        <v>188</v>
      </c>
      <c r="M91">
        <f>VLOOKUP(A91 &amp; "*",BPI!$A$2:$L$367,4,FALSE)</f>
        <v>-7.5</v>
      </c>
      <c r="N91">
        <f>VLOOKUP('2024-2025 March Madness Data'!A91,'EFG Efficiency Experience'!$B$1:$AQ$365,30,FALSE)</f>
        <v>1.8540000000000001</v>
      </c>
      <c r="O91">
        <f>VLOOKUP('2024-2025 March Madness Data'!A91,'EFG Efficiency Experience'!$B$1:$AQ$365,3,FALSE)</f>
        <v>103.943</v>
      </c>
      <c r="P91">
        <f>VLOOKUP(A91 &amp; "*",'Last10 W L'!$C$2:$I$365,2,FALSE)</f>
        <v>-7.1</v>
      </c>
    </row>
    <row r="92" spans="1:16" x14ac:dyDescent="0.2">
      <c r="A92" s="4" t="s">
        <v>485</v>
      </c>
      <c r="B92" s="4">
        <f>VLOOKUP('2024-2025 March Madness Data'!A92 &amp; "*",'PPG TO 3PT '!$B$2:$U$365,3,FALSE)</f>
        <v>74.5</v>
      </c>
      <c r="C92" s="5">
        <f>VLOOKUP(A92 &amp; "*",OPPG!$B$1:$U$365,3,FALSE)</f>
        <v>72.5</v>
      </c>
      <c r="D92" s="4">
        <f>VLOOKUP(A92 &amp;"*",'PPG TO 3PT '!$B$2:$U$365,19,FALSE)</f>
        <v>12.3</v>
      </c>
      <c r="E92" s="5">
        <f>VLOOKUP(A92 &amp; "*",'PPG TO 3PT '!$B$2:$U$365,9,FALSE)</f>
        <v>31.7</v>
      </c>
      <c r="F92" s="4">
        <f>VLOOKUP(A92, 'EFG Efficiency Experience'!$B$1:$AQ$365,8,FALSE)</f>
        <v>50.7</v>
      </c>
      <c r="G92" s="5">
        <f>VLOOKUP(A92 &amp; "*",'PPG TO 3PT '!$B$2:$U$365,11,FALSE)</f>
        <v>22.6</v>
      </c>
      <c r="H92" s="5">
        <f>VLOOKUP(A92 &amp; "*",'PPG TO 3PT '!$B$2:$U$365,12,FALSE)</f>
        <v>71.7</v>
      </c>
      <c r="I92" s="5">
        <f>VLOOKUP(A92 &amp; "*",'PPG TO 3PT '!$B$2:$U$365,17,FALSE)</f>
        <v>7.6</v>
      </c>
      <c r="J92">
        <f>VLOOKUP(A92 &amp; "*",'Rebound Margin'!$B$1:$U$365,15,FALSE)</f>
        <v>-0.9</v>
      </c>
      <c r="K92" s="11">
        <f>VLOOKUP(A92,NET!$A$2:$C$366,2,FALSE)</f>
        <v>90</v>
      </c>
      <c r="L92">
        <f>VLOOKUP(A92 &amp; "*",SOR!$A$2:$I$366,4,FALSE)</f>
        <v>93</v>
      </c>
      <c r="M92">
        <f>VLOOKUP(A92 &amp; "*",BPI!$A$2:$L$367,4,FALSE)</f>
        <v>6.4</v>
      </c>
      <c r="N92">
        <f>VLOOKUP('2024-2025 March Madness Data'!A92,'EFG Efficiency Experience'!$B$1:$AQ$365,30,FALSE)</f>
        <v>1.512</v>
      </c>
      <c r="O92">
        <f>VLOOKUP('2024-2025 March Madness Data'!A92,'EFG Efficiency Experience'!$B$1:$AQ$365,3,FALSE)</f>
        <v>100.515</v>
      </c>
      <c r="P92">
        <f>VLOOKUP(A92 &amp; "*",'Last10 W L'!$C$2:$I$365,2,FALSE)</f>
        <v>5</v>
      </c>
    </row>
    <row r="93" spans="1:16" x14ac:dyDescent="0.2">
      <c r="A93" s="4" t="s">
        <v>486</v>
      </c>
      <c r="B93" s="4">
        <f>VLOOKUP('2024-2025 March Madness Data'!A93 &amp; "*",'PPG TO 3PT '!$B$2:$U$365,3,FALSE)</f>
        <v>74.3</v>
      </c>
      <c r="C93" s="5">
        <f>VLOOKUP(A93 &amp; "*",OPPG!$B$1:$U$365,3,FALSE)</f>
        <v>78</v>
      </c>
      <c r="D93" s="4">
        <f>VLOOKUP(A93 &amp;"*",'PPG TO 3PT '!$B$2:$U$365,19,FALSE)</f>
        <v>13.2</v>
      </c>
      <c r="E93" s="5">
        <f>VLOOKUP(A93 &amp; "*",'PPG TO 3PT '!$B$2:$U$365,9,FALSE)</f>
        <v>32.5</v>
      </c>
      <c r="F93" s="4">
        <f>VLOOKUP(A93, 'EFG Efficiency Experience'!$B$1:$AQ$365,8,FALSE)</f>
        <v>48.6</v>
      </c>
      <c r="G93" s="5">
        <f>VLOOKUP(A93 &amp; "*",'PPG TO 3PT '!$B$2:$U$365,11,FALSE)</f>
        <v>20.2</v>
      </c>
      <c r="H93" s="5">
        <f>VLOOKUP(A93 &amp; "*",'PPG TO 3PT '!$B$2:$U$365,12,FALSE)</f>
        <v>71.900000000000006</v>
      </c>
      <c r="I93" s="5">
        <f>VLOOKUP(A93 &amp; "*",'PPG TO 3PT '!$B$2:$U$365,17,FALSE)</f>
        <v>7.6</v>
      </c>
      <c r="J93">
        <f>VLOOKUP(A93 &amp; "*",'Rebound Margin'!$B$1:$U$365,15,FALSE)</f>
        <v>0</v>
      </c>
      <c r="K93" s="11">
        <f>VLOOKUP(A93,NET!$A$2:$C$366,2,FALSE)</f>
        <v>239</v>
      </c>
      <c r="L93">
        <f>VLOOKUP(A93 &amp; "*",SOR!$A$2:$I$366,4,FALSE)</f>
        <v>188</v>
      </c>
      <c r="M93">
        <f>VLOOKUP(A93 &amp; "*",BPI!$A$2:$L$367,4,FALSE)</f>
        <v>-2.9</v>
      </c>
      <c r="N93">
        <f>VLOOKUP('2024-2025 March Madness Data'!A93,'EFG Efficiency Experience'!$B$1:$AQ$365,30,FALSE)</f>
        <v>2.42</v>
      </c>
      <c r="O93">
        <f>VLOOKUP('2024-2025 March Madness Data'!A93,'EFG Efficiency Experience'!$B$1:$AQ$365,3,FALSE)</f>
        <v>110.93600000000001</v>
      </c>
      <c r="P93">
        <f>VLOOKUP(A93 &amp; "*",'Last10 W L'!$C$2:$I$365,2,FALSE)</f>
        <v>-6.4</v>
      </c>
    </row>
    <row r="94" spans="1:16" x14ac:dyDescent="0.2">
      <c r="A94" s="4" t="s">
        <v>729</v>
      </c>
      <c r="B94" s="4">
        <f>VLOOKUP('2024-2025 March Madness Data'!A94 &amp; "*",'PPG TO 3PT '!$B$2:$U$365,3,FALSE)</f>
        <v>80.7</v>
      </c>
      <c r="C94" s="5">
        <f>VLOOKUP(A94 &amp; "*",OPPG!$B$1:$U$365,3,FALSE)</f>
        <v>74.599999999999994</v>
      </c>
      <c r="D94" s="4">
        <f>VLOOKUP(A94 &amp;"*",'PPG TO 3PT '!$B$2:$U$365,19,FALSE)</f>
        <v>9.6</v>
      </c>
      <c r="E94" s="5">
        <f>VLOOKUP(A94 &amp; "*",'PPG TO 3PT '!$B$2:$U$365,9,FALSE)</f>
        <v>37.1</v>
      </c>
      <c r="F94" s="4">
        <f>VLOOKUP(A94, 'EFG Efficiency Experience'!$B$1:$AQ$365,8,FALSE)</f>
        <v>54.7</v>
      </c>
      <c r="G94" s="5">
        <f>VLOOKUP(A94 &amp; "*",'PPG TO 3PT '!$B$2:$U$365,11,FALSE)</f>
        <v>17.399999999999999</v>
      </c>
      <c r="H94" s="5">
        <f>VLOOKUP(A94 &amp; "*",'PPG TO 3PT '!$B$2:$U$365,12,FALSE)</f>
        <v>75</v>
      </c>
      <c r="I94" s="5">
        <f>VLOOKUP(A94 &amp; "*",'PPG TO 3PT '!$B$2:$U$365,17,FALSE)</f>
        <v>8.6999999999999993</v>
      </c>
      <c r="J94">
        <f>VLOOKUP(A94 &amp; "*",'Rebound Margin'!$B$1:$U$365,15,FALSE)</f>
        <v>-6.6</v>
      </c>
      <c r="K94" s="11">
        <f>VLOOKUP(A94,NET!$A$2:$C$366,2,FALSE)</f>
        <v>156</v>
      </c>
      <c r="L94">
        <f>VLOOKUP(A94 &amp; "*",SOR!$A$2:$I$366,4,FALSE)</f>
        <v>172</v>
      </c>
      <c r="M94">
        <f>VLOOKUP(A94 &amp; "*",BPI!$A$2:$L$367,4,FALSE)</f>
        <v>0.5</v>
      </c>
      <c r="N94">
        <f>VLOOKUP('2024-2025 March Madness Data'!A94,'EFG Efficiency Experience'!$B$1:$AQ$365,30,FALSE)</f>
        <v>2.2549999999999999</v>
      </c>
      <c r="O94">
        <f>VLOOKUP('2024-2025 March Madness Data'!A94,'EFG Efficiency Experience'!$B$1:$AQ$365,3,FALSE)</f>
        <v>108.807</v>
      </c>
      <c r="P94">
        <f>VLOOKUP(A94 &amp; "*",'Last10 W L'!$C$2:$I$365,2,FALSE)</f>
        <v>-3.1</v>
      </c>
    </row>
    <row r="95" spans="1:16" x14ac:dyDescent="0.2">
      <c r="A95" s="4" t="s">
        <v>487</v>
      </c>
      <c r="B95" s="4">
        <f>VLOOKUP('2024-2025 March Madness Data'!A95 &amp; "*",'PPG TO 3PT '!$B$2:$U$365,3,FALSE)</f>
        <v>70.7</v>
      </c>
      <c r="C95" s="5">
        <f>VLOOKUP(A95 &amp; "*",OPPG!$B$1:$U$365,3,FALSE)</f>
        <v>80.7</v>
      </c>
      <c r="D95" s="4">
        <f>VLOOKUP(A95 &amp;"*",'PPG TO 3PT '!$B$2:$U$365,19,FALSE)</f>
        <v>12.9</v>
      </c>
      <c r="E95" s="5">
        <f>VLOOKUP(A95 &amp; "*",'PPG TO 3PT '!$B$2:$U$365,9,FALSE)</f>
        <v>31.3</v>
      </c>
      <c r="F95" s="4">
        <f>VLOOKUP(A95, 'EFG Efficiency Experience'!$B$1:$AQ$365,8,FALSE)</f>
        <v>46.1</v>
      </c>
      <c r="G95" s="5">
        <f>VLOOKUP(A95 &amp; "*",'PPG TO 3PT '!$B$2:$U$365,11,FALSE)</f>
        <v>21.9</v>
      </c>
      <c r="H95" s="5">
        <f>VLOOKUP(A95 &amp; "*",'PPG TO 3PT '!$B$2:$U$365,12,FALSE)</f>
        <v>69.2</v>
      </c>
      <c r="I95" s="5">
        <f>VLOOKUP(A95 &amp; "*",'PPG TO 3PT '!$B$2:$U$365,17,FALSE)</f>
        <v>7.6</v>
      </c>
      <c r="J95">
        <f>VLOOKUP(A95 &amp; "*",'Rebound Margin'!$B$1:$U$365,15,FALSE)</f>
        <v>-6.4</v>
      </c>
      <c r="K95" s="11">
        <f>VLOOKUP(A95,NET!$A$2:$C$366,2,FALSE)</f>
        <v>278</v>
      </c>
      <c r="L95">
        <f>VLOOKUP(A95 &amp; "*",SOR!$A$2:$I$366,4,FALSE)</f>
        <v>188</v>
      </c>
      <c r="M95">
        <f>VLOOKUP(A95 &amp; "*",BPI!$A$2:$L$367,4,FALSE)</f>
        <v>-6.5</v>
      </c>
      <c r="N95">
        <f>VLOOKUP('2024-2025 March Madness Data'!A95,'EFG Efficiency Experience'!$B$1:$AQ$365,30,FALSE)</f>
        <v>1.4490000000000001</v>
      </c>
      <c r="O95">
        <f>VLOOKUP('2024-2025 March Madness Data'!A95,'EFG Efficiency Experience'!$B$1:$AQ$365,3,FALSE)</f>
        <v>108.215</v>
      </c>
      <c r="P95">
        <f>VLOOKUP(A95 &amp; "*",'Last10 W L'!$C$2:$I$365,2,FALSE)</f>
        <v>-6.4</v>
      </c>
    </row>
    <row r="96" spans="1:16" x14ac:dyDescent="0.2">
      <c r="A96" s="4" t="s">
        <v>488</v>
      </c>
      <c r="B96" s="4">
        <f>VLOOKUP('2024-2025 March Madness Data'!A96 &amp; "*",'PPG TO 3PT '!$B$2:$U$365,3,FALSE)</f>
        <v>77.599999999999994</v>
      </c>
      <c r="C96" s="5">
        <f>VLOOKUP(A96 &amp; "*",OPPG!$B$1:$U$365,3,FALSE)</f>
        <v>69.599999999999994</v>
      </c>
      <c r="D96" s="4">
        <f>VLOOKUP(A96 &amp;"*",'PPG TO 3PT '!$B$2:$U$365,19,FALSE)</f>
        <v>11.2</v>
      </c>
      <c r="E96" s="5">
        <f>VLOOKUP(A96 &amp; "*",'PPG TO 3PT '!$B$2:$U$365,9,FALSE)</f>
        <v>36.700000000000003</v>
      </c>
      <c r="F96" s="4">
        <f>VLOOKUP(A96, 'EFG Efficiency Experience'!$B$1:$AQ$365,8,FALSE)</f>
        <v>53.6</v>
      </c>
      <c r="G96" s="5">
        <f>VLOOKUP(A96 &amp; "*",'PPG TO 3PT '!$B$2:$U$365,11,FALSE)</f>
        <v>19.899999999999999</v>
      </c>
      <c r="H96" s="5">
        <f>VLOOKUP(A96 &amp; "*",'PPG TO 3PT '!$B$2:$U$365,12,FALSE)</f>
        <v>68.8</v>
      </c>
      <c r="I96" s="5">
        <f>VLOOKUP(A96 &amp; "*",'PPG TO 3PT '!$B$2:$U$365,17,FALSE)</f>
        <v>6.6</v>
      </c>
      <c r="J96">
        <f>VLOOKUP(A96 &amp; "*",'Rebound Margin'!$B$1:$U$365,15,FALSE)</f>
        <v>2</v>
      </c>
      <c r="K96" s="11">
        <f>VLOOKUP(A96,NET!$A$2:$C$366,2,FALSE)</f>
        <v>127</v>
      </c>
      <c r="L96">
        <f>VLOOKUP(A96 &amp; "*",SOR!$A$2:$I$366,4,FALSE)</f>
        <v>99</v>
      </c>
      <c r="M96">
        <f>VLOOKUP(A96 &amp; "*",BPI!$A$2:$L$367,4,FALSE)</f>
        <v>1.1000000000000001</v>
      </c>
      <c r="N96">
        <f>VLOOKUP('2024-2025 March Madness Data'!A96,'EFG Efficiency Experience'!$B$1:$AQ$365,30,FALSE)</f>
        <v>2.0449999999999999</v>
      </c>
      <c r="O96">
        <f>VLOOKUP('2024-2025 March Madness Data'!A96,'EFG Efficiency Experience'!$B$1:$AQ$365,3,FALSE)</f>
        <v>107.325</v>
      </c>
      <c r="P96">
        <f>VLOOKUP(A96 &amp; "*",'Last10 W L'!$C$2:$I$365,2,FALSE)</f>
        <v>5.9</v>
      </c>
    </row>
    <row r="97" spans="1:16" x14ac:dyDescent="0.2">
      <c r="A97" s="4" t="s">
        <v>489</v>
      </c>
      <c r="B97" s="4">
        <f>VLOOKUP('2024-2025 March Madness Data'!A97 &amp; "*",'PPG TO 3PT '!$B$2:$U$365,3,FALSE)</f>
        <v>73.8</v>
      </c>
      <c r="C97" s="5">
        <f>VLOOKUP(A97 &amp; "*",OPPG!$B$1:$U$365,3,FALSE)</f>
        <v>78.099999999999994</v>
      </c>
      <c r="D97" s="4">
        <f>VLOOKUP(A97 &amp;"*",'PPG TO 3PT '!$B$2:$U$365,19,FALSE)</f>
        <v>14.6</v>
      </c>
      <c r="E97" s="5">
        <f>VLOOKUP(A97 &amp; "*",'PPG TO 3PT '!$B$2:$U$365,9,FALSE)</f>
        <v>33</v>
      </c>
      <c r="F97" s="4">
        <f>VLOOKUP(A97, 'EFG Efficiency Experience'!$B$1:$AQ$365,8,FALSE)</f>
        <v>51.9</v>
      </c>
      <c r="G97" s="5">
        <f>VLOOKUP(A97 &amp; "*",'PPG TO 3PT '!$B$2:$U$365,11,FALSE)</f>
        <v>20.7</v>
      </c>
      <c r="H97" s="5">
        <f>VLOOKUP(A97 &amp; "*",'PPG TO 3PT '!$B$2:$U$365,12,FALSE)</f>
        <v>69.2</v>
      </c>
      <c r="I97" s="5">
        <f>VLOOKUP(A97 &amp; "*",'PPG TO 3PT '!$B$2:$U$365,17,FALSE)</f>
        <v>5.2</v>
      </c>
      <c r="J97">
        <f>VLOOKUP(A97 &amp; "*",'Rebound Margin'!$B$1:$U$365,15,FALSE)</f>
        <v>2.7</v>
      </c>
      <c r="K97" s="11">
        <f>VLOOKUP(A97,NET!$A$2:$C$366,2,FALSE)</f>
        <v>266</v>
      </c>
      <c r="L97">
        <f>VLOOKUP(A97 &amp; "*",SOR!$A$2:$I$366,4,FALSE)</f>
        <v>188</v>
      </c>
      <c r="M97">
        <f>VLOOKUP(A97 &amp; "*",BPI!$A$2:$L$367,4,FALSE)</f>
        <v>-6</v>
      </c>
      <c r="N97">
        <f>VLOOKUP('2024-2025 March Madness Data'!A97,'EFG Efficiency Experience'!$B$1:$AQ$365,30,FALSE)</f>
        <v>2.0790000000000002</v>
      </c>
      <c r="O97">
        <f>VLOOKUP('2024-2025 March Madness Data'!A97,'EFG Efficiency Experience'!$B$1:$AQ$365,3,FALSE)</f>
        <v>110.733</v>
      </c>
      <c r="P97">
        <f>VLOOKUP(A97 &amp; "*",'Last10 W L'!$C$2:$I$365,2,FALSE)</f>
        <v>-8.6999999999999993</v>
      </c>
    </row>
    <row r="98" spans="1:16" x14ac:dyDescent="0.2">
      <c r="A98" s="4" t="s">
        <v>490</v>
      </c>
      <c r="B98" s="4">
        <f>VLOOKUP('2024-2025 March Madness Data'!A98 &amp; "*",'PPG TO 3PT '!$B$2:$U$365,3,FALSE)</f>
        <v>71.2</v>
      </c>
      <c r="C98" s="5">
        <f>VLOOKUP(A98 &amp; "*",OPPG!$B$1:$U$365,3,FALSE)</f>
        <v>63.2</v>
      </c>
      <c r="D98" s="4">
        <f>VLOOKUP(A98 &amp;"*",'PPG TO 3PT '!$B$2:$U$365,19,FALSE)</f>
        <v>13.1</v>
      </c>
      <c r="E98" s="5">
        <f>VLOOKUP(A98 &amp; "*",'PPG TO 3PT '!$B$2:$U$365,9,FALSE)</f>
        <v>35.200000000000003</v>
      </c>
      <c r="F98" s="4">
        <f>VLOOKUP(A98, 'EFG Efficiency Experience'!$B$1:$AQ$365,8,FALSE)</f>
        <v>51.8</v>
      </c>
      <c r="G98" s="5">
        <f>VLOOKUP(A98 &amp; "*",'PPG TO 3PT '!$B$2:$U$365,11,FALSE)</f>
        <v>22.1</v>
      </c>
      <c r="H98" s="5">
        <f>VLOOKUP(A98 &amp; "*",'PPG TO 3PT '!$B$2:$U$365,12,FALSE)</f>
        <v>71.2</v>
      </c>
      <c r="I98" s="5">
        <f>VLOOKUP(A98 &amp; "*",'PPG TO 3PT '!$B$2:$U$365,17,FALSE)</f>
        <v>7.3</v>
      </c>
      <c r="J98">
        <f>VLOOKUP(A98 &amp; "*",'Rebound Margin'!$B$1:$U$365,15,FALSE)</f>
        <v>4.8</v>
      </c>
      <c r="K98" s="11">
        <f>VLOOKUP(A98,NET!$A$2:$C$366,2,FALSE)</f>
        <v>68</v>
      </c>
      <c r="L98">
        <f>VLOOKUP(A98 &amp; "*",SOR!$A$2:$I$366,4,FALSE)</f>
        <v>51</v>
      </c>
      <c r="M98">
        <f>VLOOKUP(A98 &amp; "*",BPI!$A$2:$L$367,4,FALSE)</f>
        <v>7.8</v>
      </c>
      <c r="N98">
        <f>VLOOKUP('2024-2025 March Madness Data'!A98,'EFG Efficiency Experience'!$B$1:$AQ$365,30,FALSE)</f>
        <v>2.6030000000000002</v>
      </c>
      <c r="O98">
        <f>VLOOKUP('2024-2025 March Madness Data'!A98,'EFG Efficiency Experience'!$B$1:$AQ$365,3,FALSE)</f>
        <v>94.94</v>
      </c>
      <c r="P98">
        <f>VLOOKUP(A98 &amp; "*",'Last10 W L'!$C$2:$I$365,2,FALSE)</f>
        <v>6.3</v>
      </c>
    </row>
    <row r="99" spans="1:16" x14ac:dyDescent="0.2">
      <c r="A99" s="4" t="s">
        <v>491</v>
      </c>
      <c r="B99" s="4">
        <f>VLOOKUP('2024-2025 March Madness Data'!A99 &amp; "*",'PPG TO 3PT '!$B$2:$U$365,3,FALSE)</f>
        <v>73.599999999999994</v>
      </c>
      <c r="C99" s="5">
        <f>VLOOKUP(A99 &amp; "*",OPPG!$B$1:$U$365,3,FALSE)</f>
        <v>67.8</v>
      </c>
      <c r="D99" s="4">
        <f>VLOOKUP(A99 &amp;"*",'PPG TO 3PT '!$B$2:$U$365,19,FALSE)</f>
        <v>12.3</v>
      </c>
      <c r="E99" s="5">
        <f>VLOOKUP(A99 &amp; "*",'PPG TO 3PT '!$B$2:$U$365,9,FALSE)</f>
        <v>31.7</v>
      </c>
      <c r="F99" s="4">
        <f>VLOOKUP(A99, 'EFG Efficiency Experience'!$B$1:$AQ$365,8,FALSE)</f>
        <v>50.6</v>
      </c>
      <c r="G99" s="5">
        <f>VLOOKUP(A99 &amp; "*",'PPG TO 3PT '!$B$2:$U$365,11,FALSE)</f>
        <v>22.6</v>
      </c>
      <c r="H99" s="5">
        <f>VLOOKUP(A99 &amp; "*",'PPG TO 3PT '!$B$2:$U$365,12,FALSE)</f>
        <v>70</v>
      </c>
      <c r="I99" s="5">
        <f>VLOOKUP(A99 &amp; "*",'PPG TO 3PT '!$B$2:$U$365,17,FALSE)</f>
        <v>8.9</v>
      </c>
      <c r="J99">
        <f>VLOOKUP(A99 &amp; "*",'Rebound Margin'!$B$1:$U$365,15,FALSE)</f>
        <v>0.4</v>
      </c>
      <c r="K99" s="11">
        <f>VLOOKUP(A99,NET!$A$2:$C$366,2,FALSE)</f>
        <v>124</v>
      </c>
      <c r="L99">
        <f>VLOOKUP(A99 &amp; "*",SOR!$A$2:$I$366,4,FALSE)</f>
        <v>126</v>
      </c>
      <c r="M99">
        <f>VLOOKUP(A99 &amp; "*",BPI!$A$2:$L$367,4,FALSE)</f>
        <v>2.7</v>
      </c>
      <c r="N99">
        <f>VLOOKUP('2024-2025 March Madness Data'!A99,'EFG Efficiency Experience'!$B$1:$AQ$365,30,FALSE)</f>
        <v>1.5029999999999999</v>
      </c>
      <c r="O99">
        <f>VLOOKUP('2024-2025 March Madness Data'!A99,'EFG Efficiency Experience'!$B$1:$AQ$365,3,FALSE)</f>
        <v>102.69499999999999</v>
      </c>
      <c r="P99">
        <f>VLOOKUP(A99 &amp; "*",'Last10 W L'!$C$2:$I$365,2,FALSE)</f>
        <v>5.7</v>
      </c>
    </row>
    <row r="100" spans="1:16" x14ac:dyDescent="0.2">
      <c r="A100" s="4" t="s">
        <v>492</v>
      </c>
      <c r="B100" s="4">
        <f>VLOOKUP('2024-2025 March Madness Data'!A100 &amp; "*",'PPG TO 3PT '!$B$2:$U$365,3,FALSE)</f>
        <v>71.7</v>
      </c>
      <c r="C100" s="5">
        <f>VLOOKUP(A100 &amp; "*",OPPG!$B$1:$U$365,3,FALSE)</f>
        <v>68.8</v>
      </c>
      <c r="D100" s="4">
        <f>VLOOKUP(A100 &amp;"*",'PPG TO 3PT '!$B$2:$U$365,19,FALSE)</f>
        <v>11.7</v>
      </c>
      <c r="E100" s="5">
        <f>VLOOKUP(A100 &amp; "*",'PPG TO 3PT '!$B$2:$U$365,9,FALSE)</f>
        <v>31.8</v>
      </c>
      <c r="F100" s="4">
        <f>VLOOKUP(A100, 'EFG Efficiency Experience'!$B$1:$AQ$365,8,FALSE)</f>
        <v>50.4</v>
      </c>
      <c r="G100" s="5">
        <f>VLOOKUP(A100 &amp; "*",'PPG TO 3PT '!$B$2:$U$365,11,FALSE)</f>
        <v>15.5</v>
      </c>
      <c r="H100" s="5">
        <f>VLOOKUP(A100 &amp; "*",'PPG TO 3PT '!$B$2:$U$365,12,FALSE)</f>
        <v>70.599999999999994</v>
      </c>
      <c r="I100" s="5">
        <f>VLOOKUP(A100 &amp; "*",'PPG TO 3PT '!$B$2:$U$365,17,FALSE)</f>
        <v>7.9</v>
      </c>
      <c r="J100">
        <f>VLOOKUP(A100 &amp; "*",'Rebound Margin'!$B$1:$U$365,15,FALSE)</f>
        <v>1.2</v>
      </c>
      <c r="K100" s="11">
        <f>VLOOKUP(A100,NET!$A$2:$C$366,2,FALSE)</f>
        <v>88</v>
      </c>
      <c r="L100">
        <f>VLOOKUP(A100 &amp; "*",SOR!$A$2:$I$366,4,FALSE)</f>
        <v>82</v>
      </c>
      <c r="M100">
        <f>VLOOKUP(A100 &amp; "*",BPI!$A$2:$L$367,4,FALSE)</f>
        <v>6.5</v>
      </c>
      <c r="N100">
        <f>VLOOKUP('2024-2025 March Madness Data'!A100,'EFG Efficiency Experience'!$B$1:$AQ$365,30,FALSE)</f>
        <v>1.25</v>
      </c>
      <c r="O100">
        <f>VLOOKUP('2024-2025 March Madness Data'!A100,'EFG Efficiency Experience'!$B$1:$AQ$365,3,FALSE)</f>
        <v>99.846999999999994</v>
      </c>
      <c r="P100">
        <f>VLOOKUP(A100 &amp; "*",'Last10 W L'!$C$2:$I$365,2,FALSE)</f>
        <v>7.2</v>
      </c>
    </row>
    <row r="101" spans="1:16" x14ac:dyDescent="0.2">
      <c r="A101" s="4" t="s">
        <v>493</v>
      </c>
      <c r="B101" s="4">
        <f>VLOOKUP('2024-2025 March Madness Data'!A101 &amp; "*",'PPG TO 3PT '!$B$2:$U$365,3,FALSE)</f>
        <v>75.599999999999994</v>
      </c>
      <c r="C101" s="5">
        <f>VLOOKUP(A101 &amp; "*",OPPG!$B$1:$U$365,3,FALSE)</f>
        <v>69.3</v>
      </c>
      <c r="D101" s="4">
        <f>VLOOKUP(A101 &amp;"*",'PPG TO 3PT '!$B$2:$U$365,19,FALSE)</f>
        <v>12.9</v>
      </c>
      <c r="E101" s="5">
        <f>VLOOKUP(A101 &amp; "*",'PPG TO 3PT '!$B$2:$U$365,9,FALSE)</f>
        <v>33.5</v>
      </c>
      <c r="F101" s="4">
        <f>VLOOKUP(A101, 'EFG Efficiency Experience'!$B$1:$AQ$365,8,FALSE)</f>
        <v>52.5</v>
      </c>
      <c r="G101" s="5">
        <f>VLOOKUP(A101 &amp; "*",'PPG TO 3PT '!$B$2:$U$365,11,FALSE)</f>
        <v>22.5</v>
      </c>
      <c r="H101" s="5">
        <f>VLOOKUP(A101 &amp; "*",'PPG TO 3PT '!$B$2:$U$365,12,FALSE)</f>
        <v>71.7</v>
      </c>
      <c r="I101" s="5">
        <f>VLOOKUP(A101 &amp; "*",'PPG TO 3PT '!$B$2:$U$365,17,FALSE)</f>
        <v>7.7</v>
      </c>
      <c r="J101">
        <f>VLOOKUP(A101 &amp; "*",'Rebound Margin'!$B$1:$U$365,15,FALSE)</f>
        <v>4.0999999999999996</v>
      </c>
      <c r="K101" s="11">
        <f>VLOOKUP(A101,NET!$A$2:$C$366,2,FALSE)</f>
        <v>33</v>
      </c>
      <c r="L101">
        <f>VLOOKUP(A101 &amp; "*",SOR!$A$2:$I$366,4,FALSE)</f>
        <v>35</v>
      </c>
      <c r="M101">
        <f>VLOOKUP(A101 &amp; "*",BPI!$A$2:$L$367,4,FALSE)</f>
        <v>12.5</v>
      </c>
      <c r="N101">
        <f>VLOOKUP('2024-2025 March Madness Data'!A101,'EFG Efficiency Experience'!$B$1:$AQ$365,30,FALSE)</f>
        <v>1.393</v>
      </c>
      <c r="O101">
        <f>VLOOKUP('2024-2025 March Madness Data'!A101,'EFG Efficiency Experience'!$B$1:$AQ$365,3,FALSE)</f>
        <v>95.811000000000007</v>
      </c>
      <c r="P101">
        <f>VLOOKUP(A101 &amp; "*",'Last10 W L'!$C$2:$I$365,2,FALSE)</f>
        <v>16</v>
      </c>
    </row>
    <row r="102" spans="1:16" x14ac:dyDescent="0.2">
      <c r="A102" s="4" t="s">
        <v>494</v>
      </c>
      <c r="B102" s="4">
        <f>VLOOKUP('2024-2025 March Madness Data'!A102 &amp; "*",'PPG TO 3PT '!$B$2:$U$365,3,FALSE)</f>
        <v>74.2</v>
      </c>
      <c r="C102" s="5">
        <f>VLOOKUP(A102 &amp; "*",OPPG!$B$1:$U$365,3,FALSE)</f>
        <v>75.900000000000006</v>
      </c>
      <c r="D102" s="4">
        <f>VLOOKUP(A102 &amp;"*",'PPG TO 3PT '!$B$2:$U$365,19,FALSE)</f>
        <v>13.5</v>
      </c>
      <c r="E102" s="5">
        <f>VLOOKUP(A102 &amp; "*",'PPG TO 3PT '!$B$2:$U$365,9,FALSE)</f>
        <v>34.299999999999997</v>
      </c>
      <c r="F102" s="4">
        <f>VLOOKUP(A102, 'EFG Efficiency Experience'!$B$1:$AQ$365,8,FALSE)</f>
        <v>50.6</v>
      </c>
      <c r="G102" s="5">
        <f>VLOOKUP(A102 &amp; "*",'PPG TO 3PT '!$B$2:$U$365,11,FALSE)</f>
        <v>16.7</v>
      </c>
      <c r="H102" s="5">
        <f>VLOOKUP(A102 &amp; "*",'PPG TO 3PT '!$B$2:$U$365,12,FALSE)</f>
        <v>65.8</v>
      </c>
      <c r="I102" s="5">
        <f>VLOOKUP(A102 &amp; "*",'PPG TO 3PT '!$B$2:$U$365,17,FALSE)</f>
        <v>7.8</v>
      </c>
      <c r="J102">
        <f>VLOOKUP(A102 &amp; "*",'Rebound Margin'!$B$1:$U$365,15,FALSE)</f>
        <v>-0.7</v>
      </c>
      <c r="K102" s="11">
        <f>VLOOKUP(A102,NET!$A$2:$C$366,2,FALSE)</f>
        <v>255</v>
      </c>
      <c r="L102">
        <f>VLOOKUP(A102 &amp; "*",SOR!$A$2:$I$366,4,FALSE)</f>
        <v>188</v>
      </c>
      <c r="M102">
        <f>VLOOKUP(A102 &amp; "*",BPI!$A$2:$L$367,4,FALSE)</f>
        <v>-5.3</v>
      </c>
      <c r="N102">
        <f>VLOOKUP('2024-2025 March Madness Data'!A102,'EFG Efficiency Experience'!$B$1:$AQ$365,30,FALSE)</f>
        <v>2.032</v>
      </c>
      <c r="O102">
        <f>VLOOKUP('2024-2025 March Madness Data'!A102,'EFG Efficiency Experience'!$B$1:$AQ$365,3,FALSE)</f>
        <v>109.592</v>
      </c>
      <c r="P102">
        <f>VLOOKUP(A102 &amp; "*",'Last10 W L'!$C$2:$I$365,2,FALSE)</f>
        <v>-2.9</v>
      </c>
    </row>
    <row r="103" spans="1:16" x14ac:dyDescent="0.2">
      <c r="A103" s="4" t="s">
        <v>495</v>
      </c>
      <c r="B103" s="4">
        <f>VLOOKUP('2024-2025 March Madness Data'!A103 &amp; "*",'PPG TO 3PT '!$B$2:$U$365,3,FALSE)</f>
        <v>75.099999999999994</v>
      </c>
      <c r="C103" s="5">
        <f>VLOOKUP(A103 &amp; "*",OPPG!$B$1:$U$365,3,FALSE)</f>
        <v>78.3</v>
      </c>
      <c r="D103" s="4">
        <f>VLOOKUP(A103 &amp;"*",'PPG TO 3PT '!$B$2:$U$365,19,FALSE)</f>
        <v>11.8</v>
      </c>
      <c r="E103" s="5">
        <f>VLOOKUP(A103 &amp; "*",'PPG TO 3PT '!$B$2:$U$365,9,FALSE)</f>
        <v>34.5</v>
      </c>
      <c r="F103" s="4">
        <f>VLOOKUP(A103, 'EFG Efficiency Experience'!$B$1:$AQ$365,8,FALSE)</f>
        <v>50.4</v>
      </c>
      <c r="G103" s="5">
        <f>VLOOKUP(A103 &amp; "*",'PPG TO 3PT '!$B$2:$U$365,11,FALSE)</f>
        <v>19.899999999999999</v>
      </c>
      <c r="H103" s="5">
        <f>VLOOKUP(A103 &amp; "*",'PPG TO 3PT '!$B$2:$U$365,12,FALSE)</f>
        <v>68.599999999999994</v>
      </c>
      <c r="I103" s="5">
        <f>VLOOKUP(A103 &amp; "*",'PPG TO 3PT '!$B$2:$U$365,17,FALSE)</f>
        <v>5.2</v>
      </c>
      <c r="J103">
        <f>VLOOKUP(A103 &amp; "*",'Rebound Margin'!$B$1:$U$365,15,FALSE)</f>
        <v>2</v>
      </c>
      <c r="K103" s="11">
        <f>VLOOKUP(A103,NET!$A$2:$C$366,2,FALSE)</f>
        <v>265</v>
      </c>
      <c r="L103">
        <f>VLOOKUP(A103 &amp; "*",SOR!$A$2:$I$366,4,FALSE)</f>
        <v>188</v>
      </c>
      <c r="M103">
        <f>VLOOKUP(A103 &amp; "*",BPI!$A$2:$L$367,4,FALSE)</f>
        <v>-5.2</v>
      </c>
      <c r="N103">
        <f>VLOOKUP('2024-2025 March Madness Data'!A103,'EFG Efficiency Experience'!$B$1:$AQ$365,30,FALSE)</f>
        <v>2.0350000000000001</v>
      </c>
      <c r="O103">
        <f>VLOOKUP('2024-2025 March Madness Data'!A103,'EFG Efficiency Experience'!$B$1:$AQ$365,3,FALSE)</f>
        <v>113.96599999999999</v>
      </c>
      <c r="P103">
        <f>VLOOKUP(A103 &amp; "*",'Last10 W L'!$C$2:$I$365,2,FALSE)</f>
        <v>-0.5</v>
      </c>
    </row>
    <row r="104" spans="1:16" x14ac:dyDescent="0.2">
      <c r="A104" s="4" t="s">
        <v>396</v>
      </c>
      <c r="B104" s="4">
        <f>VLOOKUP('2024-2025 March Madness Data'!A104 &amp; "*",'PPG TO 3PT '!$B$2:$U$365,3,FALSE)</f>
        <v>73.400000000000006</v>
      </c>
      <c r="C104" s="5">
        <f>VLOOKUP(A104 &amp; "*",OPPG!$B$1:$U$365,3,FALSE)</f>
        <v>72.400000000000006</v>
      </c>
      <c r="D104" s="4">
        <f>VLOOKUP(A104 &amp;"*",'PPG TO 3PT '!$B$2:$U$365,19,FALSE)</f>
        <v>12.2</v>
      </c>
      <c r="E104" s="5">
        <f>VLOOKUP(A104 &amp; "*",'PPG TO 3PT '!$B$2:$U$365,9,FALSE)</f>
        <v>34.1</v>
      </c>
      <c r="F104" s="4">
        <f>VLOOKUP(A104, 'EFG Efficiency Experience'!$B$1:$AQ$365,8,FALSE)</f>
        <v>50.4</v>
      </c>
      <c r="G104" s="5">
        <f>VLOOKUP(A104 &amp; "*",'PPG TO 3PT '!$B$2:$U$365,11,FALSE)</f>
        <v>18.7</v>
      </c>
      <c r="H104" s="5">
        <f>VLOOKUP(A104 &amp; "*",'PPG TO 3PT '!$B$2:$U$365,12,FALSE)</f>
        <v>68.599999999999994</v>
      </c>
      <c r="I104" s="5">
        <f>VLOOKUP(A104 &amp; "*",'PPG TO 3PT '!$B$2:$U$365,17,FALSE)</f>
        <v>5.8</v>
      </c>
      <c r="J104">
        <f>VLOOKUP(A104 &amp; "*",'Rebound Margin'!$B$1:$U$365,15,FALSE)</f>
        <v>1.8</v>
      </c>
      <c r="K104" s="11">
        <f>VLOOKUP(A104,NET!$A$2:$C$366,2,FALSE)</f>
        <v>109</v>
      </c>
      <c r="L104">
        <f>VLOOKUP(A104 &amp; "*",SOR!$A$2:$I$366,4,FALSE)</f>
        <v>94</v>
      </c>
      <c r="M104">
        <f>VLOOKUP(A104 &amp; "*",BPI!$A$2:$L$367,4,FALSE)</f>
        <v>5.7</v>
      </c>
      <c r="N104">
        <f>VLOOKUP('2024-2025 March Madness Data'!A104,'EFG Efficiency Experience'!$B$1:$AQ$365,30,FALSE)</f>
        <v>1.532</v>
      </c>
      <c r="O104">
        <f>VLOOKUP('2024-2025 March Madness Data'!A104,'EFG Efficiency Experience'!$B$1:$AQ$365,3,FALSE)</f>
        <v>99.831999999999994</v>
      </c>
      <c r="P104">
        <f>VLOOKUP(A104 &amp; "*",'Last10 W L'!$C$2:$I$365,2,FALSE)</f>
        <v>7.5</v>
      </c>
    </row>
    <row r="105" spans="1:16" x14ac:dyDescent="0.2">
      <c r="A105" s="4" t="s">
        <v>496</v>
      </c>
      <c r="B105" s="4">
        <f>VLOOKUP('2024-2025 March Madness Data'!A105 &amp; "*",'PPG TO 3PT '!$B$2:$U$365,3,FALSE)</f>
        <v>86.6</v>
      </c>
      <c r="C105" s="5">
        <f>VLOOKUP(A105 &amp; "*",OPPG!$B$1:$U$365,3,FALSE)</f>
        <v>69.599999999999994</v>
      </c>
      <c r="D105" s="4">
        <f>VLOOKUP(A105 &amp;"*",'PPG TO 3PT '!$B$2:$U$365,19,FALSE)</f>
        <v>9.4</v>
      </c>
      <c r="E105" s="5">
        <f>VLOOKUP(A105 &amp; "*",'PPG TO 3PT '!$B$2:$U$365,9,FALSE)</f>
        <v>34.4</v>
      </c>
      <c r="F105" s="4">
        <f>VLOOKUP(A105, 'EFG Efficiency Experience'!$B$1:$AQ$365,8,FALSE)</f>
        <v>55.7</v>
      </c>
      <c r="G105" s="5">
        <f>VLOOKUP(A105 &amp; "*",'PPG TO 3PT '!$B$2:$U$365,11,FALSE)</f>
        <v>19.600000000000001</v>
      </c>
      <c r="H105" s="5">
        <f>VLOOKUP(A105 &amp; "*",'PPG TO 3PT '!$B$2:$U$365,12,FALSE)</f>
        <v>80.099999999999994</v>
      </c>
      <c r="I105" s="5">
        <f>VLOOKUP(A105 &amp; "*",'PPG TO 3PT '!$B$2:$U$365,17,FALSE)</f>
        <v>7.6</v>
      </c>
      <c r="J105">
        <f>VLOOKUP(A105 &amp; "*",'Rebound Margin'!$B$1:$U$365,15,FALSE)</f>
        <v>5.7</v>
      </c>
      <c r="K105" s="11">
        <f>VLOOKUP(A105,NET!$A$2:$C$366,2,FALSE)</f>
        <v>8</v>
      </c>
      <c r="L105">
        <f>VLOOKUP(A105 &amp; "*",SOR!$A$2:$I$366,4,FALSE)</f>
        <v>39</v>
      </c>
      <c r="M105">
        <f>VLOOKUP(A105 &amp; "*",BPI!$A$2:$L$367,4,FALSE)</f>
        <v>17.899999999999999</v>
      </c>
      <c r="N105">
        <f>VLOOKUP('2024-2025 March Madness Data'!A105,'EFG Efficiency Experience'!$B$1:$AQ$365,30,FALSE)</f>
        <v>2.5219999999999998</v>
      </c>
      <c r="O105">
        <f>VLOOKUP('2024-2025 March Madness Data'!A105,'EFG Efficiency Experience'!$B$1:$AQ$365,3,FALSE)</f>
        <v>96.442999999999998</v>
      </c>
      <c r="P105">
        <f>VLOOKUP(A105 &amp; "*",'Last10 W L'!$C$2:$I$365,2,FALSE)</f>
        <v>22.1</v>
      </c>
    </row>
    <row r="106" spans="1:16" x14ac:dyDescent="0.2">
      <c r="A106" s="4" t="s">
        <v>730</v>
      </c>
      <c r="B106" s="4">
        <f>VLOOKUP('2024-2025 March Madness Data'!A106 &amp; "*",'PPG TO 3PT '!$B$2:$U$365,3,FALSE)</f>
        <v>66.8</v>
      </c>
      <c r="C106" s="5">
        <f>VLOOKUP(A106 &amp; "*",OPPG!$B$1:$U$365,3,FALSE)</f>
        <v>67.7</v>
      </c>
      <c r="D106" s="4">
        <f>VLOOKUP(A106 &amp;"*",'PPG TO 3PT '!$B$2:$U$365,19,FALSE)</f>
        <v>12.7</v>
      </c>
      <c r="E106" s="5">
        <f>VLOOKUP(A106 &amp; "*",'PPG TO 3PT '!$B$2:$U$365,9,FALSE)</f>
        <v>33.799999999999997</v>
      </c>
      <c r="F106" s="4">
        <f>VLOOKUP(A106, 'EFG Efficiency Experience'!$B$1:$AQ$365,8,FALSE)</f>
        <v>47.3</v>
      </c>
      <c r="G106" s="5">
        <f>VLOOKUP(A106 &amp; "*",'PPG TO 3PT '!$B$2:$U$365,11,FALSE)</f>
        <v>18.2</v>
      </c>
      <c r="H106" s="5">
        <f>VLOOKUP(A106 &amp; "*",'PPG TO 3PT '!$B$2:$U$365,12,FALSE)</f>
        <v>72.900000000000006</v>
      </c>
      <c r="I106" s="5">
        <f>VLOOKUP(A106 &amp; "*",'PPG TO 3PT '!$B$2:$U$365,17,FALSE)</f>
        <v>6.7</v>
      </c>
      <c r="J106">
        <f>VLOOKUP(A106 &amp; "*",'Rebound Margin'!$B$1:$U$365,15,FALSE)</f>
        <v>-1</v>
      </c>
      <c r="K106" s="11">
        <f>VLOOKUP(A106,NET!$A$2:$C$366,2,FALSE)</f>
        <v>325</v>
      </c>
      <c r="L106">
        <f>VLOOKUP(A106 &amp; "*",SOR!$A$2:$I$366,4,FALSE)</f>
        <v>188</v>
      </c>
      <c r="M106">
        <f>VLOOKUP(A106 &amp; "*",BPI!$A$2:$L$367,4,FALSE)</f>
        <v>-8.9</v>
      </c>
      <c r="N106">
        <f>VLOOKUP('2024-2025 March Madness Data'!A106,'EFG Efficiency Experience'!$B$1:$AQ$365,30,FALSE)</f>
        <v>2.0379999999999998</v>
      </c>
      <c r="O106">
        <f>VLOOKUP('2024-2025 March Madness Data'!A106,'EFG Efficiency Experience'!$B$1:$AQ$365,3,FALSE)</f>
        <v>108.646</v>
      </c>
      <c r="P106">
        <f>VLOOKUP(A106 &amp; "*",'Last10 W L'!$C$2:$I$365,2,FALSE)</f>
        <v>-8.3000000000000007</v>
      </c>
    </row>
    <row r="107" spans="1:16" x14ac:dyDescent="0.2">
      <c r="A107" s="4" t="s">
        <v>497</v>
      </c>
      <c r="B107" s="4">
        <f>VLOOKUP('2024-2025 March Madness Data'!A107 &amp; "*",'PPG TO 3PT '!$B$2:$U$365,3,FALSE)</f>
        <v>79.2</v>
      </c>
      <c r="C107" s="5">
        <f>VLOOKUP(A107 &amp; "*",OPPG!$B$1:$U$365,3,FALSE)</f>
        <v>69.099999999999994</v>
      </c>
      <c r="D107" s="4">
        <f>VLOOKUP(A107 &amp;"*",'PPG TO 3PT '!$B$2:$U$365,19,FALSE)</f>
        <v>13.2</v>
      </c>
      <c r="E107" s="5">
        <f>VLOOKUP(A107 &amp; "*",'PPG TO 3PT '!$B$2:$U$365,9,FALSE)</f>
        <v>31.5</v>
      </c>
      <c r="F107" s="4">
        <f>VLOOKUP(A107, 'EFG Efficiency Experience'!$B$1:$AQ$365,8,FALSE)</f>
        <v>51.2</v>
      </c>
      <c r="G107" s="5">
        <f>VLOOKUP(A107 &amp; "*",'PPG TO 3PT '!$B$2:$U$365,11,FALSE)</f>
        <v>25.9</v>
      </c>
      <c r="H107" s="5">
        <f>VLOOKUP(A107 &amp; "*",'PPG TO 3PT '!$B$2:$U$365,12,FALSE)</f>
        <v>73.3</v>
      </c>
      <c r="I107" s="5">
        <f>VLOOKUP(A107 &amp; "*",'PPG TO 3PT '!$B$2:$U$365,17,FALSE)</f>
        <v>9.4</v>
      </c>
      <c r="J107">
        <f>VLOOKUP(A107 &amp; "*",'Rebound Margin'!$B$1:$U$365,15,FALSE)</f>
        <v>3.8</v>
      </c>
      <c r="K107" s="11">
        <f>VLOOKUP(A107,NET!$A$2:$C$366,2,FALSE)</f>
        <v>92</v>
      </c>
      <c r="L107">
        <f>VLOOKUP(A107 &amp; "*",SOR!$A$2:$I$366,4,FALSE)</f>
        <v>78</v>
      </c>
      <c r="M107">
        <f>VLOOKUP(A107 &amp; "*",BPI!$A$2:$L$367,4,FALSE)</f>
        <v>6.2</v>
      </c>
      <c r="N107">
        <f>VLOOKUP('2024-2025 March Madness Data'!A107,'EFG Efficiency Experience'!$B$1:$AQ$365,30,FALSE)</f>
        <v>2.4700000000000002</v>
      </c>
      <c r="O107">
        <f>VLOOKUP('2024-2025 March Madness Data'!A107,'EFG Efficiency Experience'!$B$1:$AQ$365,3,FALSE)</f>
        <v>99.448999999999998</v>
      </c>
      <c r="P107">
        <f>VLOOKUP(A107 &amp; "*",'Last10 W L'!$C$2:$I$365,2,FALSE)</f>
        <v>7</v>
      </c>
    </row>
    <row r="108" spans="1:16" x14ac:dyDescent="0.2">
      <c r="A108" s="4" t="s">
        <v>498</v>
      </c>
      <c r="B108" s="4">
        <f>VLOOKUP('2024-2025 March Madness Data'!A108 &amp; "*",'PPG TO 3PT '!$B$2:$U$365,3,FALSE)</f>
        <v>69.900000000000006</v>
      </c>
      <c r="C108" s="5">
        <f>VLOOKUP(A108 &amp; "*",OPPG!$B$1:$U$365,3,FALSE)</f>
        <v>80.3</v>
      </c>
      <c r="D108" s="4">
        <f>VLOOKUP(A108 &amp;"*",'PPG TO 3PT '!$B$2:$U$365,19,FALSE)</f>
        <v>12.5</v>
      </c>
      <c r="E108" s="5">
        <f>VLOOKUP(A108 &amp; "*",'PPG TO 3PT '!$B$2:$U$365,9,FALSE)</f>
        <v>32.9</v>
      </c>
      <c r="F108" s="4">
        <f>VLOOKUP(A108, 'EFG Efficiency Experience'!$B$1:$AQ$365,8,FALSE)</f>
        <v>50.9</v>
      </c>
      <c r="G108" s="5">
        <f>VLOOKUP(A108 &amp; "*",'PPG TO 3PT '!$B$2:$U$365,11,FALSE)</f>
        <v>19.7</v>
      </c>
      <c r="H108" s="5">
        <f>VLOOKUP(A108 &amp; "*",'PPG TO 3PT '!$B$2:$U$365,12,FALSE)</f>
        <v>78.400000000000006</v>
      </c>
      <c r="I108" s="5">
        <f>VLOOKUP(A108 &amp; "*",'PPG TO 3PT '!$B$2:$U$365,17,FALSE)</f>
        <v>4.9000000000000004</v>
      </c>
      <c r="J108">
        <f>VLOOKUP(A108 &amp; "*",'Rebound Margin'!$B$1:$U$365,15,FALSE)</f>
        <v>-7</v>
      </c>
      <c r="K108" s="11">
        <f>VLOOKUP(A108,NET!$A$2:$C$366,2,FALSE)</f>
        <v>338</v>
      </c>
      <c r="L108">
        <f>VLOOKUP(A108 &amp; "*",SOR!$A$2:$I$366,4,FALSE)</f>
        <v>188</v>
      </c>
      <c r="M108">
        <f>VLOOKUP(A108 &amp; "*",BPI!$A$2:$L$367,4,FALSE)</f>
        <v>-11.2</v>
      </c>
      <c r="N108">
        <f>VLOOKUP('2024-2025 March Madness Data'!A108,'EFG Efficiency Experience'!$B$1:$AQ$365,30,FALSE)</f>
        <v>1.1579999999999999</v>
      </c>
      <c r="O108">
        <f>VLOOKUP('2024-2025 March Madness Data'!A108,'EFG Efficiency Experience'!$B$1:$AQ$365,3,FALSE)</f>
        <v>115.803</v>
      </c>
      <c r="P108">
        <f>VLOOKUP(A108 &amp; "*",'Last10 W L'!$C$2:$I$365,2,FALSE)</f>
        <v>-10.8</v>
      </c>
    </row>
    <row r="109" spans="1:16" x14ac:dyDescent="0.2">
      <c r="A109" s="4" t="s">
        <v>499</v>
      </c>
      <c r="B109" s="4">
        <f>VLOOKUP('2024-2025 March Madness Data'!A109 &amp; "*",'PPG TO 3PT '!$B$2:$U$365,3,FALSE)</f>
        <v>72.5</v>
      </c>
      <c r="C109" s="5">
        <f>VLOOKUP(A109 &amp; "*",OPPG!$B$1:$U$365,3,FALSE)</f>
        <v>70</v>
      </c>
      <c r="D109" s="4">
        <f>VLOOKUP(A109 &amp;"*",'PPG TO 3PT '!$B$2:$U$365,19,FALSE)</f>
        <v>10.8</v>
      </c>
      <c r="E109" s="5">
        <f>VLOOKUP(A109 &amp; "*",'PPG TO 3PT '!$B$2:$U$365,9,FALSE)</f>
        <v>33.299999999999997</v>
      </c>
      <c r="F109" s="4">
        <f>VLOOKUP(A109, 'EFG Efficiency Experience'!$B$1:$AQ$365,8,FALSE)</f>
        <v>47.5</v>
      </c>
      <c r="G109" s="5">
        <f>VLOOKUP(A109 &amp; "*",'PPG TO 3PT '!$B$2:$U$365,11,FALSE)</f>
        <v>18.3</v>
      </c>
      <c r="H109" s="5">
        <f>VLOOKUP(A109 &amp; "*",'PPG TO 3PT '!$B$2:$U$365,12,FALSE)</f>
        <v>71.2</v>
      </c>
      <c r="I109" s="5">
        <f>VLOOKUP(A109 &amp; "*",'PPG TO 3PT '!$B$2:$U$365,17,FALSE)</f>
        <v>7.5</v>
      </c>
      <c r="J109">
        <f>VLOOKUP(A109 &amp; "*",'Rebound Margin'!$B$1:$U$365,15,FALSE)</f>
        <v>3.4</v>
      </c>
      <c r="K109" s="11">
        <f>VLOOKUP(A109,NET!$A$2:$C$366,2,FALSE)</f>
        <v>212</v>
      </c>
      <c r="L109">
        <f>VLOOKUP(A109 &amp; "*",SOR!$A$2:$I$366,4,FALSE)</f>
        <v>188</v>
      </c>
      <c r="M109">
        <f>VLOOKUP(A109 &amp; "*",BPI!$A$2:$L$367,4,FALSE)</f>
        <v>-3.5</v>
      </c>
      <c r="N109">
        <f>VLOOKUP('2024-2025 March Madness Data'!A109,'EFG Efficiency Experience'!$B$1:$AQ$365,30,FALSE)</f>
        <v>1.804</v>
      </c>
      <c r="O109">
        <f>VLOOKUP('2024-2025 March Madness Data'!A109,'EFG Efficiency Experience'!$B$1:$AQ$365,3,FALSE)</f>
        <v>107.066</v>
      </c>
      <c r="P109">
        <f>VLOOKUP(A109 &amp; "*",'Last10 W L'!$C$2:$I$365,2,FALSE)</f>
        <v>4.4000000000000004</v>
      </c>
    </row>
    <row r="110" spans="1:16" x14ac:dyDescent="0.2">
      <c r="A110" s="4" t="s">
        <v>500</v>
      </c>
      <c r="B110" s="4">
        <f>VLOOKUP('2024-2025 March Madness Data'!A110 &amp; "*",'PPG TO 3PT '!$B$2:$U$365,3,FALSE)</f>
        <v>68.400000000000006</v>
      </c>
      <c r="C110" s="5">
        <f>VLOOKUP(A110 &amp; "*",OPPG!$B$1:$U$365,3,FALSE)</f>
        <v>72</v>
      </c>
      <c r="D110" s="4">
        <f>VLOOKUP(A110 &amp;"*",'PPG TO 3PT '!$B$2:$U$365,19,FALSE)</f>
        <v>11.9</v>
      </c>
      <c r="E110" s="5">
        <f>VLOOKUP(A110 &amp; "*",'PPG TO 3PT '!$B$2:$U$365,9,FALSE)</f>
        <v>32.200000000000003</v>
      </c>
      <c r="F110" s="4">
        <f>VLOOKUP(A110, 'EFG Efficiency Experience'!$B$1:$AQ$365,8,FALSE)</f>
        <v>50.6</v>
      </c>
      <c r="G110" s="5">
        <f>VLOOKUP(A110 &amp; "*",'PPG TO 3PT '!$B$2:$U$365,11,FALSE)</f>
        <v>14.1</v>
      </c>
      <c r="H110" s="5">
        <f>VLOOKUP(A110 &amp; "*",'PPG TO 3PT '!$B$2:$U$365,12,FALSE)</f>
        <v>76.7</v>
      </c>
      <c r="I110" s="5">
        <f>VLOOKUP(A110 &amp; "*",'PPG TO 3PT '!$B$2:$U$365,17,FALSE)</f>
        <v>7.4</v>
      </c>
      <c r="J110">
        <f>VLOOKUP(A110 &amp; "*",'Rebound Margin'!$B$1:$U$365,15,FALSE)</f>
        <v>-3.4</v>
      </c>
      <c r="K110" s="11">
        <f>VLOOKUP(A110,NET!$A$2:$C$366,2,FALSE)</f>
        <v>256</v>
      </c>
      <c r="L110">
        <f>VLOOKUP(A110 &amp; "*",SOR!$A$2:$I$366,4,FALSE)</f>
        <v>188</v>
      </c>
      <c r="M110">
        <f>VLOOKUP(A110 &amp; "*",BPI!$A$2:$L$367,4,FALSE)</f>
        <v>-4.8</v>
      </c>
      <c r="N110">
        <f>VLOOKUP('2024-2025 March Madness Data'!A110,'EFG Efficiency Experience'!$B$1:$AQ$365,30,FALSE)</f>
        <v>1.3049999999999999</v>
      </c>
      <c r="O110">
        <f>VLOOKUP('2024-2025 March Madness Data'!A110,'EFG Efficiency Experience'!$B$1:$AQ$365,3,FALSE)</f>
        <v>107.791</v>
      </c>
      <c r="P110">
        <f>VLOOKUP(A110 &amp; "*",'Last10 W L'!$C$2:$I$365,2,FALSE)</f>
        <v>-2.4</v>
      </c>
    </row>
    <row r="111" spans="1:16" x14ac:dyDescent="0.2">
      <c r="A111" s="4" t="s">
        <v>733</v>
      </c>
      <c r="B111" s="4">
        <f>VLOOKUP('2024-2025 March Madness Data'!A111 &amp; "*",'PPG TO 3PT '!$B$2:$U$365,3,FALSE)</f>
        <v>70.099999999999994</v>
      </c>
      <c r="C111" s="5">
        <f>VLOOKUP(A111 &amp; "*",OPPG!$B$1:$U$365,3,FALSE)</f>
        <v>71.2</v>
      </c>
      <c r="D111" s="4">
        <f>VLOOKUP(A111 &amp;"*",'PPG TO 3PT '!$B$2:$U$365,19,FALSE)</f>
        <v>13.5</v>
      </c>
      <c r="E111" s="5">
        <f>VLOOKUP(A111 &amp; "*",'PPG TO 3PT '!$B$2:$U$365,9,FALSE)</f>
        <v>32</v>
      </c>
      <c r="F111" s="4">
        <f>VLOOKUP(A111, 'EFG Efficiency Experience'!$B$1:$AQ$365,8,FALSE)</f>
        <v>50.6</v>
      </c>
      <c r="G111" s="5">
        <f>VLOOKUP(A111 &amp; "*",'PPG TO 3PT '!$B$2:$U$365,11,FALSE)</f>
        <v>21</v>
      </c>
      <c r="H111" s="5">
        <f>VLOOKUP(A111 &amp; "*",'PPG TO 3PT '!$B$2:$U$365,12,FALSE)</f>
        <v>73.8</v>
      </c>
      <c r="I111" s="5">
        <f>VLOOKUP(A111 &amp; "*",'PPG TO 3PT '!$B$2:$U$365,17,FALSE)</f>
        <v>3.5</v>
      </c>
      <c r="J111">
        <f>VLOOKUP(A111 &amp; "*",'Rebound Margin'!$B$1:$U$365,15,FALSE)</f>
        <v>5.4</v>
      </c>
      <c r="K111" s="11">
        <f>VLOOKUP(A111,NET!$A$2:$C$366,2,FALSE)</f>
        <v>223</v>
      </c>
      <c r="L111">
        <f>VLOOKUP(A111 &amp; "*",SOR!$A$2:$I$366,4,FALSE)</f>
        <v>188</v>
      </c>
      <c r="M111">
        <f>VLOOKUP(A111 &amp; "*",BPI!$A$2:$L$367,4,FALSE)</f>
        <v>-5.4</v>
      </c>
      <c r="N111">
        <f>VLOOKUP('2024-2025 March Madness Data'!A111,'EFG Efficiency Experience'!$B$1:$AQ$365,30,FALSE)</f>
        <v>2.0920000000000001</v>
      </c>
      <c r="O111">
        <f>VLOOKUP('2024-2025 March Madness Data'!A111,'EFG Efficiency Experience'!$B$1:$AQ$365,3,FALSE)</f>
        <v>107.355</v>
      </c>
      <c r="P111">
        <f>VLOOKUP(A111 &amp; "*",'Last10 W L'!$C$2:$I$365,2,FALSE)</f>
        <v>-8.1999999999999993</v>
      </c>
    </row>
    <row r="112" spans="1:16" x14ac:dyDescent="0.2">
      <c r="A112" s="4" t="s">
        <v>501</v>
      </c>
      <c r="B112" s="4">
        <f>VLOOKUP('2024-2025 March Madness Data'!A112 &amp; "*",'PPG TO 3PT '!$B$2:$U$365,3,FALSE)</f>
        <v>82.2</v>
      </c>
      <c r="C112" s="5">
        <f>VLOOKUP(A112 &amp; "*",OPPG!$B$1:$U$365,3,FALSE)</f>
        <v>68.8</v>
      </c>
      <c r="D112" s="4">
        <f>VLOOKUP(A112 &amp;"*",'PPG TO 3PT '!$B$2:$U$365,19,FALSE)</f>
        <v>10.4</v>
      </c>
      <c r="E112" s="5">
        <f>VLOOKUP(A112 &amp; "*",'PPG TO 3PT '!$B$2:$U$365,9,FALSE)</f>
        <v>36.4</v>
      </c>
      <c r="F112" s="4">
        <f>VLOOKUP(A112, 'EFG Efficiency Experience'!$B$1:$AQ$365,8,FALSE)</f>
        <v>56.4</v>
      </c>
      <c r="G112" s="5">
        <f>VLOOKUP(A112 &amp; "*",'PPG TO 3PT '!$B$2:$U$365,11,FALSE)</f>
        <v>21.6</v>
      </c>
      <c r="H112" s="5">
        <f>VLOOKUP(A112 &amp; "*",'PPG TO 3PT '!$B$2:$U$365,12,FALSE)</f>
        <v>76.3</v>
      </c>
      <c r="I112" s="5">
        <f>VLOOKUP(A112 &amp; "*",'PPG TO 3PT '!$B$2:$U$365,17,FALSE)</f>
        <v>6.2</v>
      </c>
      <c r="J112">
        <f>VLOOKUP(A112 &amp; "*",'Rebound Margin'!$B$1:$U$365,15,FALSE)</f>
        <v>5.7</v>
      </c>
      <c r="K112" s="11">
        <f>VLOOKUP(A112,NET!$A$2:$C$366,2,FALSE)</f>
        <v>82</v>
      </c>
      <c r="L112">
        <f>VLOOKUP(A112 &amp; "*",SOR!$A$2:$I$366,4,FALSE)</f>
        <v>67</v>
      </c>
      <c r="M112">
        <f>VLOOKUP(A112 &amp; "*",BPI!$A$2:$L$367,4,FALSE)</f>
        <v>6.8</v>
      </c>
      <c r="N112">
        <f>VLOOKUP('2024-2025 March Madness Data'!A112,'EFG Efficiency Experience'!$B$1:$AQ$365,30,FALSE)</f>
        <v>2.4449999999999998</v>
      </c>
      <c r="O112">
        <f>VLOOKUP('2024-2025 March Madness Data'!A112,'EFG Efficiency Experience'!$B$1:$AQ$365,3,FALSE)</f>
        <v>108.13500000000001</v>
      </c>
      <c r="P112">
        <f>VLOOKUP(A112 &amp; "*",'Last10 W L'!$C$2:$I$365,2,FALSE)</f>
        <v>10.4</v>
      </c>
    </row>
    <row r="113" spans="1:16" x14ac:dyDescent="0.2">
      <c r="A113" s="4" t="s">
        <v>502</v>
      </c>
      <c r="B113" s="4">
        <f>VLOOKUP('2024-2025 March Madness Data'!A113 &amp; "*",'PPG TO 3PT '!$B$2:$U$365,3,FALSE)</f>
        <v>66.7</v>
      </c>
      <c r="C113" s="5">
        <f>VLOOKUP(A113 &amp; "*",OPPG!$B$1:$U$365,3,FALSE)</f>
        <v>64.900000000000006</v>
      </c>
      <c r="D113" s="4">
        <f>VLOOKUP(A113 &amp;"*",'PPG TO 3PT '!$B$2:$U$365,19,FALSE)</f>
        <v>11.2</v>
      </c>
      <c r="E113" s="5">
        <f>VLOOKUP(A113 &amp; "*",'PPG TO 3PT '!$B$2:$U$365,9,FALSE)</f>
        <v>34</v>
      </c>
      <c r="F113" s="4">
        <f>VLOOKUP(A113, 'EFG Efficiency Experience'!$B$1:$AQ$365,8,FALSE)</f>
        <v>48.9</v>
      </c>
      <c r="G113" s="5">
        <f>VLOOKUP(A113 &amp; "*",'PPG TO 3PT '!$B$2:$U$365,11,FALSE)</f>
        <v>14.5</v>
      </c>
      <c r="H113" s="5">
        <f>VLOOKUP(A113 &amp; "*",'PPG TO 3PT '!$B$2:$U$365,12,FALSE)</f>
        <v>71.5</v>
      </c>
      <c r="I113" s="5">
        <f>VLOOKUP(A113 &amp; "*",'PPG TO 3PT '!$B$2:$U$365,17,FALSE)</f>
        <v>5.9</v>
      </c>
      <c r="J113">
        <f>VLOOKUP(A113 &amp; "*",'Rebound Margin'!$B$1:$U$365,15,FALSE)</f>
        <v>0</v>
      </c>
      <c r="K113" s="11">
        <f>VLOOKUP(A113,NET!$A$2:$C$366,2,FALSE)</f>
        <v>218</v>
      </c>
      <c r="L113">
        <f>VLOOKUP(A113 &amp; "*",SOR!$A$2:$I$366,4,FALSE)</f>
        <v>188</v>
      </c>
      <c r="M113">
        <f>VLOOKUP(A113 &amp; "*",BPI!$A$2:$L$367,4,FALSE)</f>
        <v>-2.4</v>
      </c>
      <c r="N113">
        <f>VLOOKUP('2024-2025 March Madness Data'!A113,'EFG Efficiency Experience'!$B$1:$AQ$365,30,FALSE)</f>
        <v>2.0350000000000001</v>
      </c>
      <c r="O113">
        <f>VLOOKUP('2024-2025 March Madness Data'!A113,'EFG Efficiency Experience'!$B$1:$AQ$365,3,FALSE)</f>
        <v>102.52500000000001</v>
      </c>
      <c r="P113">
        <f>VLOOKUP(A113 &amp; "*",'Last10 W L'!$C$2:$I$365,2,FALSE)</f>
        <v>-5.4</v>
      </c>
    </row>
    <row r="114" spans="1:16" x14ac:dyDescent="0.2">
      <c r="A114" s="4" t="s">
        <v>503</v>
      </c>
      <c r="B114" s="4">
        <f>VLOOKUP('2024-2025 March Madness Data'!A114 &amp; "*",'PPG TO 3PT '!$B$2:$U$365,3,FALSE)</f>
        <v>69.599999999999994</v>
      </c>
      <c r="C114" s="5">
        <f>VLOOKUP(A114 &amp; "*",OPPG!$B$1:$U$365,3,FALSE)</f>
        <v>72.099999999999994</v>
      </c>
      <c r="D114" s="4">
        <f>VLOOKUP(A114 &amp;"*",'PPG TO 3PT '!$B$2:$U$365,19,FALSE)</f>
        <v>11.9</v>
      </c>
      <c r="E114" s="5">
        <f>VLOOKUP(A114 &amp; "*",'PPG TO 3PT '!$B$2:$U$365,9,FALSE)</f>
        <v>38.700000000000003</v>
      </c>
      <c r="F114" s="4">
        <f>VLOOKUP(A114, 'EFG Efficiency Experience'!$B$1:$AQ$365,8,FALSE)</f>
        <v>53.1</v>
      </c>
      <c r="G114" s="5">
        <f>VLOOKUP(A114 &amp; "*",'PPG TO 3PT '!$B$2:$U$365,11,FALSE)</f>
        <v>12.4</v>
      </c>
      <c r="H114" s="5">
        <f>VLOOKUP(A114 &amp; "*",'PPG TO 3PT '!$B$2:$U$365,12,FALSE)</f>
        <v>72.099999999999994</v>
      </c>
      <c r="I114" s="5">
        <f>VLOOKUP(A114 &amp; "*",'PPG TO 3PT '!$B$2:$U$365,17,FALSE)</f>
        <v>4.5999999999999996</v>
      </c>
      <c r="J114">
        <f>VLOOKUP(A114 &amp; "*",'Rebound Margin'!$B$1:$U$365,15,FALSE)</f>
        <v>-1</v>
      </c>
      <c r="K114" s="11">
        <f>VLOOKUP(A114,NET!$A$2:$C$366,2,FALSE)</f>
        <v>310</v>
      </c>
      <c r="L114">
        <f>VLOOKUP(A114 &amp; "*",SOR!$A$2:$I$366,4,FALSE)</f>
        <v>188</v>
      </c>
      <c r="M114">
        <f>VLOOKUP(A114 &amp; "*",BPI!$A$2:$L$367,4,FALSE)</f>
        <v>-9</v>
      </c>
      <c r="N114">
        <f>VLOOKUP('2024-2025 March Madness Data'!A114,'EFG Efficiency Experience'!$B$1:$AQ$365,30,FALSE)</f>
        <v>1.115</v>
      </c>
      <c r="O114">
        <f>VLOOKUP('2024-2025 March Madness Data'!A114,'EFG Efficiency Experience'!$B$1:$AQ$365,3,FALSE)</f>
        <v>115.82599999999999</v>
      </c>
      <c r="P114">
        <f>VLOOKUP(A114 &amp; "*",'Last10 W L'!$C$2:$I$365,2,FALSE)</f>
        <v>-10.4</v>
      </c>
    </row>
    <row r="115" spans="1:16" x14ac:dyDescent="0.2">
      <c r="A115" s="4" t="s">
        <v>504</v>
      </c>
      <c r="B115" s="4">
        <f>VLOOKUP('2024-2025 March Madness Data'!A115 &amp; "*",'PPG TO 3PT '!$B$2:$U$365,3,FALSE)</f>
        <v>74.2</v>
      </c>
      <c r="C115" s="5">
        <f>VLOOKUP(A115 &amp; "*",OPPG!$B$1:$U$365,3,FALSE)</f>
        <v>58.5</v>
      </c>
      <c r="D115" s="4">
        <f>VLOOKUP(A115 &amp;"*",'PPG TO 3PT '!$B$2:$U$365,19,FALSE)</f>
        <v>9.3000000000000007</v>
      </c>
      <c r="E115" s="5">
        <f>VLOOKUP(A115 &amp; "*",'PPG TO 3PT '!$B$2:$U$365,9,FALSE)</f>
        <v>39.799999999999997</v>
      </c>
      <c r="F115" s="4">
        <f>VLOOKUP(A115, 'EFG Efficiency Experience'!$B$1:$AQ$365,8,FALSE)</f>
        <v>52.7</v>
      </c>
      <c r="G115" s="5">
        <f>VLOOKUP(A115 &amp; "*",'PPG TO 3PT '!$B$2:$U$365,11,FALSE)</f>
        <v>16.600000000000001</v>
      </c>
      <c r="H115" s="5">
        <f>VLOOKUP(A115 &amp; "*",'PPG TO 3PT '!$B$2:$U$365,12,FALSE)</f>
        <v>74.099999999999994</v>
      </c>
      <c r="I115" s="5">
        <f>VLOOKUP(A115 &amp; "*",'PPG TO 3PT '!$B$2:$U$365,17,FALSE)</f>
        <v>7.9</v>
      </c>
      <c r="J115">
        <f>VLOOKUP(A115 &amp; "*",'Rebound Margin'!$B$1:$U$365,15,FALSE)</f>
        <v>4.5999999999999996</v>
      </c>
      <c r="K115" s="11">
        <f>VLOOKUP(A115,NET!$A$2:$C$366,2,FALSE)</f>
        <v>3</v>
      </c>
      <c r="L115">
        <f>VLOOKUP(A115 &amp; "*",SOR!$A$2:$I$366,4,FALSE)</f>
        <v>2</v>
      </c>
      <c r="M115">
        <f>VLOOKUP(A115 &amp; "*",BPI!$A$2:$L$367,4,FALSE)</f>
        <v>23.8</v>
      </c>
      <c r="N115">
        <f>VLOOKUP('2024-2025 March Madness Data'!A115,'EFG Efficiency Experience'!$B$1:$AQ$365,30,FALSE)</f>
        <v>2.278</v>
      </c>
      <c r="O115">
        <f>VLOOKUP('2024-2025 March Madness Data'!A115,'EFG Efficiency Experience'!$B$1:$AQ$365,3,FALSE)</f>
        <v>87.98</v>
      </c>
      <c r="P115">
        <f>VLOOKUP(A115 &amp; "*",'Last10 W L'!$C$2:$I$365,2,FALSE)</f>
        <v>25.8</v>
      </c>
    </row>
    <row r="116" spans="1:16" x14ac:dyDescent="0.2">
      <c r="A116" s="4" t="s">
        <v>505</v>
      </c>
      <c r="B116" s="4">
        <f>VLOOKUP('2024-2025 March Madness Data'!A116 &amp; "*",'PPG TO 3PT '!$B$2:$U$365,3,FALSE)</f>
        <v>66</v>
      </c>
      <c r="C116" s="5">
        <f>VLOOKUP(A116 &amp; "*",OPPG!$B$1:$U$365,3,FALSE)</f>
        <v>69.400000000000006</v>
      </c>
      <c r="D116" s="4">
        <f>VLOOKUP(A116 &amp;"*",'PPG TO 3PT '!$B$2:$U$365,19,FALSE)</f>
        <v>11.7</v>
      </c>
      <c r="E116" s="5">
        <f>VLOOKUP(A116 &amp; "*",'PPG TO 3PT '!$B$2:$U$365,9,FALSE)</f>
        <v>32.6</v>
      </c>
      <c r="F116" s="4">
        <f>VLOOKUP(A116, 'EFG Efficiency Experience'!$B$1:$AQ$365,8,FALSE)</f>
        <v>49.1</v>
      </c>
      <c r="G116" s="5">
        <f>VLOOKUP(A116 &amp; "*",'PPG TO 3PT '!$B$2:$U$365,11,FALSE)</f>
        <v>17.100000000000001</v>
      </c>
      <c r="H116" s="5">
        <f>VLOOKUP(A116 &amp; "*",'PPG TO 3PT '!$B$2:$U$365,12,FALSE)</f>
        <v>68.7</v>
      </c>
      <c r="I116" s="5">
        <f>VLOOKUP(A116 &amp; "*",'PPG TO 3PT '!$B$2:$U$365,17,FALSE)</f>
        <v>7.9</v>
      </c>
      <c r="J116">
        <f>VLOOKUP(A116 &amp; "*",'Rebound Margin'!$B$1:$U$365,15,FALSE)</f>
        <v>-4.0999999999999996</v>
      </c>
      <c r="K116" s="11">
        <f>VLOOKUP(A116,NET!$A$2:$C$366,2,FALSE)</f>
        <v>287</v>
      </c>
      <c r="L116">
        <f>VLOOKUP(A116 &amp; "*",SOR!$A$2:$I$366,4,FALSE)</f>
        <v>188</v>
      </c>
      <c r="M116">
        <f>VLOOKUP(A116 &amp; "*",BPI!$A$2:$L$367,4,FALSE)</f>
        <v>-9.6</v>
      </c>
      <c r="N116">
        <f>VLOOKUP('2024-2025 March Madness Data'!A116,'EFG Efficiency Experience'!$B$1:$AQ$365,30,FALSE)</f>
        <v>2.2389999999999999</v>
      </c>
      <c r="O116">
        <f>VLOOKUP('2024-2025 March Madness Data'!A116,'EFG Efficiency Experience'!$B$1:$AQ$365,3,FALSE)</f>
        <v>108.6</v>
      </c>
      <c r="P116">
        <f>VLOOKUP(A116 &amp; "*",'Last10 W L'!$C$2:$I$365,2,FALSE)</f>
        <v>-9.6999999999999993</v>
      </c>
    </row>
    <row r="117" spans="1:16" x14ac:dyDescent="0.2">
      <c r="A117" s="4" t="s">
        <v>506</v>
      </c>
      <c r="B117" s="4">
        <f>VLOOKUP('2024-2025 March Madness Data'!A117 &amp; "*",'PPG TO 3PT '!$B$2:$U$365,3,FALSE)</f>
        <v>77.5</v>
      </c>
      <c r="C117" s="5">
        <f>VLOOKUP(A117 &amp; "*",OPPG!$B$1:$U$365,3,FALSE)</f>
        <v>79.3</v>
      </c>
      <c r="D117" s="4">
        <f>VLOOKUP(A117 &amp;"*",'PPG TO 3PT '!$B$2:$U$365,19,FALSE)</f>
        <v>14.9</v>
      </c>
      <c r="E117" s="5">
        <f>VLOOKUP(A117 &amp; "*",'PPG TO 3PT '!$B$2:$U$365,9,FALSE)</f>
        <v>37.200000000000003</v>
      </c>
      <c r="F117" s="4">
        <f>VLOOKUP(A117, 'EFG Efficiency Experience'!$B$1:$AQ$365,8,FALSE)</f>
        <v>53.5</v>
      </c>
      <c r="G117" s="5">
        <f>VLOOKUP(A117 &amp; "*",'PPG TO 3PT '!$B$2:$U$365,11,FALSE)</f>
        <v>21.1</v>
      </c>
      <c r="H117" s="5">
        <f>VLOOKUP(A117 &amp; "*",'PPG TO 3PT '!$B$2:$U$365,12,FALSE)</f>
        <v>73.900000000000006</v>
      </c>
      <c r="I117" s="5">
        <f>VLOOKUP(A117 &amp; "*",'PPG TO 3PT '!$B$2:$U$365,17,FALSE)</f>
        <v>5.6</v>
      </c>
      <c r="J117">
        <f>VLOOKUP(A117 &amp; "*",'Rebound Margin'!$B$1:$U$365,15,FALSE)</f>
        <v>-0.1</v>
      </c>
      <c r="K117" s="11">
        <f>VLOOKUP(A117,NET!$A$2:$C$366,2,FALSE)</f>
        <v>316</v>
      </c>
      <c r="L117">
        <f>VLOOKUP(A117 &amp; "*",SOR!$A$2:$I$366,4,FALSE)</f>
        <v>188</v>
      </c>
      <c r="M117">
        <f>VLOOKUP(A117 &amp; "*",BPI!$A$2:$L$367,4,FALSE)</f>
        <v>-8.9</v>
      </c>
      <c r="N117">
        <f>VLOOKUP('2024-2025 March Madness Data'!A117,'EFG Efficiency Experience'!$B$1:$AQ$365,30,FALSE)</f>
        <v>2.2639999999999998</v>
      </c>
      <c r="O117">
        <f>VLOOKUP('2024-2025 March Madness Data'!A117,'EFG Efficiency Experience'!$B$1:$AQ$365,3,FALSE)</f>
        <v>115.70399999999999</v>
      </c>
      <c r="P117">
        <f>VLOOKUP(A117 &amp; "*",'Last10 W L'!$C$2:$I$365,2,FALSE)</f>
        <v>-8.9</v>
      </c>
    </row>
    <row r="118" spans="1:16" x14ac:dyDescent="0.2">
      <c r="A118" s="4" t="s">
        <v>507</v>
      </c>
      <c r="B118" s="4">
        <f>VLOOKUP('2024-2025 March Madness Data'!A118 &amp; "*",'PPG TO 3PT '!$B$2:$U$365,3,FALSE)</f>
        <v>74.3</v>
      </c>
      <c r="C118" s="5">
        <f>VLOOKUP(A118 &amp; "*",OPPG!$B$1:$U$365,3,FALSE)</f>
        <v>70</v>
      </c>
      <c r="D118" s="4">
        <f>VLOOKUP(A118 &amp;"*",'PPG TO 3PT '!$B$2:$U$365,19,FALSE)</f>
        <v>10.7</v>
      </c>
      <c r="E118" s="5">
        <f>VLOOKUP(A118 &amp; "*",'PPG TO 3PT '!$B$2:$U$365,9,FALSE)</f>
        <v>32.5</v>
      </c>
      <c r="F118" s="4">
        <f>VLOOKUP(A118, 'EFG Efficiency Experience'!$B$1:$AQ$365,8,FALSE)</f>
        <v>51.8</v>
      </c>
      <c r="G118" s="5">
        <f>VLOOKUP(A118 &amp; "*",'PPG TO 3PT '!$B$2:$U$365,11,FALSE)</f>
        <v>20.3</v>
      </c>
      <c r="H118" s="5">
        <f>VLOOKUP(A118 &amp; "*",'PPG TO 3PT '!$B$2:$U$365,12,FALSE)</f>
        <v>74.2</v>
      </c>
      <c r="I118" s="5">
        <f>VLOOKUP(A118 &amp; "*",'PPG TO 3PT '!$B$2:$U$365,17,FALSE)</f>
        <v>6</v>
      </c>
      <c r="J118">
        <f>VLOOKUP(A118 &amp; "*",'Rebound Margin'!$B$1:$U$365,15,FALSE)</f>
        <v>8.6</v>
      </c>
      <c r="K118" s="11">
        <f>VLOOKUP(A118,NET!$A$2:$C$366,2,FALSE)</f>
        <v>269</v>
      </c>
      <c r="L118">
        <f>VLOOKUP(A118 &amp; "*",SOR!$A$2:$I$366,4,FALSE)</f>
        <v>188</v>
      </c>
      <c r="M118">
        <f>VLOOKUP(A118 &amp; "*",BPI!$A$2:$L$367,4,FALSE)</f>
        <v>-4.2</v>
      </c>
      <c r="N118">
        <f>VLOOKUP('2024-2025 March Madness Data'!A118,'EFG Efficiency Experience'!$B$1:$AQ$365,30,FALSE)</f>
        <v>1.552</v>
      </c>
      <c r="O118">
        <f>VLOOKUP('2024-2025 March Madness Data'!A118,'EFG Efficiency Experience'!$B$1:$AQ$365,3,FALSE)</f>
        <v>115.181</v>
      </c>
      <c r="P118">
        <f>VLOOKUP(A118 &amp; "*",'Last10 W L'!$C$2:$I$365,2,FALSE)</f>
        <v>-3.5</v>
      </c>
    </row>
    <row r="119" spans="1:16" x14ac:dyDescent="0.2">
      <c r="A119" s="4" t="s">
        <v>508</v>
      </c>
      <c r="B119" s="4">
        <f>VLOOKUP('2024-2025 March Madness Data'!A119 &amp; "*",'PPG TO 3PT '!$B$2:$U$365,3,FALSE)</f>
        <v>74.3</v>
      </c>
      <c r="C119" s="5">
        <f>VLOOKUP(A119 &amp; "*",OPPG!$B$1:$U$365,3,FALSE)</f>
        <v>70</v>
      </c>
      <c r="D119" s="4">
        <f>VLOOKUP(A119 &amp;"*",'PPG TO 3PT '!$B$2:$U$365,19,FALSE)</f>
        <v>10.7</v>
      </c>
      <c r="E119" s="5">
        <f>VLOOKUP(A119 &amp; "*",'PPG TO 3PT '!$B$2:$U$365,9,FALSE)</f>
        <v>32.5</v>
      </c>
      <c r="F119" s="4">
        <f>VLOOKUP(A119, 'EFG Efficiency Experience'!$B$1:$AQ$365,8,FALSE)</f>
        <v>47.8</v>
      </c>
      <c r="G119" s="5">
        <f>VLOOKUP(A119 &amp; "*",'PPG TO 3PT '!$B$2:$U$365,11,FALSE)</f>
        <v>20.3</v>
      </c>
      <c r="H119" s="5">
        <f>VLOOKUP(A119 &amp; "*",'PPG TO 3PT '!$B$2:$U$365,12,FALSE)</f>
        <v>74.2</v>
      </c>
      <c r="I119" s="5">
        <f>VLOOKUP(A119 &amp; "*",'PPG TO 3PT '!$B$2:$U$365,17,FALSE)</f>
        <v>6</v>
      </c>
      <c r="J119">
        <f>VLOOKUP(A119 &amp; "*",'Rebound Margin'!$B$1:$U$365,15,FALSE)</f>
        <v>8.6</v>
      </c>
      <c r="K119" s="11">
        <f>VLOOKUP(A119,NET!$A$2:$C$366,2,FALSE)</f>
        <v>194</v>
      </c>
      <c r="L119">
        <f>VLOOKUP(A119 &amp; "*",SOR!$A$2:$I$366,4,FALSE)</f>
        <v>188</v>
      </c>
      <c r="M119">
        <f>VLOOKUP(A119 &amp; "*",BPI!$A$2:$L$367,4,FALSE)</f>
        <v>-4.2</v>
      </c>
      <c r="N119">
        <f>VLOOKUP('2024-2025 March Madness Data'!A119,'EFG Efficiency Experience'!$B$1:$AQ$365,30,FALSE)</f>
        <v>2.1019999999999999</v>
      </c>
      <c r="O119">
        <f>VLOOKUP('2024-2025 March Madness Data'!A119,'EFG Efficiency Experience'!$B$1:$AQ$365,3,FALSE)</f>
        <v>109.80200000000001</v>
      </c>
      <c r="P119">
        <f>VLOOKUP(A119 &amp; "*",'Last10 W L'!$C$2:$I$365,2,FALSE)</f>
        <v>-3.5</v>
      </c>
    </row>
    <row r="120" spans="1:16" x14ac:dyDescent="0.2">
      <c r="A120" s="4" t="s">
        <v>509</v>
      </c>
      <c r="B120" s="4">
        <f>VLOOKUP('2024-2025 March Madness Data'!A120 &amp; "*",'PPG TO 3PT '!$B$2:$U$365,3,FALSE)</f>
        <v>83.8</v>
      </c>
      <c r="C120" s="5">
        <f>VLOOKUP(A120 &amp; "*",OPPG!$B$1:$U$365,3,FALSE)</f>
        <v>71.900000000000006</v>
      </c>
      <c r="D120" s="4">
        <f>VLOOKUP(A120 &amp;"*",'PPG TO 3PT '!$B$2:$U$365,19,FALSE)</f>
        <v>11.5</v>
      </c>
      <c r="E120" s="5">
        <f>VLOOKUP(A120 &amp; "*",'PPG TO 3PT '!$B$2:$U$365,9,FALSE)</f>
        <v>31.1</v>
      </c>
      <c r="F120" s="4">
        <f>VLOOKUP(A120, 'EFG Efficiency Experience'!$B$1:$AQ$365,8,FALSE)</f>
        <v>52.3</v>
      </c>
      <c r="G120" s="5">
        <f>VLOOKUP(A120 &amp; "*",'PPG TO 3PT '!$B$2:$U$365,11,FALSE)</f>
        <v>22.2</v>
      </c>
      <c r="H120" s="5">
        <f>VLOOKUP(A120 &amp; "*",'PPG TO 3PT '!$B$2:$U$365,12,FALSE)</f>
        <v>75.900000000000006</v>
      </c>
      <c r="I120" s="5">
        <f>VLOOKUP(A120 &amp; "*",'PPG TO 3PT '!$B$2:$U$365,17,FALSE)</f>
        <v>4.4000000000000004</v>
      </c>
      <c r="J120">
        <f>VLOOKUP(A120 &amp; "*",'Rebound Margin'!$B$1:$U$365,15,FALSE)</f>
        <v>8.6999999999999993</v>
      </c>
      <c r="K120" s="11">
        <f>VLOOKUP(A120,NET!$A$2:$C$366,2,FALSE)</f>
        <v>17</v>
      </c>
      <c r="L120">
        <f>VLOOKUP(A120 &amp; "*",SOR!$A$2:$I$366,4,FALSE)</f>
        <v>30</v>
      </c>
      <c r="M120">
        <f>VLOOKUP(A120 &amp; "*",BPI!$A$2:$L$367,4,FALSE)</f>
        <v>15.3</v>
      </c>
      <c r="N120">
        <f>VLOOKUP('2024-2025 March Madness Data'!A120,'EFG Efficiency Experience'!$B$1:$AQ$365,30,FALSE)</f>
        <v>1.177</v>
      </c>
      <c r="O120">
        <f>VLOOKUP('2024-2025 March Madness Data'!A120,'EFG Efficiency Experience'!$B$1:$AQ$365,3,FALSE)</f>
        <v>98.412000000000006</v>
      </c>
      <c r="P120">
        <f>VLOOKUP(A120 &amp; "*",'Last10 W L'!$C$2:$I$365,2,FALSE)</f>
        <v>15.5</v>
      </c>
    </row>
    <row r="121" spans="1:16" x14ac:dyDescent="0.2">
      <c r="A121" s="4" t="s">
        <v>510</v>
      </c>
      <c r="B121" s="4">
        <f>VLOOKUP('2024-2025 March Madness Data'!A121 &amp; "*",'PPG TO 3PT '!$B$2:$U$365,3,FALSE)</f>
        <v>75.5</v>
      </c>
      <c r="C121" s="5">
        <f>VLOOKUP(A121 &amp; "*",OPPG!$B$1:$U$365,3,FALSE)</f>
        <v>71.900000000000006</v>
      </c>
      <c r="D121" s="4">
        <f>VLOOKUP(A121 &amp;"*",'PPG TO 3PT '!$B$2:$U$365,19,FALSE)</f>
        <v>10.4</v>
      </c>
      <c r="E121" s="5">
        <f>VLOOKUP(A121 &amp; "*",'PPG TO 3PT '!$B$2:$U$365,9,FALSE)</f>
        <v>37.5</v>
      </c>
      <c r="F121" s="4">
        <f>VLOOKUP(A121, 'EFG Efficiency Experience'!$B$1:$AQ$365,8,FALSE)</f>
        <v>56</v>
      </c>
      <c r="G121" s="5">
        <f>VLOOKUP(A121 &amp; "*",'PPG TO 3PT '!$B$2:$U$365,11,FALSE)</f>
        <v>16.600000000000001</v>
      </c>
      <c r="H121" s="5">
        <f>VLOOKUP(A121 &amp; "*",'PPG TO 3PT '!$B$2:$U$365,12,FALSE)</f>
        <v>74.8</v>
      </c>
      <c r="I121" s="5">
        <f>VLOOKUP(A121 &amp; "*",'PPG TO 3PT '!$B$2:$U$365,17,FALSE)</f>
        <v>5.7</v>
      </c>
      <c r="J121">
        <f>VLOOKUP(A121 &amp; "*",'Rebound Margin'!$B$1:$U$365,15,FALSE)</f>
        <v>0.9</v>
      </c>
      <c r="K121" s="11">
        <f>VLOOKUP(A121,NET!$A$2:$C$366,2,FALSE)</f>
        <v>121</v>
      </c>
      <c r="L121">
        <f>VLOOKUP(A121 &amp; "*",SOR!$A$2:$I$366,4,FALSE)</f>
        <v>155</v>
      </c>
      <c r="M121">
        <f>VLOOKUP(A121 &amp; "*",BPI!$A$2:$L$367,4,FALSE)</f>
        <v>1.7</v>
      </c>
      <c r="N121">
        <f>VLOOKUP('2024-2025 March Madness Data'!A121,'EFG Efficiency Experience'!$B$1:$AQ$365,30,FALSE)</f>
        <v>1.7889999999999999</v>
      </c>
      <c r="O121">
        <f>VLOOKUP('2024-2025 March Madness Data'!A121,'EFG Efficiency Experience'!$B$1:$AQ$365,3,FALSE)</f>
        <v>108.836</v>
      </c>
      <c r="P121">
        <f>VLOOKUP(A121 &amp; "*",'Last10 W L'!$C$2:$I$365,2,FALSE)</f>
        <v>1</v>
      </c>
    </row>
    <row r="122" spans="1:16" x14ac:dyDescent="0.2">
      <c r="A122" s="4" t="s">
        <v>511</v>
      </c>
      <c r="B122" s="4">
        <f>VLOOKUP('2024-2025 March Madness Data'!A122 &amp; "*",'PPG TO 3PT '!$B$2:$U$365,3,FALSE)</f>
        <v>72.900000000000006</v>
      </c>
      <c r="C122" s="5">
        <f>VLOOKUP(A122 &amp; "*",OPPG!$B$1:$U$365,3,FALSE)</f>
        <v>68.900000000000006</v>
      </c>
      <c r="D122" s="4">
        <f>VLOOKUP(A122 &amp;"*",'PPG TO 3PT '!$B$2:$U$365,19,FALSE)</f>
        <v>11.7</v>
      </c>
      <c r="E122" s="5">
        <f>VLOOKUP(A122 &amp; "*",'PPG TO 3PT '!$B$2:$U$365,9,FALSE)</f>
        <v>37.700000000000003</v>
      </c>
      <c r="F122" s="4">
        <f>VLOOKUP(A122, 'EFG Efficiency Experience'!$B$1:$AQ$365,8,FALSE)</f>
        <v>51.1</v>
      </c>
      <c r="G122" s="5">
        <f>VLOOKUP(A122 &amp; "*",'PPG TO 3PT '!$B$2:$U$365,11,FALSE)</f>
        <v>16.2</v>
      </c>
      <c r="H122" s="5">
        <f>VLOOKUP(A122 &amp; "*",'PPG TO 3PT '!$B$2:$U$365,12,FALSE)</f>
        <v>68.099999999999994</v>
      </c>
      <c r="I122" s="5">
        <f>VLOOKUP(A122 &amp; "*",'PPG TO 3PT '!$B$2:$U$365,17,FALSE)</f>
        <v>6.8</v>
      </c>
      <c r="J122">
        <f>VLOOKUP(A122 &amp; "*",'Rebound Margin'!$B$1:$U$365,15,FALSE)</f>
        <v>3.5</v>
      </c>
      <c r="K122" s="11">
        <f>VLOOKUP(A122,NET!$A$2:$C$366,2,FALSE)</f>
        <v>249</v>
      </c>
      <c r="L122">
        <f>VLOOKUP(A122 &amp; "*",SOR!$A$2:$I$366,4,FALSE)</f>
        <v>188</v>
      </c>
      <c r="M122">
        <f>VLOOKUP(A122 &amp; "*",BPI!$A$2:$L$367,4,FALSE)</f>
        <v>-5.5</v>
      </c>
      <c r="N122">
        <f>VLOOKUP('2024-2025 March Madness Data'!A122,'EFG Efficiency Experience'!$B$1:$AQ$365,30,FALSE)</f>
        <v>2.1429999999999998</v>
      </c>
      <c r="O122">
        <f>VLOOKUP('2024-2025 March Madness Data'!A122,'EFG Efficiency Experience'!$B$1:$AQ$365,3,FALSE)</f>
        <v>111.783</v>
      </c>
      <c r="P122">
        <f>VLOOKUP(A122 &amp; "*",'Last10 W L'!$C$2:$I$365,2,FALSE)</f>
        <v>-5.2</v>
      </c>
    </row>
    <row r="123" spans="1:16" x14ac:dyDescent="0.2">
      <c r="A123" s="4" t="s">
        <v>512</v>
      </c>
      <c r="B123" s="4">
        <f>VLOOKUP('2024-2025 March Madness Data'!A123 &amp; "*",'PPG TO 3PT '!$B$2:$U$365,3,FALSE)</f>
        <v>80.099999999999994</v>
      </c>
      <c r="C123" s="5">
        <f>VLOOKUP(A123 &amp; "*",OPPG!$B$1:$U$365,3,FALSE)</f>
        <v>72</v>
      </c>
      <c r="D123" s="4">
        <f>VLOOKUP(A123 &amp;"*",'PPG TO 3PT '!$B$2:$U$365,19,FALSE)</f>
        <v>14</v>
      </c>
      <c r="E123" s="5">
        <f>VLOOKUP(A123 &amp; "*",'PPG TO 3PT '!$B$2:$U$365,9,FALSE)</f>
        <v>34.700000000000003</v>
      </c>
      <c r="F123" s="4">
        <f>VLOOKUP(A123, 'EFG Efficiency Experience'!$B$1:$AQ$365,8,FALSE)</f>
        <v>51.1</v>
      </c>
      <c r="G123" s="5">
        <f>VLOOKUP(A123 &amp; "*",'PPG TO 3PT '!$B$2:$U$365,11,FALSE)</f>
        <v>20.3</v>
      </c>
      <c r="H123" s="5">
        <f>VLOOKUP(A123 &amp; "*",'PPG TO 3PT '!$B$2:$U$365,12,FALSE)</f>
        <v>74.900000000000006</v>
      </c>
      <c r="I123" s="5">
        <f>VLOOKUP(A123 &amp; "*",'PPG TO 3PT '!$B$2:$U$365,17,FALSE)</f>
        <v>6.8</v>
      </c>
      <c r="J123">
        <f>VLOOKUP(A123 &amp; "*",'Rebound Margin'!$B$1:$U$365,15,FALSE)</f>
        <v>2.7</v>
      </c>
      <c r="K123" s="11">
        <f>VLOOKUP(A123,NET!$A$2:$C$366,2,FALSE)</f>
        <v>54</v>
      </c>
      <c r="L123">
        <f>VLOOKUP(A123 &amp; "*",SOR!$A$2:$I$366,4,FALSE)</f>
        <v>50</v>
      </c>
      <c r="M123">
        <f>VLOOKUP(A123 &amp; "*",BPI!$A$2:$L$367,4,FALSE)</f>
        <v>10.6</v>
      </c>
      <c r="N123">
        <f>VLOOKUP('2024-2025 March Madness Data'!A123,'EFG Efficiency Experience'!$B$1:$AQ$365,30,FALSE)</f>
        <v>2.0619999999999998</v>
      </c>
      <c r="O123">
        <f>VLOOKUP('2024-2025 March Madness Data'!A123,'EFG Efficiency Experience'!$B$1:$AQ$365,3,FALSE)</f>
        <v>97.811999999999998</v>
      </c>
      <c r="P123">
        <f>VLOOKUP(A123 &amp; "*",'Last10 W L'!$C$2:$I$365,2,FALSE)</f>
        <v>15.1</v>
      </c>
    </row>
    <row r="124" spans="1:16" x14ac:dyDescent="0.2">
      <c r="A124" s="4" t="s">
        <v>513</v>
      </c>
      <c r="B124" s="4">
        <f>VLOOKUP('2024-2025 March Madness Data'!A124 &amp; "*",'PPG TO 3PT '!$B$2:$U$365,3,FALSE)</f>
        <v>80.099999999999994</v>
      </c>
      <c r="C124" s="5">
        <f>VLOOKUP(A124 &amp; "*",OPPG!$B$1:$U$365,3,FALSE)</f>
        <v>79.5</v>
      </c>
      <c r="D124" s="4">
        <f>VLOOKUP(A124 &amp;"*",'PPG TO 3PT '!$B$2:$U$365,19,FALSE)</f>
        <v>14</v>
      </c>
      <c r="E124" s="5">
        <f>VLOOKUP(A124 &amp; "*",'PPG TO 3PT '!$B$2:$U$365,9,FALSE)</f>
        <v>34.700000000000003</v>
      </c>
      <c r="F124" s="4">
        <f>VLOOKUP(A124, 'EFG Efficiency Experience'!$B$1:$AQ$365,8,FALSE)</f>
        <v>54.6</v>
      </c>
      <c r="G124" s="5">
        <f>VLOOKUP(A124 &amp; "*",'PPG TO 3PT '!$B$2:$U$365,11,FALSE)</f>
        <v>20.3</v>
      </c>
      <c r="H124" s="5">
        <f>VLOOKUP(A124 &amp; "*",'PPG TO 3PT '!$B$2:$U$365,12,FALSE)</f>
        <v>74.900000000000006</v>
      </c>
      <c r="I124" s="5">
        <f>VLOOKUP(A124 &amp; "*",'PPG TO 3PT '!$B$2:$U$365,17,FALSE)</f>
        <v>6.8</v>
      </c>
      <c r="J124">
        <f>VLOOKUP(A124 &amp; "*",'Rebound Margin'!$B$1:$U$365,15,FALSE)</f>
        <v>0.9</v>
      </c>
      <c r="K124" s="11">
        <f>VLOOKUP(A124,NET!$A$2:$C$366,2,FALSE)</f>
        <v>205</v>
      </c>
      <c r="L124">
        <f>VLOOKUP(A124 &amp; "*",SOR!$A$2:$I$366,4,FALSE)</f>
        <v>188</v>
      </c>
      <c r="M124">
        <f>VLOOKUP(A124 &amp; "*",BPI!$A$2:$L$367,4,FALSE)</f>
        <v>-1.4</v>
      </c>
      <c r="N124">
        <f>VLOOKUP('2024-2025 March Madness Data'!A124,'EFG Efficiency Experience'!$B$1:$AQ$365,30,FALSE)</f>
        <v>1.625</v>
      </c>
      <c r="O124">
        <f>VLOOKUP('2024-2025 March Madness Data'!A124,'EFG Efficiency Experience'!$B$1:$AQ$365,3,FALSE)</f>
        <v>112.092</v>
      </c>
      <c r="P124">
        <f>VLOOKUP(A124 &amp; "*",'Last10 W L'!$C$2:$I$365,2,FALSE)</f>
        <v>2.2999999999999998</v>
      </c>
    </row>
    <row r="125" spans="1:16" x14ac:dyDescent="0.2">
      <c r="A125" s="4" t="s">
        <v>514</v>
      </c>
      <c r="B125" s="4">
        <f>VLOOKUP('2024-2025 March Madness Data'!A125 &amp; "*",'PPG TO 3PT '!$B$2:$U$365,3,FALSE)</f>
        <v>69.7</v>
      </c>
      <c r="C125" s="5">
        <f>VLOOKUP(A125 &amp; "*",OPPG!$B$1:$U$365,3,FALSE)</f>
        <v>70.5</v>
      </c>
      <c r="D125" s="4">
        <f>VLOOKUP(A125 &amp;"*",'PPG TO 3PT '!$B$2:$U$365,19,FALSE)</f>
        <v>14.4</v>
      </c>
      <c r="E125" s="5">
        <f>VLOOKUP(A125 &amp; "*",'PPG TO 3PT '!$B$2:$U$365,9,FALSE)</f>
        <v>31.8</v>
      </c>
      <c r="F125" s="4">
        <f>VLOOKUP(A125, 'EFG Efficiency Experience'!$B$1:$AQ$365,8,FALSE)</f>
        <v>47.5</v>
      </c>
      <c r="G125" s="5">
        <f>VLOOKUP(A125 &amp; "*",'PPG TO 3PT '!$B$2:$U$365,11,FALSE)</f>
        <v>17</v>
      </c>
      <c r="H125" s="5">
        <f>VLOOKUP(A125 &amp; "*",'PPG TO 3PT '!$B$2:$U$365,12,FALSE)</f>
        <v>68.5</v>
      </c>
      <c r="I125" s="5">
        <f>VLOOKUP(A125 &amp; "*",'PPG TO 3PT '!$B$2:$U$365,17,FALSE)</f>
        <v>9.6</v>
      </c>
      <c r="J125">
        <f>VLOOKUP(A125 &amp; "*",'Rebound Margin'!$B$1:$U$365,15,FALSE)</f>
        <v>4.3</v>
      </c>
      <c r="K125" s="11">
        <f>VLOOKUP(A125,NET!$A$2:$C$366,2,FALSE)</f>
        <v>252</v>
      </c>
      <c r="L125">
        <f>VLOOKUP(A125 &amp; "*",SOR!$A$2:$I$366,4,FALSE)</f>
        <v>188</v>
      </c>
      <c r="M125">
        <f>VLOOKUP(A125 &amp; "*",BPI!$A$2:$L$367,4,FALSE)</f>
        <v>-5.2</v>
      </c>
      <c r="N125">
        <f>VLOOKUP('2024-2025 March Madness Data'!A125,'EFG Efficiency Experience'!$B$1:$AQ$365,30,FALSE)</f>
        <v>1.7070000000000001</v>
      </c>
      <c r="O125">
        <f>VLOOKUP('2024-2025 March Madness Data'!A125,'EFG Efficiency Experience'!$B$1:$AQ$365,3,FALSE)</f>
        <v>105.41500000000001</v>
      </c>
      <c r="P125">
        <f>VLOOKUP(A125 &amp; "*",'Last10 W L'!$C$2:$I$365,2,FALSE)</f>
        <v>-3.5</v>
      </c>
    </row>
    <row r="126" spans="1:16" x14ac:dyDescent="0.2">
      <c r="A126" s="4" t="s">
        <v>515</v>
      </c>
      <c r="B126" s="4">
        <f>VLOOKUP('2024-2025 March Madness Data'!A126 &amp; "*",'PPG TO 3PT '!$B$2:$U$365,3,FALSE)</f>
        <v>82.5</v>
      </c>
      <c r="C126" s="5">
        <f>VLOOKUP(A126 &amp; "*",OPPG!$B$1:$U$365,3,FALSE)</f>
        <v>68.099999999999994</v>
      </c>
      <c r="D126" s="4">
        <f>VLOOKUP(A126 &amp;"*",'PPG TO 3PT '!$B$2:$U$365,19,FALSE)</f>
        <v>9.8000000000000007</v>
      </c>
      <c r="E126" s="5">
        <f>VLOOKUP(A126 &amp; "*",'PPG TO 3PT '!$B$2:$U$365,9,FALSE)</f>
        <v>38</v>
      </c>
      <c r="F126" s="4">
        <f>VLOOKUP(A126, 'EFG Efficiency Experience'!$B$1:$AQ$365,8,FALSE)</f>
        <v>56.8</v>
      </c>
      <c r="G126" s="5">
        <f>VLOOKUP(A126 &amp; "*",'PPG TO 3PT '!$B$2:$U$365,11,FALSE)</f>
        <v>16.2</v>
      </c>
      <c r="H126" s="5">
        <f>VLOOKUP(A126 &amp; "*",'PPG TO 3PT '!$B$2:$U$365,12,FALSE)</f>
        <v>70.5</v>
      </c>
      <c r="I126" s="5">
        <f>VLOOKUP(A126 &amp; "*",'PPG TO 3PT '!$B$2:$U$365,17,FALSE)</f>
        <v>6.6</v>
      </c>
      <c r="J126">
        <f>VLOOKUP(A126 &amp; "*",'Rebound Margin'!$B$1:$U$365,15,FALSE)</f>
        <v>3.6</v>
      </c>
      <c r="K126" s="11">
        <f>VLOOKUP(A126,NET!$A$2:$C$366,2,FALSE)</f>
        <v>63</v>
      </c>
      <c r="L126">
        <f>VLOOKUP(A126 &amp; "*",SOR!$A$2:$I$366,4,FALSE)</f>
        <v>13</v>
      </c>
      <c r="M126">
        <f>VLOOKUP(A126 &amp; "*",BPI!$A$2:$L$367,4,FALSE)</f>
        <v>18.7</v>
      </c>
      <c r="N126">
        <f>VLOOKUP('2024-2025 March Madness Data'!A126,'EFG Efficiency Experience'!$B$1:$AQ$365,30,FALSE)</f>
        <v>1.7789999999999999</v>
      </c>
      <c r="O126">
        <f>VLOOKUP('2024-2025 March Madness Data'!A126,'EFG Efficiency Experience'!$B$1:$AQ$365,3,FALSE)</f>
        <v>106.51600000000001</v>
      </c>
      <c r="P126">
        <f>VLOOKUP(A126 &amp; "*",'Last10 W L'!$C$2:$I$365,2,FALSE)</f>
        <v>20.6</v>
      </c>
    </row>
    <row r="127" spans="1:16" x14ac:dyDescent="0.2">
      <c r="A127" s="4" t="s">
        <v>516</v>
      </c>
      <c r="B127" s="4">
        <f>VLOOKUP('2024-2025 March Madness Data'!A127 &amp; "*",'PPG TO 3PT '!$B$2:$U$365,3,FALSE)</f>
        <v>80.400000000000006</v>
      </c>
      <c r="C127" s="5">
        <f>VLOOKUP(A127 &amp; "*",OPPG!$B$1:$U$365,3,FALSE)</f>
        <v>68.099999999999994</v>
      </c>
      <c r="D127" s="4">
        <f>VLOOKUP(A127 &amp;"*",'PPG TO 3PT '!$B$2:$U$365,19,FALSE)</f>
        <v>11.9</v>
      </c>
      <c r="E127" s="5">
        <f>VLOOKUP(A127 &amp; "*",'PPG TO 3PT '!$B$2:$U$365,9,FALSE)</f>
        <v>35.799999999999997</v>
      </c>
      <c r="F127" s="4">
        <f>VLOOKUP(A127, 'EFG Efficiency Experience'!$B$1:$AQ$365,8,FALSE)</f>
        <v>54.6</v>
      </c>
      <c r="G127" s="5">
        <f>VLOOKUP(A127 &amp; "*",'PPG TO 3PT '!$B$2:$U$365,11,FALSE)</f>
        <v>22.4</v>
      </c>
      <c r="H127" s="5">
        <f>VLOOKUP(A127 &amp; "*",'PPG TO 3PT '!$B$2:$U$365,12,FALSE)</f>
        <v>75.7</v>
      </c>
      <c r="I127" s="5">
        <f>VLOOKUP(A127 &amp; "*",'PPG TO 3PT '!$B$2:$U$365,17,FALSE)</f>
        <v>9.4</v>
      </c>
      <c r="J127">
        <f>VLOOKUP(A127 &amp; "*",'Rebound Margin'!$B$1:$U$365,15,FALSE)</f>
        <v>3.6</v>
      </c>
      <c r="K127" s="11">
        <f>VLOOKUP(A127,NET!$A$2:$C$366,2,FALSE)</f>
        <v>9</v>
      </c>
      <c r="L127">
        <f>VLOOKUP(A127 &amp; "*",SOR!$A$2:$I$366,4,FALSE)</f>
        <v>13</v>
      </c>
      <c r="M127">
        <f>VLOOKUP(A127 &amp; "*",BPI!$A$2:$L$367,4,FALSE)</f>
        <v>18.7</v>
      </c>
      <c r="N127">
        <f>VLOOKUP('2024-2025 March Madness Data'!A127,'EFG Efficiency Experience'!$B$1:$AQ$365,30,FALSE)</f>
        <v>2.4009999999999998</v>
      </c>
      <c r="O127">
        <f>VLOOKUP('2024-2025 March Madness Data'!A127,'EFG Efficiency Experience'!$B$1:$AQ$365,3,FALSE)</f>
        <v>92.343000000000004</v>
      </c>
      <c r="P127">
        <f>VLOOKUP(A127 &amp; "*",'Last10 W L'!$C$2:$I$365,2,FALSE)</f>
        <v>20.6</v>
      </c>
    </row>
    <row r="128" spans="1:16" x14ac:dyDescent="0.2">
      <c r="A128" s="4" t="s">
        <v>734</v>
      </c>
      <c r="B128" s="4">
        <f>VLOOKUP('2024-2025 March Madness Data'!A128 &amp; "*",'PPG TO 3PT '!$B$2:$U$365,3,FALSE)</f>
        <v>75.099999999999994</v>
      </c>
      <c r="C128" s="5">
        <f>VLOOKUP(A128 &amp; "*",OPPG!$B$1:$U$365,3,FALSE)</f>
        <v>76.8</v>
      </c>
      <c r="D128" s="4">
        <f>VLOOKUP(A128 &amp;"*",'PPG TO 3PT '!$B$2:$U$365,19,FALSE)</f>
        <v>10.3</v>
      </c>
      <c r="E128" s="5">
        <f>VLOOKUP(A128 &amp; "*",'PPG TO 3PT '!$B$2:$U$365,9,FALSE)</f>
        <v>37.4</v>
      </c>
      <c r="F128" s="4">
        <f>VLOOKUP(A128, 'EFG Efficiency Experience'!$B$1:$AQ$365,8,FALSE)</f>
        <v>50.4</v>
      </c>
      <c r="G128" s="5">
        <f>VLOOKUP(A128 &amp; "*",'PPG TO 3PT '!$B$2:$U$365,11,FALSE)</f>
        <v>19.8</v>
      </c>
      <c r="H128" s="5">
        <f>VLOOKUP(A128 &amp; "*",'PPG TO 3PT '!$B$2:$U$365,12,FALSE)</f>
        <v>74.099999999999994</v>
      </c>
      <c r="I128" s="5">
        <f>VLOOKUP(A128 &amp; "*",'PPG TO 3PT '!$B$2:$U$365,17,FALSE)</f>
        <v>6.2</v>
      </c>
      <c r="J128">
        <f>VLOOKUP(A128 &amp; "*",'Rebound Margin'!$B$1:$U$365,15,FALSE)</f>
        <v>-0.7</v>
      </c>
      <c r="K128" s="11">
        <f>VLOOKUP(A128,NET!$A$2:$C$366,2,FALSE)</f>
        <v>315</v>
      </c>
      <c r="L128">
        <f>VLOOKUP(A128 &amp; "*",SOR!$A$2:$I$366,4,FALSE)</f>
        <v>188</v>
      </c>
      <c r="M128">
        <f>VLOOKUP(A128 &amp; "*",BPI!$A$2:$L$367,4,FALSE)</f>
        <v>-10.9</v>
      </c>
      <c r="N128">
        <f>VLOOKUP('2024-2025 March Madness Data'!A128,'EFG Efficiency Experience'!$B$1:$AQ$365,30,FALSE)</f>
        <v>1.966</v>
      </c>
      <c r="O128">
        <f>VLOOKUP('2024-2025 March Madness Data'!A128,'EFG Efficiency Experience'!$B$1:$AQ$365,3,FALSE)</f>
        <v>123.489</v>
      </c>
      <c r="P128">
        <f>VLOOKUP(A128 &amp; "*",'Last10 W L'!$C$2:$I$365,2,FALSE)</f>
        <v>-10.6</v>
      </c>
    </row>
    <row r="129" spans="1:16" x14ac:dyDescent="0.2">
      <c r="A129" s="4" t="s">
        <v>517</v>
      </c>
      <c r="B129" s="4">
        <f>VLOOKUP('2024-2025 March Madness Data'!A129 &amp; "*",'PPG TO 3PT '!$B$2:$U$365,3,FALSE)</f>
        <v>71.400000000000006</v>
      </c>
      <c r="C129" s="5">
        <f>VLOOKUP(A129 &amp; "*",OPPG!$B$1:$U$365,3,FALSE)</f>
        <v>74.599999999999994</v>
      </c>
      <c r="D129" s="4">
        <f>VLOOKUP(A129 &amp;"*",'PPG TO 3PT '!$B$2:$U$365,19,FALSE)</f>
        <v>13.9</v>
      </c>
      <c r="E129" s="5">
        <f>VLOOKUP(A129 &amp; "*",'PPG TO 3PT '!$B$2:$U$365,9,FALSE)</f>
        <v>32.6</v>
      </c>
      <c r="F129" s="4">
        <f>VLOOKUP(A129, 'EFG Efficiency Experience'!$B$1:$AQ$365,8,FALSE)</f>
        <v>47.7</v>
      </c>
      <c r="G129" s="5">
        <f>VLOOKUP(A129 &amp; "*",'PPG TO 3PT '!$B$2:$U$365,11,FALSE)</f>
        <v>21.8</v>
      </c>
      <c r="H129" s="5">
        <f>VLOOKUP(A129 &amp; "*",'PPG TO 3PT '!$B$2:$U$365,12,FALSE)</f>
        <v>73</v>
      </c>
      <c r="I129" s="5">
        <f>VLOOKUP(A129 &amp; "*",'PPG TO 3PT '!$B$2:$U$365,17,FALSE)</f>
        <v>7.1</v>
      </c>
      <c r="J129">
        <f>VLOOKUP(A129 &amp; "*",'Rebound Margin'!$B$1:$U$365,15,FALSE)</f>
        <v>0.2</v>
      </c>
      <c r="K129" s="11">
        <f>VLOOKUP(A129,NET!$A$2:$C$366,2,FALSE)</f>
        <v>264</v>
      </c>
      <c r="L129">
        <f>VLOOKUP(A129 &amp; "*",SOR!$A$2:$I$366,4,FALSE)</f>
        <v>188</v>
      </c>
      <c r="M129">
        <f>VLOOKUP(A129 &amp; "*",BPI!$A$2:$L$367,4,FALSE)</f>
        <v>-7</v>
      </c>
      <c r="N129">
        <f>VLOOKUP('2024-2025 March Madness Data'!A129,'EFG Efficiency Experience'!$B$1:$AQ$365,30,FALSE)</f>
        <v>1.8240000000000001</v>
      </c>
      <c r="O129">
        <f>VLOOKUP('2024-2025 March Madness Data'!A129,'EFG Efficiency Experience'!$B$1:$AQ$365,3,FALSE)</f>
        <v>107.584</v>
      </c>
      <c r="P129">
        <f>VLOOKUP(A129 &amp; "*",'Last10 W L'!$C$2:$I$365,2,FALSE)</f>
        <v>-3.1</v>
      </c>
    </row>
    <row r="130" spans="1:16" x14ac:dyDescent="0.2">
      <c r="A130" s="4" t="s">
        <v>518</v>
      </c>
      <c r="B130" s="4">
        <f>VLOOKUP('2024-2025 March Madness Data'!A130 &amp; "*",'PPG TO 3PT '!$B$2:$U$365,3,FALSE)</f>
        <v>73.900000000000006</v>
      </c>
      <c r="C130" s="5">
        <f>VLOOKUP(A130 &amp; "*",OPPG!$B$1:$U$365,3,FALSE)</f>
        <v>68.599999999999994</v>
      </c>
      <c r="D130" s="4">
        <f>VLOOKUP(A130 &amp;"*",'PPG TO 3PT '!$B$2:$U$365,19,FALSE)</f>
        <v>10</v>
      </c>
      <c r="E130" s="5">
        <f>VLOOKUP(A130 &amp; "*",'PPG TO 3PT '!$B$2:$U$365,9,FALSE)</f>
        <v>34.799999999999997</v>
      </c>
      <c r="F130" s="4">
        <f>VLOOKUP(A130, 'EFG Efficiency Experience'!$B$1:$AQ$365,8,FALSE)</f>
        <v>50.1</v>
      </c>
      <c r="G130" s="5">
        <f>VLOOKUP(A130 &amp; "*",'PPG TO 3PT '!$B$2:$U$365,11,FALSE)</f>
        <v>18.600000000000001</v>
      </c>
      <c r="H130" s="5">
        <f>VLOOKUP(A130 &amp; "*",'PPG TO 3PT '!$B$2:$U$365,12,FALSE)</f>
        <v>75.900000000000006</v>
      </c>
      <c r="I130" s="5">
        <f>VLOOKUP(A130 &amp; "*",'PPG TO 3PT '!$B$2:$U$365,17,FALSE)</f>
        <v>4.9000000000000004</v>
      </c>
      <c r="J130">
        <f>VLOOKUP(A130 &amp; "*",'Rebound Margin'!$B$1:$U$365,15,FALSE)</f>
        <v>5.3</v>
      </c>
      <c r="K130" s="11">
        <f>VLOOKUP(A130,NET!$A$2:$C$366,2,FALSE)</f>
        <v>182</v>
      </c>
      <c r="L130">
        <f>VLOOKUP(A130 &amp; "*",SOR!$A$2:$I$366,4,FALSE)</f>
        <v>135</v>
      </c>
      <c r="M130">
        <f>VLOOKUP(A130 &amp; "*",BPI!$A$2:$L$367,4,FALSE)</f>
        <v>0.2</v>
      </c>
      <c r="N130">
        <f>VLOOKUP('2024-2025 March Madness Data'!A130,'EFG Efficiency Experience'!$B$1:$AQ$365,30,FALSE)</f>
        <v>1.903</v>
      </c>
      <c r="O130">
        <f>VLOOKUP('2024-2025 March Madness Data'!A130,'EFG Efficiency Experience'!$B$1:$AQ$365,3,FALSE)</f>
        <v>103.584</v>
      </c>
      <c r="P130">
        <f>VLOOKUP(A130 &amp; "*",'Last10 W L'!$C$2:$I$365,2,FALSE)</f>
        <v>0.2</v>
      </c>
    </row>
    <row r="131" spans="1:16" x14ac:dyDescent="0.2">
      <c r="A131" s="4" t="s">
        <v>519</v>
      </c>
      <c r="B131" s="4">
        <f>VLOOKUP('2024-2025 March Madness Data'!A131 &amp; "*",'PPG TO 3PT '!$B$2:$U$365,3,FALSE)</f>
        <v>73.900000000000006</v>
      </c>
      <c r="C131" s="5">
        <f>VLOOKUP(A131 &amp; "*",OPPG!$B$1:$U$365,3,FALSE)</f>
        <v>68.599999999999994</v>
      </c>
      <c r="D131" s="4">
        <f>VLOOKUP(A131 &amp;"*",'PPG TO 3PT '!$B$2:$U$365,19,FALSE)</f>
        <v>10</v>
      </c>
      <c r="E131" s="5">
        <f>VLOOKUP(A131 &amp; "*",'PPG TO 3PT '!$B$2:$U$365,9,FALSE)</f>
        <v>34.799999999999997</v>
      </c>
      <c r="F131" s="4">
        <f>VLOOKUP(A131, 'EFG Efficiency Experience'!$B$1:$AQ$365,8,FALSE)</f>
        <v>49.6</v>
      </c>
      <c r="G131" s="5">
        <f>VLOOKUP(A131 &amp; "*",'PPG TO 3PT '!$B$2:$U$365,11,FALSE)</f>
        <v>18.600000000000001</v>
      </c>
      <c r="H131" s="5">
        <f>VLOOKUP(A131 &amp; "*",'PPG TO 3PT '!$B$2:$U$365,12,FALSE)</f>
        <v>75.900000000000006</v>
      </c>
      <c r="I131" s="5">
        <f>VLOOKUP(A131 &amp; "*",'PPG TO 3PT '!$B$2:$U$365,17,FALSE)</f>
        <v>4.9000000000000004</v>
      </c>
      <c r="J131">
        <f>VLOOKUP(A131 &amp; "*",'Rebound Margin'!$B$1:$U$365,15,FALSE)</f>
        <v>5.3</v>
      </c>
      <c r="K131" s="11">
        <f>VLOOKUP(A131,NET!$A$2:$C$366,2,FALSE)</f>
        <v>122</v>
      </c>
      <c r="L131">
        <f>VLOOKUP(A131 &amp; "*",SOR!$A$2:$I$366,4,FALSE)</f>
        <v>135</v>
      </c>
      <c r="M131">
        <f>VLOOKUP(A131 &amp; "*",BPI!$A$2:$L$367,4,FALSE)</f>
        <v>0.2</v>
      </c>
      <c r="N131">
        <f>VLOOKUP('2024-2025 March Madness Data'!A131,'EFG Efficiency Experience'!$B$1:$AQ$365,30,FALSE)</f>
        <v>2</v>
      </c>
      <c r="O131">
        <f>VLOOKUP('2024-2025 March Madness Data'!A131,'EFG Efficiency Experience'!$B$1:$AQ$365,3,FALSE)</f>
        <v>105.102</v>
      </c>
      <c r="P131">
        <f>VLOOKUP(A131 &amp; "*",'Last10 W L'!$C$2:$I$365,2,FALSE)</f>
        <v>0.2</v>
      </c>
    </row>
    <row r="132" spans="1:16" x14ac:dyDescent="0.2">
      <c r="A132" s="4" t="s">
        <v>520</v>
      </c>
      <c r="B132" s="4">
        <f>VLOOKUP('2024-2025 March Madness Data'!A132 &amp; "*",'PPG TO 3PT '!$B$2:$U$365,3,FALSE)</f>
        <v>73.599999999999994</v>
      </c>
      <c r="C132" s="5">
        <f>VLOOKUP(A132 &amp; "*",OPPG!$B$1:$U$365,3,FALSE)</f>
        <v>70.5</v>
      </c>
      <c r="D132" s="4">
        <f>VLOOKUP(A132 &amp;"*",'PPG TO 3PT '!$B$2:$U$365,19,FALSE)</f>
        <v>10.6</v>
      </c>
      <c r="E132" s="5">
        <f>VLOOKUP(A132 &amp; "*",'PPG TO 3PT '!$B$2:$U$365,9,FALSE)</f>
        <v>34.5</v>
      </c>
      <c r="F132" s="4">
        <f>VLOOKUP(A132, 'EFG Efficiency Experience'!$B$1:$AQ$365,8,FALSE)</f>
        <v>50.7</v>
      </c>
      <c r="G132" s="5">
        <f>VLOOKUP(A132 &amp; "*",'PPG TO 3PT '!$B$2:$U$365,11,FALSE)</f>
        <v>17.600000000000001</v>
      </c>
      <c r="H132" s="5">
        <f>VLOOKUP(A132 &amp; "*",'PPG TO 3PT '!$B$2:$U$365,12,FALSE)</f>
        <v>75.400000000000006</v>
      </c>
      <c r="I132" s="5">
        <f>VLOOKUP(A132 &amp; "*",'PPG TO 3PT '!$B$2:$U$365,17,FALSE)</f>
        <v>6.2</v>
      </c>
      <c r="J132">
        <f>VLOOKUP(A132 &amp; "*",'Rebound Margin'!$B$1:$U$365,15,FALSE)</f>
        <v>2</v>
      </c>
      <c r="K132" s="11">
        <f>VLOOKUP(A132,NET!$A$2:$C$366,2,FALSE)</f>
        <v>158</v>
      </c>
      <c r="L132">
        <f>VLOOKUP(A132 &amp; "*",SOR!$A$2:$I$366,4,FALSE)</f>
        <v>145</v>
      </c>
      <c r="M132">
        <f>VLOOKUP(A132 &amp; "*",BPI!$A$2:$L$367,4,FALSE)</f>
        <v>1</v>
      </c>
      <c r="N132">
        <f>VLOOKUP('2024-2025 March Madness Data'!A132,'EFG Efficiency Experience'!$B$1:$AQ$365,30,FALSE)</f>
        <v>2.1030000000000002</v>
      </c>
      <c r="O132">
        <f>VLOOKUP('2024-2025 March Madness Data'!A132,'EFG Efficiency Experience'!$B$1:$AQ$365,3,FALSE)</f>
        <v>109.943</v>
      </c>
      <c r="P132">
        <f>VLOOKUP(A132 &amp; "*",'Last10 W L'!$C$2:$I$365,2,FALSE)</f>
        <v>-1.5</v>
      </c>
    </row>
    <row r="133" spans="1:16" x14ac:dyDescent="0.2">
      <c r="A133" s="4" t="s">
        <v>521</v>
      </c>
      <c r="B133" s="4">
        <f>VLOOKUP('2024-2025 March Madness Data'!A133 &amp; "*",'PPG TO 3PT '!$B$2:$U$365,3,FALSE)</f>
        <v>76.2</v>
      </c>
      <c r="C133" s="5">
        <f>VLOOKUP(A133 &amp; "*",OPPG!$B$1:$U$365,3,FALSE)</f>
        <v>67.2</v>
      </c>
      <c r="D133" s="4">
        <f>VLOOKUP(A133 &amp;"*",'PPG TO 3PT '!$B$2:$U$365,19,FALSE)</f>
        <v>11.7</v>
      </c>
      <c r="E133" s="5">
        <f>VLOOKUP(A133 &amp; "*",'PPG TO 3PT '!$B$2:$U$365,9,FALSE)</f>
        <v>35.200000000000003</v>
      </c>
      <c r="F133" s="4">
        <f>VLOOKUP(A133, 'EFG Efficiency Experience'!$B$1:$AQ$365,8,FALSE)</f>
        <v>53.1</v>
      </c>
      <c r="G133" s="5">
        <f>VLOOKUP(A133 &amp; "*",'PPG TO 3PT '!$B$2:$U$365,11,FALSE)</f>
        <v>15</v>
      </c>
      <c r="H133" s="5">
        <f>VLOOKUP(A133 &amp; "*",'PPG TO 3PT '!$B$2:$U$365,12,FALSE)</f>
        <v>71.099999999999994</v>
      </c>
      <c r="I133" s="5">
        <f>VLOOKUP(A133 &amp; "*",'PPG TO 3PT '!$B$2:$U$365,17,FALSE)</f>
        <v>6.2</v>
      </c>
      <c r="J133">
        <f>VLOOKUP(A133 &amp; "*",'Rebound Margin'!$B$1:$U$365,15,FALSE)</f>
        <v>3.8</v>
      </c>
      <c r="K133" s="11">
        <f>VLOOKUP(A133,NET!$A$2:$C$366,2,FALSE)</f>
        <v>20</v>
      </c>
      <c r="L133">
        <f>VLOOKUP(A133 &amp; "*",SOR!$A$2:$I$366,4,FALSE)</f>
        <v>26</v>
      </c>
      <c r="M133">
        <f>VLOOKUP(A133 &amp; "*",BPI!$A$2:$L$367,4,FALSE)</f>
        <v>16.899999999999999</v>
      </c>
      <c r="N133">
        <f>VLOOKUP('2024-2025 March Madness Data'!A133,'EFG Efficiency Experience'!$B$1:$AQ$365,30,FALSE)</f>
        <v>2.5259999999999998</v>
      </c>
      <c r="O133">
        <f>VLOOKUP('2024-2025 March Madness Data'!A133,'EFG Efficiency Experience'!$B$1:$AQ$365,3,FALSE)</f>
        <v>93.031000000000006</v>
      </c>
      <c r="P133">
        <f>VLOOKUP(A133 &amp; "*",'Last10 W L'!$C$2:$I$365,2,FALSE)</f>
        <v>15</v>
      </c>
    </row>
    <row r="134" spans="1:16" x14ac:dyDescent="0.2">
      <c r="A134" s="4" t="s">
        <v>522</v>
      </c>
      <c r="B134" s="4">
        <f>VLOOKUP('2024-2025 March Madness Data'!A134 &amp; "*",'PPG TO 3PT '!$B$2:$U$365,3,FALSE)</f>
        <v>71</v>
      </c>
      <c r="C134" s="5">
        <f>VLOOKUP(A134 &amp; "*",OPPG!$B$1:$U$365,3,FALSE)</f>
        <v>69.3</v>
      </c>
      <c r="D134" s="4">
        <f>VLOOKUP(A134 &amp;"*",'PPG TO 3PT '!$B$2:$U$365,19,FALSE)</f>
        <v>12.1</v>
      </c>
      <c r="E134" s="5">
        <f>VLOOKUP(A134 &amp; "*",'PPG TO 3PT '!$B$2:$U$365,9,FALSE)</f>
        <v>32.6</v>
      </c>
      <c r="F134" s="4">
        <f>VLOOKUP(A134, 'EFG Efficiency Experience'!$B$1:$AQ$365,8,FALSE)</f>
        <v>50.6</v>
      </c>
      <c r="G134" s="5">
        <f>VLOOKUP(A134 &amp; "*",'PPG TO 3PT '!$B$2:$U$365,11,FALSE)</f>
        <v>16.3</v>
      </c>
      <c r="H134" s="5">
        <f>VLOOKUP(A134 &amp; "*",'PPG TO 3PT '!$B$2:$U$365,12,FALSE)</f>
        <v>69.599999999999994</v>
      </c>
      <c r="I134" s="5">
        <f>VLOOKUP(A134 &amp; "*",'PPG TO 3PT '!$B$2:$U$365,17,FALSE)</f>
        <v>7.5</v>
      </c>
      <c r="J134">
        <f>VLOOKUP(A134 &amp; "*",'Rebound Margin'!$B$1:$U$365,15,FALSE)</f>
        <v>-1.4</v>
      </c>
      <c r="K134" s="11">
        <f>VLOOKUP(A134,NET!$A$2:$C$366,2,FALSE)</f>
        <v>75</v>
      </c>
      <c r="L134">
        <f>VLOOKUP(A134 &amp; "*",SOR!$A$2:$I$366,4,FALSE)</f>
        <v>72</v>
      </c>
      <c r="M134">
        <f>VLOOKUP(A134 &amp; "*",BPI!$A$2:$L$367,4,FALSE)</f>
        <v>8.4</v>
      </c>
      <c r="N134">
        <f>VLOOKUP('2024-2025 March Madness Data'!A134,'EFG Efficiency Experience'!$B$1:$AQ$365,30,FALSE)</f>
        <v>2.3069999999999999</v>
      </c>
      <c r="O134">
        <f>VLOOKUP('2024-2025 March Madness Data'!A134,'EFG Efficiency Experience'!$B$1:$AQ$365,3,FALSE)</f>
        <v>95.929000000000002</v>
      </c>
      <c r="P134">
        <f>VLOOKUP(A134 &amp; "*",'Last10 W L'!$C$2:$I$365,2,FALSE)</f>
        <v>8.8000000000000007</v>
      </c>
    </row>
    <row r="135" spans="1:16" x14ac:dyDescent="0.2">
      <c r="A135" s="4" t="s">
        <v>523</v>
      </c>
      <c r="B135" s="4">
        <f>VLOOKUP('2024-2025 March Madness Data'!A135 &amp; "*",'PPG TO 3PT '!$B$2:$U$365,3,FALSE)</f>
        <v>76.5</v>
      </c>
      <c r="C135" s="5">
        <f>VLOOKUP(A135 &amp; "*",OPPG!$B$1:$U$365,3,FALSE)</f>
        <v>73.2</v>
      </c>
      <c r="D135" s="4">
        <f>VLOOKUP(A135 &amp;"*",'PPG TO 3PT '!$B$2:$U$365,19,FALSE)</f>
        <v>13.7</v>
      </c>
      <c r="E135" s="5">
        <f>VLOOKUP(A135 &amp; "*",'PPG TO 3PT '!$B$2:$U$365,9,FALSE)</f>
        <v>31</v>
      </c>
      <c r="F135" s="4">
        <f>VLOOKUP(A135, 'EFG Efficiency Experience'!$B$1:$AQ$365,8,FALSE)</f>
        <v>49.3</v>
      </c>
      <c r="G135" s="5">
        <f>VLOOKUP(A135 &amp; "*",'PPG TO 3PT '!$B$2:$U$365,11,FALSE)</f>
        <v>22.2</v>
      </c>
      <c r="H135" s="5">
        <f>VLOOKUP(A135 &amp; "*",'PPG TO 3PT '!$B$2:$U$365,12,FALSE)</f>
        <v>71.900000000000006</v>
      </c>
      <c r="I135" s="5">
        <f>VLOOKUP(A135 &amp; "*",'PPG TO 3PT '!$B$2:$U$365,17,FALSE)</f>
        <v>6.6</v>
      </c>
      <c r="J135">
        <f>VLOOKUP(A135 &amp; "*",'Rebound Margin'!$B$1:$U$365,15,FALSE)</f>
        <v>6.2</v>
      </c>
      <c r="K135" s="11">
        <f>VLOOKUP(A135,NET!$A$2:$C$366,2,FALSE)</f>
        <v>137</v>
      </c>
      <c r="L135">
        <f>VLOOKUP(A135 &amp; "*",SOR!$A$2:$I$366,4,FALSE)</f>
        <v>158</v>
      </c>
      <c r="M135">
        <f>VLOOKUP(A135 &amp; "*",BPI!$A$2:$L$367,4,FALSE)</f>
        <v>-1.5</v>
      </c>
      <c r="N135">
        <f>VLOOKUP('2024-2025 March Madness Data'!A135,'EFG Efficiency Experience'!$B$1:$AQ$365,30,FALSE)</f>
        <v>1.357</v>
      </c>
      <c r="O135">
        <f>VLOOKUP('2024-2025 March Madness Data'!A135,'EFG Efficiency Experience'!$B$1:$AQ$365,3,FALSE)</f>
        <v>103.39700000000001</v>
      </c>
      <c r="P135">
        <f>VLOOKUP(A135 &amp; "*",'Last10 W L'!$C$2:$I$365,2,FALSE)</f>
        <v>3.1</v>
      </c>
    </row>
    <row r="136" spans="1:16" x14ac:dyDescent="0.2">
      <c r="A136" s="4" t="s">
        <v>524</v>
      </c>
      <c r="B136" s="4">
        <f>VLOOKUP('2024-2025 March Madness Data'!A136 &amp; "*",'PPG TO 3PT '!$B$2:$U$365,3,FALSE)</f>
        <v>73.7</v>
      </c>
      <c r="C136" s="5">
        <f>VLOOKUP(A136 &amp; "*",OPPG!$B$1:$U$365,3,FALSE)</f>
        <v>68.400000000000006</v>
      </c>
      <c r="D136" s="4">
        <f>VLOOKUP(A136 &amp;"*",'PPG TO 3PT '!$B$2:$U$365,19,FALSE)</f>
        <v>11.7</v>
      </c>
      <c r="E136" s="5">
        <f>VLOOKUP(A136 &amp; "*",'PPG TO 3PT '!$B$2:$U$365,9,FALSE)</f>
        <v>31.4</v>
      </c>
      <c r="F136" s="4">
        <f>VLOOKUP(A136, 'EFG Efficiency Experience'!$B$1:$AQ$365,8,FALSE)</f>
        <v>48.7</v>
      </c>
      <c r="G136" s="5">
        <f>VLOOKUP(A136 &amp; "*",'PPG TO 3PT '!$B$2:$U$365,11,FALSE)</f>
        <v>18.100000000000001</v>
      </c>
      <c r="H136" s="5">
        <f>VLOOKUP(A136 &amp; "*",'PPG TO 3PT '!$B$2:$U$365,12,FALSE)</f>
        <v>75.099999999999994</v>
      </c>
      <c r="I136" s="5">
        <f>VLOOKUP(A136 &amp; "*",'PPG TO 3PT '!$B$2:$U$365,17,FALSE)</f>
        <v>7.6</v>
      </c>
      <c r="J136">
        <f>VLOOKUP(A136 &amp; "*",'Rebound Margin'!$B$1:$U$365,15,FALSE)</f>
        <v>4.7</v>
      </c>
      <c r="K136" s="11">
        <f>VLOOKUP(A136,NET!$A$2:$C$366,2,FALSE)</f>
        <v>128</v>
      </c>
      <c r="L136">
        <f>VLOOKUP(A136 &amp; "*",SOR!$A$2:$I$366,4,FALSE)</f>
        <v>131</v>
      </c>
      <c r="M136">
        <f>VLOOKUP(A136 &amp; "*",BPI!$A$2:$L$367,4,FALSE)</f>
        <v>1.3</v>
      </c>
      <c r="N136">
        <f>VLOOKUP('2024-2025 March Madness Data'!A136,'EFG Efficiency Experience'!$B$1:$AQ$365,30,FALSE)</f>
        <v>2.3809999999999998</v>
      </c>
      <c r="O136">
        <f>VLOOKUP('2024-2025 March Madness Data'!A136,'EFG Efficiency Experience'!$B$1:$AQ$365,3,FALSE)</f>
        <v>102.035</v>
      </c>
      <c r="P136">
        <f>VLOOKUP(A136 &amp; "*",'Last10 W L'!$C$2:$I$365,2,FALSE)</f>
        <v>1.2</v>
      </c>
    </row>
    <row r="137" spans="1:16" x14ac:dyDescent="0.2">
      <c r="A137" s="4" t="s">
        <v>525</v>
      </c>
      <c r="B137" s="4">
        <f>VLOOKUP('2024-2025 March Madness Data'!A137 &amp; "*",'PPG TO 3PT '!$B$2:$U$365,3,FALSE)</f>
        <v>85.3</v>
      </c>
      <c r="C137" s="5">
        <f>VLOOKUP(A137 &amp; "*",OPPG!$B$1:$U$365,3,FALSE)</f>
        <v>77.900000000000006</v>
      </c>
      <c r="D137" s="4">
        <f>VLOOKUP(A137 &amp;"*",'PPG TO 3PT '!$B$2:$U$365,19,FALSE)</f>
        <v>11.1</v>
      </c>
      <c r="E137" s="5">
        <f>VLOOKUP(A137 &amp; "*",'PPG TO 3PT '!$B$2:$U$365,9,FALSE)</f>
        <v>37.4</v>
      </c>
      <c r="F137" s="4">
        <f>VLOOKUP(A137, 'EFG Efficiency Experience'!$B$1:$AQ$365,8,FALSE)</f>
        <v>56</v>
      </c>
      <c r="G137" s="5">
        <f>VLOOKUP(A137 &amp; "*",'PPG TO 3PT '!$B$2:$U$365,11,FALSE)</f>
        <v>22.1</v>
      </c>
      <c r="H137" s="5">
        <f>VLOOKUP(A137 &amp; "*",'PPG TO 3PT '!$B$2:$U$365,12,FALSE)</f>
        <v>73.8</v>
      </c>
      <c r="I137" s="5">
        <f>VLOOKUP(A137 &amp; "*",'PPG TO 3PT '!$B$2:$U$365,17,FALSE)</f>
        <v>6.8</v>
      </c>
      <c r="J137">
        <f>VLOOKUP(A137 &amp; "*",'Rebound Margin'!$B$1:$U$365,15,FALSE)</f>
        <v>3.4</v>
      </c>
      <c r="K137" s="11">
        <f>VLOOKUP(A137,NET!$A$2:$C$366,2,FALSE)</f>
        <v>15</v>
      </c>
      <c r="L137">
        <f>VLOOKUP(A137 &amp; "*",SOR!$A$2:$I$366,4,FALSE)</f>
        <v>12</v>
      </c>
      <c r="M137">
        <f>VLOOKUP(A137 &amp; "*",BPI!$A$2:$L$367,4,FALSE)</f>
        <v>16.100000000000001</v>
      </c>
      <c r="N137">
        <f>VLOOKUP('2024-2025 March Madness Data'!A137,'EFG Efficiency Experience'!$B$1:$AQ$365,30,FALSE)</f>
        <v>2.3290000000000002</v>
      </c>
      <c r="O137">
        <f>VLOOKUP('2024-2025 March Madness Data'!A137,'EFG Efficiency Experience'!$B$1:$AQ$365,3,FALSE)</f>
        <v>98.774000000000001</v>
      </c>
      <c r="P137">
        <f>VLOOKUP(A137 &amp; "*",'Last10 W L'!$C$2:$I$365,2,FALSE)</f>
        <v>17.899999999999999</v>
      </c>
    </row>
    <row r="138" spans="1:16" x14ac:dyDescent="0.2">
      <c r="A138" s="4" t="s">
        <v>526</v>
      </c>
      <c r="B138" s="4">
        <f>VLOOKUP('2024-2025 March Madness Data'!A138 &amp; "*",'PPG TO 3PT '!$B$2:$U$365,3,FALSE)</f>
        <v>72</v>
      </c>
      <c r="C138" s="5">
        <f>VLOOKUP(A138 &amp; "*",OPPG!$B$1:$U$365,3,FALSE)</f>
        <v>74.7</v>
      </c>
      <c r="D138" s="4">
        <f>VLOOKUP(A138 &amp;"*",'PPG TO 3PT '!$B$2:$U$365,19,FALSE)</f>
        <v>10.7</v>
      </c>
      <c r="E138" s="5">
        <f>VLOOKUP(A138 &amp; "*",'PPG TO 3PT '!$B$2:$U$365,9,FALSE)</f>
        <v>33.6</v>
      </c>
      <c r="F138" s="4">
        <f>VLOOKUP(A138, 'EFG Efficiency Experience'!$B$1:$AQ$365,8,FALSE)</f>
        <v>46.1</v>
      </c>
      <c r="G138" s="5">
        <f>VLOOKUP(A138 &amp; "*",'PPG TO 3PT '!$B$2:$U$365,11,FALSE)</f>
        <v>19</v>
      </c>
      <c r="H138" s="5">
        <f>VLOOKUP(A138 &amp; "*",'PPG TO 3PT '!$B$2:$U$365,12,FALSE)</f>
        <v>72.599999999999994</v>
      </c>
      <c r="I138" s="5">
        <f>VLOOKUP(A138 &amp; "*",'PPG TO 3PT '!$B$2:$U$365,17,FALSE)</f>
        <v>7.2</v>
      </c>
      <c r="J138">
        <f>VLOOKUP(A138 &amp; "*",'Rebound Margin'!$B$1:$U$365,15,FALSE)</f>
        <v>0</v>
      </c>
      <c r="K138" s="11">
        <f>VLOOKUP(A138,NET!$A$2:$C$366,2,FALSE)</f>
        <v>214</v>
      </c>
      <c r="L138">
        <f>VLOOKUP(A138 &amp; "*",SOR!$A$2:$I$366,4,FALSE)</f>
        <v>188</v>
      </c>
      <c r="M138">
        <f>VLOOKUP(A138 &amp; "*",BPI!$A$2:$L$367,4,FALSE)</f>
        <v>-0.7</v>
      </c>
      <c r="N138">
        <f>VLOOKUP('2024-2025 March Madness Data'!A138,'EFG Efficiency Experience'!$B$1:$AQ$365,30,FALSE)</f>
        <v>2.0790000000000002</v>
      </c>
      <c r="O138">
        <f>VLOOKUP('2024-2025 March Madness Data'!A138,'EFG Efficiency Experience'!$B$1:$AQ$365,3,FALSE)</f>
        <v>107.285</v>
      </c>
      <c r="P138">
        <f>VLOOKUP(A138 &amp; "*",'Last10 W L'!$C$2:$I$365,2,FALSE)</f>
        <v>-3.6</v>
      </c>
    </row>
    <row r="139" spans="1:16" x14ac:dyDescent="0.2">
      <c r="A139" s="4" t="s">
        <v>527</v>
      </c>
      <c r="B139" s="4">
        <f>VLOOKUP('2024-2025 March Madness Data'!A139 &amp; "*",'PPG TO 3PT '!$B$2:$U$365,3,FALSE)</f>
        <v>68.5</v>
      </c>
      <c r="C139" s="5">
        <f>VLOOKUP(A139 &amp; "*",OPPG!$B$1:$U$365,3,FALSE)</f>
        <v>68.900000000000006</v>
      </c>
      <c r="D139" s="4">
        <f>VLOOKUP(A139 &amp;"*",'PPG TO 3PT '!$B$2:$U$365,19,FALSE)</f>
        <v>11</v>
      </c>
      <c r="E139" s="5">
        <f>VLOOKUP(A139 &amp; "*",'PPG TO 3PT '!$B$2:$U$365,9,FALSE)</f>
        <v>34.1</v>
      </c>
      <c r="F139" s="4">
        <f>VLOOKUP(A139, 'EFG Efficiency Experience'!$B$1:$AQ$365,8,FALSE)</f>
        <v>50.2</v>
      </c>
      <c r="G139" s="5">
        <f>VLOOKUP(A139 &amp; "*",'PPG TO 3PT '!$B$2:$U$365,11,FALSE)</f>
        <v>17.100000000000001</v>
      </c>
      <c r="H139" s="5">
        <f>VLOOKUP(A139 &amp; "*",'PPG TO 3PT '!$B$2:$U$365,12,FALSE)</f>
        <v>68.400000000000006</v>
      </c>
      <c r="I139" s="5">
        <f>VLOOKUP(A139 &amp; "*",'PPG TO 3PT '!$B$2:$U$365,17,FALSE)</f>
        <v>5.8</v>
      </c>
      <c r="J139">
        <f>VLOOKUP(A139 &amp; "*",'Rebound Margin'!$B$1:$U$365,15,FALSE)</f>
        <v>-1.9</v>
      </c>
      <c r="K139" s="11">
        <f>VLOOKUP(A139,NET!$A$2:$C$366,2,FALSE)</f>
        <v>283</v>
      </c>
      <c r="L139">
        <f>VLOOKUP(A139 &amp; "*",SOR!$A$2:$I$366,4,FALSE)</f>
        <v>188</v>
      </c>
      <c r="M139">
        <f>VLOOKUP(A139 &amp; "*",BPI!$A$2:$L$367,4,FALSE)</f>
        <v>-6.4</v>
      </c>
      <c r="N139">
        <f>VLOOKUP('2024-2025 March Madness Data'!A139,'EFG Efficiency Experience'!$B$1:$AQ$365,30,FALSE)</f>
        <v>1.3240000000000001</v>
      </c>
      <c r="O139">
        <f>VLOOKUP('2024-2025 March Madness Data'!A139,'EFG Efficiency Experience'!$B$1:$AQ$365,3,FALSE)</f>
        <v>108.666</v>
      </c>
      <c r="P139">
        <f>VLOOKUP(A139 &amp; "*",'Last10 W L'!$C$2:$I$365,2,FALSE)</f>
        <v>-7.1</v>
      </c>
    </row>
    <row r="140" spans="1:16" x14ac:dyDescent="0.2">
      <c r="A140" s="4" t="s">
        <v>528</v>
      </c>
      <c r="B140" s="4">
        <f>VLOOKUP('2024-2025 March Madness Data'!A140 &amp; "*",'PPG TO 3PT '!$B$2:$U$365,3,FALSE)</f>
        <v>69.900000000000006</v>
      </c>
      <c r="C140" s="5">
        <f>VLOOKUP(A140 &amp; "*",OPPG!$B$1:$U$365,3,FALSE)</f>
        <v>65.8</v>
      </c>
      <c r="D140" s="4">
        <f>VLOOKUP(A140 &amp;"*",'PPG TO 3PT '!$B$2:$U$365,19,FALSE)</f>
        <v>12.5</v>
      </c>
      <c r="E140" s="5">
        <f>VLOOKUP(A140 &amp; "*",'PPG TO 3PT '!$B$2:$U$365,9,FALSE)</f>
        <v>35.200000000000003</v>
      </c>
      <c r="F140" s="4">
        <f>VLOOKUP(A140, 'EFG Efficiency Experience'!$B$1:$AQ$365,8,FALSE)</f>
        <v>47.2</v>
      </c>
      <c r="G140" s="5">
        <f>VLOOKUP(A140 &amp; "*",'PPG TO 3PT '!$B$2:$U$365,11,FALSE)</f>
        <v>17</v>
      </c>
      <c r="H140" s="5">
        <f>VLOOKUP(A140 &amp; "*",'PPG TO 3PT '!$B$2:$U$365,12,FALSE)</f>
        <v>68.7</v>
      </c>
      <c r="I140" s="5">
        <f>VLOOKUP(A140 &amp; "*",'PPG TO 3PT '!$B$2:$U$365,17,FALSE)</f>
        <v>7.5</v>
      </c>
      <c r="J140">
        <f>VLOOKUP(A140 &amp; "*",'Rebound Margin'!$B$1:$U$365,15,FALSE)</f>
        <v>3.5</v>
      </c>
      <c r="K140" s="11">
        <f>VLOOKUP(A140,NET!$A$2:$C$366,2,FALSE)</f>
        <v>169</v>
      </c>
      <c r="L140">
        <f>VLOOKUP(A140 &amp; "*",SOR!$A$2:$I$366,4,FALSE)</f>
        <v>160</v>
      </c>
      <c r="M140">
        <f>VLOOKUP(A140 &amp; "*",BPI!$A$2:$L$367,4,FALSE)</f>
        <v>-2.9</v>
      </c>
      <c r="N140">
        <f>VLOOKUP('2024-2025 March Madness Data'!A140,'EFG Efficiency Experience'!$B$1:$AQ$365,30,FALSE)</f>
        <v>2.3959999999999999</v>
      </c>
      <c r="O140">
        <f>VLOOKUP('2024-2025 March Madness Data'!A140,'EFG Efficiency Experience'!$B$1:$AQ$365,3,FALSE)</f>
        <v>102.295</v>
      </c>
      <c r="P140">
        <f>VLOOKUP(A140 &amp; "*",'Last10 W L'!$C$2:$I$365,2,FALSE)</f>
        <v>1.3</v>
      </c>
    </row>
    <row r="141" spans="1:16" x14ac:dyDescent="0.2">
      <c r="A141" s="4" t="s">
        <v>529</v>
      </c>
      <c r="B141" s="4">
        <f>VLOOKUP('2024-2025 March Madness Data'!A141 &amp; "*",'PPG TO 3PT '!$B$2:$U$365,3,FALSE)</f>
        <v>74.099999999999994</v>
      </c>
      <c r="C141" s="5">
        <f>VLOOKUP(A141 &amp; "*",OPPG!$B$1:$U$365,3,FALSE)</f>
        <v>80.2</v>
      </c>
      <c r="D141" s="4">
        <f>VLOOKUP(A141 &amp;"*",'PPG TO 3PT '!$B$2:$U$365,19,FALSE)</f>
        <v>13.9</v>
      </c>
      <c r="E141" s="5">
        <f>VLOOKUP(A141 &amp; "*",'PPG TO 3PT '!$B$2:$U$365,9,FALSE)</f>
        <v>33.9</v>
      </c>
      <c r="F141" s="4">
        <f>VLOOKUP(A141, 'EFG Efficiency Experience'!$B$1:$AQ$365,8,FALSE)</f>
        <v>51.5</v>
      </c>
      <c r="G141" s="5">
        <f>VLOOKUP(A141 &amp; "*",'PPG TO 3PT '!$B$2:$U$365,11,FALSE)</f>
        <v>20.7</v>
      </c>
      <c r="H141" s="5">
        <f>VLOOKUP(A141 &amp; "*",'PPG TO 3PT '!$B$2:$U$365,12,FALSE)</f>
        <v>70.400000000000006</v>
      </c>
      <c r="I141" s="5">
        <f>VLOOKUP(A141 &amp; "*",'PPG TO 3PT '!$B$2:$U$365,17,FALSE)</f>
        <v>6.9</v>
      </c>
      <c r="J141">
        <f>VLOOKUP(A141 &amp; "*",'Rebound Margin'!$B$1:$U$365,15,FALSE)</f>
        <v>-2.9</v>
      </c>
      <c r="K141" s="11">
        <f>VLOOKUP(A141,NET!$A$2:$C$366,2,FALSE)</f>
        <v>350</v>
      </c>
      <c r="L141">
        <f>VLOOKUP(A141 &amp; "*",SOR!$A$2:$I$366,4,FALSE)</f>
        <v>188</v>
      </c>
      <c r="M141">
        <f>VLOOKUP(A141 &amp; "*",BPI!$A$2:$L$367,4,FALSE)</f>
        <v>-12.3</v>
      </c>
      <c r="N141">
        <f>VLOOKUP('2024-2025 March Madness Data'!A141,'EFG Efficiency Experience'!$B$1:$AQ$365,30,FALSE)</f>
        <v>1.911</v>
      </c>
      <c r="O141">
        <f>VLOOKUP('2024-2025 March Madness Data'!A141,'EFG Efficiency Experience'!$B$1:$AQ$365,3,FALSE)</f>
        <v>122.238</v>
      </c>
      <c r="P141">
        <f>VLOOKUP(A141 &amp; "*",'Last10 W L'!$C$2:$I$365,2,FALSE)</f>
        <v>-15.2</v>
      </c>
    </row>
    <row r="142" spans="1:16" x14ac:dyDescent="0.2">
      <c r="A142" s="4" t="s">
        <v>530</v>
      </c>
      <c r="B142" s="4">
        <f>VLOOKUP('2024-2025 March Madness Data'!A142 &amp; "*",'PPG TO 3PT '!$B$2:$U$365,3,FALSE)</f>
        <v>70.3</v>
      </c>
      <c r="C142" s="5">
        <f>VLOOKUP(A142 &amp; "*",OPPG!$B$1:$U$365,3,FALSE)</f>
        <v>71.400000000000006</v>
      </c>
      <c r="D142" s="4">
        <f>VLOOKUP(A142 &amp;"*",'PPG TO 3PT '!$B$2:$U$365,19,FALSE)</f>
        <v>10.7</v>
      </c>
      <c r="E142" s="5">
        <f>VLOOKUP(A142 &amp; "*",'PPG TO 3PT '!$B$2:$U$365,9,FALSE)</f>
        <v>37</v>
      </c>
      <c r="F142" s="4">
        <f>VLOOKUP(A142, 'EFG Efficiency Experience'!$B$1:$AQ$365,8,FALSE)</f>
        <v>51.1</v>
      </c>
      <c r="G142" s="5">
        <f>VLOOKUP(A142 &amp; "*",'PPG TO 3PT '!$B$2:$U$365,11,FALSE)</f>
        <v>17.5</v>
      </c>
      <c r="H142" s="5">
        <f>VLOOKUP(A142 &amp; "*",'PPG TO 3PT '!$B$2:$U$365,12,FALSE)</f>
        <v>68.3</v>
      </c>
      <c r="I142" s="5">
        <f>VLOOKUP(A142 &amp; "*",'PPG TO 3PT '!$B$2:$U$365,17,FALSE)</f>
        <v>5.8</v>
      </c>
      <c r="J142">
        <f>VLOOKUP(A142 &amp; "*",'Rebound Margin'!$B$1:$U$365,15,FALSE)</f>
        <v>-3.3</v>
      </c>
      <c r="K142" s="11">
        <f>VLOOKUP(A142,NET!$A$2:$C$366,2,FALSE)</f>
        <v>281</v>
      </c>
      <c r="L142">
        <f>VLOOKUP(A142 &amp; "*",SOR!$A$2:$I$366,4,FALSE)</f>
        <v>188</v>
      </c>
      <c r="M142">
        <f>VLOOKUP(A142 &amp; "*",BPI!$A$2:$L$367,4,FALSE)</f>
        <v>-6.3</v>
      </c>
      <c r="N142">
        <f>VLOOKUP('2024-2025 March Madness Data'!A142,'EFG Efficiency Experience'!$B$1:$AQ$365,30,FALSE)</f>
        <v>1.395</v>
      </c>
      <c r="O142">
        <f>VLOOKUP('2024-2025 March Madness Data'!A142,'EFG Efficiency Experience'!$B$1:$AQ$365,3,FALSE)</f>
        <v>111.324</v>
      </c>
      <c r="P142">
        <f>VLOOKUP(A142 &amp; "*",'Last10 W L'!$C$2:$I$365,2,FALSE)</f>
        <v>-4.9000000000000004</v>
      </c>
    </row>
    <row r="143" spans="1:16" x14ac:dyDescent="0.2">
      <c r="A143" s="4" t="s">
        <v>531</v>
      </c>
      <c r="B143" s="4">
        <f>VLOOKUP('2024-2025 March Madness Data'!A143 &amp; "*",'PPG TO 3PT '!$B$2:$U$365,3,FALSE)</f>
        <v>76.599999999999994</v>
      </c>
      <c r="C143" s="5">
        <f>VLOOKUP(A143 &amp; "*",OPPG!$B$1:$U$365,3,FALSE)</f>
        <v>62.9</v>
      </c>
      <c r="D143" s="4">
        <f>VLOOKUP(A143 &amp;"*",'PPG TO 3PT '!$B$2:$U$365,19,FALSE)</f>
        <v>10.1</v>
      </c>
      <c r="E143" s="5">
        <f>VLOOKUP(A143 &amp; "*",'PPG TO 3PT '!$B$2:$U$365,9,FALSE)</f>
        <v>39</v>
      </c>
      <c r="F143" s="4">
        <f>VLOOKUP(A143, 'EFG Efficiency Experience'!$B$1:$AQ$365,8,FALSE)</f>
        <v>58.4</v>
      </c>
      <c r="G143" s="5">
        <f>VLOOKUP(A143 &amp; "*",'PPG TO 3PT '!$B$2:$U$365,11,FALSE)</f>
        <v>16.399999999999999</v>
      </c>
      <c r="H143" s="5">
        <f>VLOOKUP(A143 &amp; "*",'PPG TO 3PT '!$B$2:$U$365,12,FALSE)</f>
        <v>66.099999999999994</v>
      </c>
      <c r="I143" s="5">
        <f>VLOOKUP(A143 &amp; "*",'PPG TO 3PT '!$B$2:$U$365,17,FALSE)</f>
        <v>6.6</v>
      </c>
      <c r="J143">
        <f>VLOOKUP(A143 &amp; "*",'Rebound Margin'!$B$1:$U$365,15,FALSE)</f>
        <v>-1</v>
      </c>
      <c r="K143" s="11">
        <f>VLOOKUP(A143,NET!$A$2:$C$366,2,FALSE)</f>
        <v>60</v>
      </c>
      <c r="L143">
        <f>VLOOKUP(A143 &amp; "*",SOR!$A$2:$I$366,4,FALSE)</f>
        <v>62</v>
      </c>
      <c r="M143">
        <f>VLOOKUP(A143 &amp; "*",BPI!$A$2:$L$367,4,FALSE)</f>
        <v>6.4</v>
      </c>
      <c r="N143">
        <f>VLOOKUP('2024-2025 March Madness Data'!A143,'EFG Efficiency Experience'!$B$1:$AQ$365,30,FALSE)</f>
        <v>2.2650000000000001</v>
      </c>
      <c r="O143">
        <f>VLOOKUP('2024-2025 March Madness Data'!A143,'EFG Efficiency Experience'!$B$1:$AQ$365,3,FALSE)</f>
        <v>98.23</v>
      </c>
      <c r="P143">
        <f>VLOOKUP(A143 &amp; "*",'Last10 W L'!$C$2:$I$365,2,FALSE)</f>
        <v>9.9</v>
      </c>
    </row>
    <row r="144" spans="1:16" x14ac:dyDescent="0.2">
      <c r="A144" s="4" t="s">
        <v>532</v>
      </c>
      <c r="B144" s="4">
        <f>VLOOKUP('2024-2025 March Madness Data'!A144 &amp; "*",'PPG TO 3PT '!$B$2:$U$365,3,FALSE)</f>
        <v>71.2</v>
      </c>
      <c r="C144" s="5">
        <f>VLOOKUP(A144 &amp; "*",OPPG!$B$1:$U$365,3,FALSE)</f>
        <v>71.3</v>
      </c>
      <c r="D144" s="4">
        <f>VLOOKUP(A144 &amp;"*",'PPG TO 3PT '!$B$2:$U$365,19,FALSE)</f>
        <v>12.6</v>
      </c>
      <c r="E144" s="5">
        <f>VLOOKUP(A144 &amp; "*",'PPG TO 3PT '!$B$2:$U$365,9,FALSE)</f>
        <v>28.3</v>
      </c>
      <c r="F144" s="4">
        <f>VLOOKUP(A144, 'EFG Efficiency Experience'!$B$1:$AQ$365,8,FALSE)</f>
        <v>45</v>
      </c>
      <c r="G144" s="5">
        <f>VLOOKUP(A144 &amp; "*",'PPG TO 3PT '!$B$2:$U$365,11,FALSE)</f>
        <v>21.5</v>
      </c>
      <c r="H144" s="5">
        <f>VLOOKUP(A144 &amp; "*",'PPG TO 3PT '!$B$2:$U$365,12,FALSE)</f>
        <v>68</v>
      </c>
      <c r="I144" s="5">
        <f>VLOOKUP(A144 &amp; "*",'PPG TO 3PT '!$B$2:$U$365,17,FALSE)</f>
        <v>8.4</v>
      </c>
      <c r="J144">
        <f>VLOOKUP(A144 &amp; "*",'Rebound Margin'!$B$1:$U$365,15,FALSE)</f>
        <v>-0.9</v>
      </c>
      <c r="K144" s="11">
        <f>VLOOKUP(A144,NET!$A$2:$C$366,2,FALSE)</f>
        <v>313</v>
      </c>
      <c r="L144">
        <f>VLOOKUP(A144 &amp; "*",SOR!$A$2:$I$366,4,FALSE)</f>
        <v>188</v>
      </c>
      <c r="M144">
        <f>VLOOKUP(A144 &amp; "*",BPI!$A$2:$L$367,4,FALSE)</f>
        <v>-10.6</v>
      </c>
      <c r="N144">
        <f>VLOOKUP('2024-2025 March Madness Data'!A144,'EFG Efficiency Experience'!$B$1:$AQ$365,30,FALSE)</f>
        <v>1.7090000000000001</v>
      </c>
      <c r="O144">
        <f>VLOOKUP('2024-2025 March Madness Data'!A144,'EFG Efficiency Experience'!$B$1:$AQ$365,3,FALSE)</f>
        <v>107.643</v>
      </c>
      <c r="P144">
        <f>VLOOKUP(A144 &amp; "*",'Last10 W L'!$C$2:$I$365,2,FALSE)</f>
        <v>-7.9</v>
      </c>
    </row>
    <row r="145" spans="1:16" x14ac:dyDescent="0.2">
      <c r="A145" s="4" t="s">
        <v>533</v>
      </c>
      <c r="B145" s="4">
        <f>VLOOKUP('2024-2025 March Madness Data'!A145 &amp; "*",'PPG TO 3PT '!$B$2:$U$365,3,FALSE)</f>
        <v>79.3</v>
      </c>
      <c r="C145" s="5">
        <f>VLOOKUP(A145 &amp; "*",OPPG!$B$1:$U$365,3,FALSE)</f>
        <v>67.3</v>
      </c>
      <c r="D145" s="4">
        <f>VLOOKUP(A145 &amp;"*",'PPG TO 3PT '!$B$2:$U$365,19,FALSE)</f>
        <v>9.5</v>
      </c>
      <c r="E145" s="5">
        <f>VLOOKUP(A145 &amp; "*",'PPG TO 3PT '!$B$2:$U$365,9,FALSE)</f>
        <v>35.9</v>
      </c>
      <c r="F145" s="4">
        <f>VLOOKUP(A145, 'EFG Efficiency Experience'!$B$1:$AQ$365,8,FALSE)</f>
        <v>55.9</v>
      </c>
      <c r="G145" s="5">
        <f>VLOOKUP(A145 &amp; "*",'PPG TO 3PT '!$B$2:$U$365,11,FALSE)</f>
        <v>17.899999999999999</v>
      </c>
      <c r="H145" s="5">
        <f>VLOOKUP(A145 &amp; "*",'PPG TO 3PT '!$B$2:$U$365,12,FALSE)</f>
        <v>79.400000000000006</v>
      </c>
      <c r="I145" s="5">
        <f>VLOOKUP(A145 &amp; "*",'PPG TO 3PT '!$B$2:$U$365,17,FALSE)</f>
        <v>6.9</v>
      </c>
      <c r="J145">
        <f>VLOOKUP(A145 &amp; "*",'Rebound Margin'!$B$1:$U$365,15,FALSE)</f>
        <v>1.9</v>
      </c>
      <c r="K145" s="11">
        <f>VLOOKUP(A145,NET!$A$2:$C$366,2,FALSE)</f>
        <v>84</v>
      </c>
      <c r="L145">
        <f>VLOOKUP(A145 &amp; "*",SOR!$A$2:$I$366,4,FALSE)</f>
        <v>115</v>
      </c>
      <c r="M145">
        <f>VLOOKUP(A145 &amp; "*",BPI!$A$2:$L$367,4,FALSE)</f>
        <v>3.8</v>
      </c>
      <c r="N145">
        <f>VLOOKUP('2024-2025 March Madness Data'!A145,'EFG Efficiency Experience'!$B$1:$AQ$365,30,FALSE)</f>
        <v>2.5830000000000002</v>
      </c>
      <c r="O145">
        <f>VLOOKUP('2024-2025 March Madness Data'!A145,'EFG Efficiency Experience'!$B$1:$AQ$365,3,FALSE)</f>
        <v>104.047</v>
      </c>
      <c r="P145">
        <f>VLOOKUP(A145 &amp; "*",'Last10 W L'!$C$2:$I$365,2,FALSE)</f>
        <v>6.6</v>
      </c>
    </row>
    <row r="146" spans="1:16" x14ac:dyDescent="0.2">
      <c r="A146" s="4" t="s">
        <v>534</v>
      </c>
      <c r="B146" s="4">
        <f>VLOOKUP('2024-2025 March Madness Data'!A146 &amp; "*",'PPG TO 3PT '!$B$2:$U$365,3,FALSE)</f>
        <v>69.3</v>
      </c>
      <c r="C146" s="5">
        <f>VLOOKUP(A146 &amp; "*",OPPG!$B$1:$U$365,3,FALSE)</f>
        <v>67.2</v>
      </c>
      <c r="D146" s="4">
        <f>VLOOKUP(A146 &amp;"*",'PPG TO 3PT '!$B$2:$U$365,19,FALSE)</f>
        <v>13.9</v>
      </c>
      <c r="E146" s="5">
        <f>VLOOKUP(A146 &amp; "*",'PPG TO 3PT '!$B$2:$U$365,9,FALSE)</f>
        <v>36.9</v>
      </c>
      <c r="F146" s="4">
        <f>VLOOKUP(A146, 'EFG Efficiency Experience'!$B$1:$AQ$365,8,FALSE)</f>
        <v>49.5</v>
      </c>
      <c r="G146" s="5">
        <f>VLOOKUP(A146 &amp; "*",'PPG TO 3PT '!$B$2:$U$365,11,FALSE)</f>
        <v>16.600000000000001</v>
      </c>
      <c r="H146" s="5">
        <f>VLOOKUP(A146 &amp; "*",'PPG TO 3PT '!$B$2:$U$365,12,FALSE)</f>
        <v>70.400000000000006</v>
      </c>
      <c r="I146" s="5">
        <f>VLOOKUP(A146 &amp; "*",'PPG TO 3PT '!$B$2:$U$365,17,FALSE)</f>
        <v>9</v>
      </c>
      <c r="J146">
        <f>VLOOKUP(A146 &amp; "*",'Rebound Margin'!$B$1:$U$365,15,FALSE)</f>
        <v>-2.4</v>
      </c>
      <c r="K146" s="11">
        <f>VLOOKUP(A146,NET!$A$2:$C$366,2,FALSE)</f>
        <v>234</v>
      </c>
      <c r="L146">
        <f>VLOOKUP(A146 &amp; "*",SOR!$A$2:$I$366,4,FALSE)</f>
        <v>188</v>
      </c>
      <c r="M146">
        <f>VLOOKUP(A146 &amp; "*",BPI!$A$2:$L$367,4,FALSE)</f>
        <v>-5.0999999999999996</v>
      </c>
      <c r="N146">
        <f>VLOOKUP('2024-2025 March Madness Data'!A146,'EFG Efficiency Experience'!$B$1:$AQ$365,30,FALSE)</f>
        <v>2.0169999999999999</v>
      </c>
      <c r="O146">
        <f>VLOOKUP('2024-2025 March Madness Data'!A146,'EFG Efficiency Experience'!$B$1:$AQ$365,3,FALSE)</f>
        <v>104.871</v>
      </c>
      <c r="P146">
        <f>VLOOKUP(A146 &amp; "*",'Last10 W L'!$C$2:$I$365,2,FALSE)</f>
        <v>-7.6</v>
      </c>
    </row>
    <row r="147" spans="1:16" x14ac:dyDescent="0.2">
      <c r="A147" s="4" t="s">
        <v>535</v>
      </c>
      <c r="B147" s="4">
        <f>VLOOKUP('2024-2025 March Madness Data'!A147 &amp; "*",'PPG TO 3PT '!$B$2:$U$365,3,FALSE)</f>
        <v>67.3</v>
      </c>
      <c r="C147" s="5">
        <f>VLOOKUP(A147 &amp; "*",OPPG!$B$1:$U$365,3,FALSE)</f>
        <v>74.2</v>
      </c>
      <c r="D147" s="4">
        <f>VLOOKUP(A147 &amp;"*",'PPG TO 3PT '!$B$2:$U$365,19,FALSE)</f>
        <v>14.4</v>
      </c>
      <c r="E147" s="5">
        <f>VLOOKUP(A147 &amp; "*",'PPG TO 3PT '!$B$2:$U$365,9,FALSE)</f>
        <v>34.9</v>
      </c>
      <c r="F147" s="4">
        <f>VLOOKUP(A147, 'EFG Efficiency Experience'!$B$1:$AQ$365,8,FALSE)</f>
        <v>49.2</v>
      </c>
      <c r="G147" s="5">
        <f>VLOOKUP(A147 &amp; "*",'PPG TO 3PT '!$B$2:$U$365,11,FALSE)</f>
        <v>19.100000000000001</v>
      </c>
      <c r="H147" s="5">
        <f>VLOOKUP(A147 &amp; "*",'PPG TO 3PT '!$B$2:$U$365,12,FALSE)</f>
        <v>75.599999999999994</v>
      </c>
      <c r="I147" s="5">
        <f>VLOOKUP(A147 &amp; "*",'PPG TO 3PT '!$B$2:$U$365,17,FALSE)</f>
        <v>5.7</v>
      </c>
      <c r="J147">
        <f>VLOOKUP(A147 &amp; "*",'Rebound Margin'!$B$1:$U$365,15,FALSE)</f>
        <v>-2.1</v>
      </c>
      <c r="K147" s="11">
        <f>VLOOKUP(A147,NET!$A$2:$C$366,2,FALSE)</f>
        <v>326</v>
      </c>
      <c r="L147">
        <f>VLOOKUP(A147 &amp; "*",SOR!$A$2:$I$366,4,FALSE)</f>
        <v>188</v>
      </c>
      <c r="M147">
        <f>VLOOKUP(A147 &amp; "*",BPI!$A$2:$L$367,4,FALSE)</f>
        <v>-10</v>
      </c>
      <c r="N147">
        <f>VLOOKUP('2024-2025 March Madness Data'!A147,'EFG Efficiency Experience'!$B$1:$AQ$365,30,FALSE)</f>
        <v>1.7370000000000001</v>
      </c>
      <c r="O147">
        <f>VLOOKUP('2024-2025 March Madness Data'!A147,'EFG Efficiency Experience'!$B$1:$AQ$365,3,FALSE)</f>
        <v>113.66500000000001</v>
      </c>
      <c r="P147">
        <f>VLOOKUP(A147 &amp; "*",'Last10 W L'!$C$2:$I$365,2,FALSE)</f>
        <v>-9.1999999999999993</v>
      </c>
    </row>
    <row r="148" spans="1:16" x14ac:dyDescent="0.2">
      <c r="A148" s="4" t="s">
        <v>536</v>
      </c>
      <c r="B148" s="4">
        <f>VLOOKUP('2024-2025 March Madness Data'!A148 &amp; "*",'PPG TO 3PT '!$B$2:$U$365,3,FALSE)</f>
        <v>67.7</v>
      </c>
      <c r="C148" s="5">
        <f>VLOOKUP(A148 &amp; "*",OPPG!$B$1:$U$365,3,FALSE)</f>
        <v>65.3</v>
      </c>
      <c r="D148" s="4">
        <f>VLOOKUP(A148 &amp;"*",'PPG TO 3PT '!$B$2:$U$365,19,FALSE)</f>
        <v>13</v>
      </c>
      <c r="E148" s="5">
        <f>VLOOKUP(A148 &amp; "*",'PPG TO 3PT '!$B$2:$U$365,9,FALSE)</f>
        <v>31</v>
      </c>
      <c r="F148" s="4">
        <f>VLOOKUP(A148, 'EFG Efficiency Experience'!$B$1:$AQ$365,8,FALSE)</f>
        <v>47.7</v>
      </c>
      <c r="G148" s="5">
        <f>VLOOKUP(A148 &amp; "*",'PPG TO 3PT '!$B$2:$U$365,11,FALSE)</f>
        <v>15.7</v>
      </c>
      <c r="H148" s="5">
        <f>VLOOKUP(A148 &amp; "*",'PPG TO 3PT '!$B$2:$U$365,12,FALSE)</f>
        <v>71.8</v>
      </c>
      <c r="I148" s="5">
        <f>VLOOKUP(A148 &amp; "*",'PPG TO 3PT '!$B$2:$U$365,17,FALSE)</f>
        <v>8.1999999999999993</v>
      </c>
      <c r="J148">
        <f>VLOOKUP(A148 &amp; "*",'Rebound Margin'!$B$1:$U$365,15,FALSE)</f>
        <v>3.7</v>
      </c>
      <c r="K148" s="11">
        <f>VLOOKUP(A148,NET!$A$2:$C$366,2,FALSE)</f>
        <v>280</v>
      </c>
      <c r="L148">
        <f>VLOOKUP(A148 &amp; "*",SOR!$A$2:$I$366,4,FALSE)</f>
        <v>188</v>
      </c>
      <c r="M148">
        <f>VLOOKUP(A148 &amp; "*",BPI!$A$2:$L$367,4,FALSE)</f>
        <v>-7.5</v>
      </c>
      <c r="N148">
        <f>VLOOKUP('2024-2025 March Madness Data'!A148,'EFG Efficiency Experience'!$B$1:$AQ$365,30,FALSE)</f>
        <v>2.0190000000000001</v>
      </c>
      <c r="O148">
        <f>VLOOKUP('2024-2025 March Madness Data'!A148,'EFG Efficiency Experience'!$B$1:$AQ$365,3,FALSE)</f>
        <v>103.91200000000001</v>
      </c>
      <c r="P148">
        <f>VLOOKUP(A148 &amp; "*",'Last10 W L'!$C$2:$I$365,2,FALSE)</f>
        <v>-5.6</v>
      </c>
    </row>
    <row r="149" spans="1:16" x14ac:dyDescent="0.2">
      <c r="A149" s="4" t="s">
        <v>537</v>
      </c>
      <c r="B149" s="4">
        <f>VLOOKUP('2024-2025 March Madness Data'!A149 &amp; "*",'PPG TO 3PT '!$B$2:$U$365,3,FALSE)</f>
        <v>78.3</v>
      </c>
      <c r="C149" s="5">
        <f>VLOOKUP(A149 &amp; "*",OPPG!$B$1:$U$365,3,FALSE)</f>
        <v>74.099999999999994</v>
      </c>
      <c r="D149" s="4">
        <f>VLOOKUP(A149 &amp;"*",'PPG TO 3PT '!$B$2:$U$365,19,FALSE)</f>
        <v>12.5</v>
      </c>
      <c r="E149" s="5">
        <f>VLOOKUP(A149 &amp; "*",'PPG TO 3PT '!$B$2:$U$365,9,FALSE)</f>
        <v>33.200000000000003</v>
      </c>
      <c r="F149" s="4">
        <f>VLOOKUP(A149, 'EFG Efficiency Experience'!$B$1:$AQ$365,8,FALSE)</f>
        <v>51.3</v>
      </c>
      <c r="G149" s="5">
        <f>VLOOKUP(A149 &amp; "*",'PPG TO 3PT '!$B$2:$U$365,11,FALSE)</f>
        <v>26</v>
      </c>
      <c r="H149" s="5">
        <f>VLOOKUP(A149 &amp; "*",'PPG TO 3PT '!$B$2:$U$365,12,FALSE)</f>
        <v>72.7</v>
      </c>
      <c r="I149" s="5">
        <f>VLOOKUP(A149 &amp; "*",'PPG TO 3PT '!$B$2:$U$365,17,FALSE)</f>
        <v>7.6</v>
      </c>
      <c r="J149">
        <f>VLOOKUP(A149 &amp; "*",'Rebound Margin'!$B$1:$U$365,15,FALSE)</f>
        <v>2.9</v>
      </c>
      <c r="K149" s="11">
        <f>VLOOKUP(A149,NET!$A$2:$C$366,2,FALSE)</f>
        <v>210</v>
      </c>
      <c r="L149">
        <f>VLOOKUP(A149 &amp; "*",SOR!$A$2:$I$366,4,FALSE)</f>
        <v>188</v>
      </c>
      <c r="M149">
        <f>VLOOKUP(A149 &amp; "*",BPI!$A$2:$L$367,4,FALSE)</f>
        <v>-1.7</v>
      </c>
      <c r="N149">
        <f>VLOOKUP('2024-2025 March Madness Data'!A149,'EFG Efficiency Experience'!$B$1:$AQ$365,30,FALSE)</f>
        <v>1.9870000000000001</v>
      </c>
      <c r="O149">
        <f>VLOOKUP('2024-2025 March Madness Data'!A149,'EFG Efficiency Experience'!$B$1:$AQ$365,3,FALSE)</f>
        <v>110.30500000000001</v>
      </c>
      <c r="P149">
        <f>VLOOKUP(A149 &amp; "*",'Last10 W L'!$C$2:$I$365,2,FALSE)</f>
        <v>-6.6</v>
      </c>
    </row>
    <row r="150" spans="1:16" x14ac:dyDescent="0.2">
      <c r="A150" s="4" t="s">
        <v>538</v>
      </c>
      <c r="B150" s="4">
        <f>VLOOKUP('2024-2025 March Madness Data'!A150 &amp; "*",'PPG TO 3PT '!$B$2:$U$365,3,FALSE)</f>
        <v>73.900000000000006</v>
      </c>
      <c r="C150" s="5">
        <f>VLOOKUP(A150 &amp; "*",OPPG!$B$1:$U$365,3,FALSE)</f>
        <v>68.400000000000006</v>
      </c>
      <c r="D150" s="4">
        <f>VLOOKUP(A150 &amp;"*",'PPG TO 3PT '!$B$2:$U$365,19,FALSE)</f>
        <v>12.6</v>
      </c>
      <c r="E150" s="5">
        <f>VLOOKUP(A150 &amp; "*",'PPG TO 3PT '!$B$2:$U$365,9,FALSE)</f>
        <v>34</v>
      </c>
      <c r="F150" s="4">
        <f>VLOOKUP(A150, 'EFG Efficiency Experience'!$B$1:$AQ$365,8,FALSE)</f>
        <v>45.7</v>
      </c>
      <c r="G150" s="5">
        <f>VLOOKUP(A150 &amp; "*",'PPG TO 3PT '!$B$2:$U$365,11,FALSE)</f>
        <v>19</v>
      </c>
      <c r="H150" s="5">
        <f>VLOOKUP(A150 &amp; "*",'PPG TO 3PT '!$B$2:$U$365,12,FALSE)</f>
        <v>75</v>
      </c>
      <c r="I150" s="5">
        <f>VLOOKUP(A150 &amp; "*",'PPG TO 3PT '!$B$2:$U$365,17,FALSE)</f>
        <v>6.4</v>
      </c>
      <c r="J150">
        <f>VLOOKUP(A150 &amp; "*",'Rebound Margin'!$B$1:$U$365,15,FALSE)</f>
        <v>4</v>
      </c>
      <c r="K150" s="11">
        <f>VLOOKUP(A150,NET!$A$2:$C$366,2,FALSE)</f>
        <v>320</v>
      </c>
      <c r="L150">
        <f>VLOOKUP(A150 &amp; "*",SOR!$A$2:$I$366,4,FALSE)</f>
        <v>150</v>
      </c>
      <c r="M150">
        <f>VLOOKUP(A150 &amp; "*",BPI!$A$2:$L$367,4,FALSE)</f>
        <v>0.9</v>
      </c>
      <c r="N150">
        <f>VLOOKUP('2024-2025 March Madness Data'!A150,'EFG Efficiency Experience'!$B$1:$AQ$365,30,FALSE)</f>
        <v>2.1850000000000001</v>
      </c>
      <c r="O150">
        <f>VLOOKUP('2024-2025 March Madness Data'!A150,'EFG Efficiency Experience'!$B$1:$AQ$365,3,FALSE)</f>
        <v>109.66</v>
      </c>
      <c r="P150">
        <f>VLOOKUP(A150 &amp; "*",'Last10 W L'!$C$2:$I$365,2,FALSE)</f>
        <v>1.3</v>
      </c>
    </row>
    <row r="151" spans="1:16" x14ac:dyDescent="0.2">
      <c r="A151" s="4" t="s">
        <v>539</v>
      </c>
      <c r="B151" s="4">
        <f>VLOOKUP('2024-2025 March Madness Data'!A151 &amp; "*",'PPG TO 3PT '!$B$2:$U$365,3,FALSE)</f>
        <v>73.900000000000006</v>
      </c>
      <c r="C151" s="5">
        <f>VLOOKUP(A151 &amp; "*",OPPG!$B$1:$U$365,3,FALSE)</f>
        <v>68.400000000000006</v>
      </c>
      <c r="D151" s="4">
        <f>VLOOKUP(A151 &amp;"*",'PPG TO 3PT '!$B$2:$U$365,19,FALSE)</f>
        <v>12.6</v>
      </c>
      <c r="E151" s="5">
        <f>VLOOKUP(A151 &amp; "*",'PPG TO 3PT '!$B$2:$U$365,9,FALSE)</f>
        <v>34</v>
      </c>
      <c r="F151" s="4">
        <f>VLOOKUP(A151, 'EFG Efficiency Experience'!$B$1:$AQ$365,8,FALSE)</f>
        <v>52.5</v>
      </c>
      <c r="G151" s="5">
        <f>VLOOKUP(A151 &amp; "*",'PPG TO 3PT '!$B$2:$U$365,11,FALSE)</f>
        <v>19</v>
      </c>
      <c r="H151" s="5">
        <f>VLOOKUP(A151 &amp; "*",'PPG TO 3PT '!$B$2:$U$365,12,FALSE)</f>
        <v>75</v>
      </c>
      <c r="I151" s="5">
        <f>VLOOKUP(A151 &amp; "*",'PPG TO 3PT '!$B$2:$U$365,17,FALSE)</f>
        <v>6.4</v>
      </c>
      <c r="J151">
        <f>VLOOKUP(A151 &amp; "*",'Rebound Margin'!$B$1:$U$365,15,FALSE)</f>
        <v>4</v>
      </c>
      <c r="K151" s="11">
        <f>VLOOKUP(A151,NET!$A$2:$C$366,2,FALSE)</f>
        <v>126</v>
      </c>
      <c r="L151">
        <f>VLOOKUP(A151 &amp; "*",SOR!$A$2:$I$366,4,FALSE)</f>
        <v>150</v>
      </c>
      <c r="M151">
        <f>VLOOKUP(A151 &amp; "*",BPI!$A$2:$L$367,4,FALSE)</f>
        <v>0.9</v>
      </c>
      <c r="N151">
        <f>VLOOKUP('2024-2025 March Madness Data'!A151,'EFG Efficiency Experience'!$B$1:$AQ$365,30,FALSE)</f>
        <v>1.8320000000000001</v>
      </c>
      <c r="O151">
        <f>VLOOKUP('2024-2025 March Madness Data'!A151,'EFG Efficiency Experience'!$B$1:$AQ$365,3,FALSE)</f>
        <v>104.97799999999999</v>
      </c>
      <c r="P151">
        <f>VLOOKUP(A151 &amp; "*",'Last10 W L'!$C$2:$I$365,2,FALSE)</f>
        <v>1.3</v>
      </c>
    </row>
    <row r="152" spans="1:16" x14ac:dyDescent="0.2">
      <c r="A152" s="4" t="s">
        <v>735</v>
      </c>
      <c r="B152" s="4">
        <f>VLOOKUP('2024-2025 March Madness Data'!A152 &amp; "*",'PPG TO 3PT '!$B$2:$U$365,3,FALSE)</f>
        <v>68.900000000000006</v>
      </c>
      <c r="C152" s="5">
        <f>VLOOKUP(A152 &amp; "*",OPPG!$B$1:$U$365,3,FALSE)</f>
        <v>75.5</v>
      </c>
      <c r="D152" s="4">
        <f>VLOOKUP(A152 &amp;"*",'PPG TO 3PT '!$B$2:$U$365,19,FALSE)</f>
        <v>11.7</v>
      </c>
      <c r="E152" s="5">
        <f>VLOOKUP(A152 &amp; "*",'PPG TO 3PT '!$B$2:$U$365,9,FALSE)</f>
        <v>33.1</v>
      </c>
      <c r="F152" s="4">
        <f>VLOOKUP(A152, 'EFG Efficiency Experience'!$B$1:$AQ$365,8,FALSE)</f>
        <v>45</v>
      </c>
      <c r="G152" s="5">
        <f>VLOOKUP(A152 &amp; "*",'PPG TO 3PT '!$B$2:$U$365,11,FALSE)</f>
        <v>18.5</v>
      </c>
      <c r="H152" s="5">
        <f>VLOOKUP(A152 &amp; "*",'PPG TO 3PT '!$B$2:$U$365,12,FALSE)</f>
        <v>71.3</v>
      </c>
      <c r="I152" s="5">
        <f>VLOOKUP(A152 &amp; "*",'PPG TO 3PT '!$B$2:$U$365,17,FALSE)</f>
        <v>7.1</v>
      </c>
      <c r="J152">
        <f>VLOOKUP(A152 &amp; "*",'Rebound Margin'!$B$1:$U$365,15,FALSE)</f>
        <v>-1.2</v>
      </c>
      <c r="K152" s="11">
        <f>VLOOKUP(A152,NET!$A$2:$C$366,2,FALSE)</f>
        <v>349</v>
      </c>
      <c r="L152">
        <f>VLOOKUP(A152 &amp; "*",SOR!$A$2:$I$366,4,FALSE)</f>
        <v>188</v>
      </c>
      <c r="M152">
        <f>VLOOKUP(A152 &amp; "*",BPI!$A$2:$L$367,4,FALSE)</f>
        <v>-11.5</v>
      </c>
      <c r="N152">
        <f>VLOOKUP('2024-2025 March Madness Data'!A152,'EFG Efficiency Experience'!$B$1:$AQ$365,30,FALSE)</f>
        <v>2.4609999999999999</v>
      </c>
      <c r="O152">
        <f>VLOOKUP('2024-2025 March Madness Data'!A152,'EFG Efficiency Experience'!$B$1:$AQ$365,3,FALSE)</f>
        <v>114.47</v>
      </c>
      <c r="P152">
        <f>VLOOKUP(A152 &amp; "*",'Last10 W L'!$C$2:$I$365,2,FALSE)</f>
        <v>-15.3</v>
      </c>
    </row>
    <row r="153" spans="1:16" x14ac:dyDescent="0.2">
      <c r="A153" s="4" t="s">
        <v>540</v>
      </c>
      <c r="B153" s="4">
        <f>VLOOKUP('2024-2025 March Madness Data'!A153 &amp; "*",'PPG TO 3PT '!$B$2:$U$365,3,FALSE)</f>
        <v>78.599999999999994</v>
      </c>
      <c r="C153" s="5">
        <f>VLOOKUP(A153 &amp; "*",OPPG!$B$1:$U$365,3,FALSE)</f>
        <v>68.900000000000006</v>
      </c>
      <c r="D153" s="4">
        <f>VLOOKUP(A153 &amp;"*",'PPG TO 3PT '!$B$2:$U$365,19,FALSE)</f>
        <v>11.4</v>
      </c>
      <c r="E153" s="5">
        <f>VLOOKUP(A153 &amp; "*",'PPG TO 3PT '!$B$2:$U$365,9,FALSE)</f>
        <v>33</v>
      </c>
      <c r="F153" s="4">
        <f>VLOOKUP(A153, 'EFG Efficiency Experience'!$B$1:$AQ$365,8,FALSE)</f>
        <v>53.4</v>
      </c>
      <c r="G153" s="5">
        <f>VLOOKUP(A153 &amp; "*",'PPG TO 3PT '!$B$2:$U$365,11,FALSE)</f>
        <v>20.5</v>
      </c>
      <c r="H153" s="5">
        <f>VLOOKUP(A153 &amp; "*",'PPG TO 3PT '!$B$2:$U$365,12,FALSE)</f>
        <v>74.400000000000006</v>
      </c>
      <c r="I153" s="5">
        <f>VLOOKUP(A153 &amp; "*",'PPG TO 3PT '!$B$2:$U$365,17,FALSE)</f>
        <v>6.4</v>
      </c>
      <c r="J153">
        <f>VLOOKUP(A153 &amp; "*",'Rebound Margin'!$B$1:$U$365,15,FALSE)</f>
        <v>4.0999999999999996</v>
      </c>
      <c r="K153" s="11">
        <f>VLOOKUP(A153,NET!$A$2:$C$366,2,FALSE)</f>
        <v>23</v>
      </c>
      <c r="L153">
        <f>VLOOKUP(A153 &amp; "*",SOR!$A$2:$I$366,4,FALSE)</f>
        <v>11</v>
      </c>
      <c r="M153">
        <f>VLOOKUP(A153 &amp; "*",BPI!$A$2:$L$367,4,FALSE)</f>
        <v>14</v>
      </c>
      <c r="N153">
        <f>VLOOKUP('2024-2025 March Madness Data'!A153,'EFG Efficiency Experience'!$B$1:$AQ$365,30,FALSE)</f>
        <v>2.5550000000000002</v>
      </c>
      <c r="O153">
        <f>VLOOKUP('2024-2025 March Madness Data'!A153,'EFG Efficiency Experience'!$B$1:$AQ$365,3,FALSE)</f>
        <v>94.658000000000001</v>
      </c>
      <c r="P153">
        <f>VLOOKUP(A153 &amp; "*",'Last10 W L'!$C$2:$I$365,2,FALSE)</f>
        <v>18.8</v>
      </c>
    </row>
    <row r="154" spans="1:16" x14ac:dyDescent="0.2">
      <c r="A154" s="4" t="s">
        <v>736</v>
      </c>
      <c r="B154" s="4">
        <f>VLOOKUP('2024-2025 March Madness Data'!A154 &amp; "*",'PPG TO 3PT '!$B$2:$U$365,3,FALSE)</f>
        <v>73.5</v>
      </c>
      <c r="C154" s="5">
        <f>VLOOKUP(A154 &amp; "*",OPPG!$B$1:$U$365,3,FALSE)</f>
        <v>68.599999999999994</v>
      </c>
      <c r="D154" s="4">
        <f>VLOOKUP(A154 &amp;"*",'PPG TO 3PT '!$B$2:$U$365,19,FALSE)</f>
        <v>12.2</v>
      </c>
      <c r="E154" s="5">
        <f>VLOOKUP(A154 &amp; "*",'PPG TO 3PT '!$B$2:$U$365,9,FALSE)</f>
        <v>35.4</v>
      </c>
      <c r="F154" s="4">
        <f>VLOOKUP(A154, 'EFG Efficiency Experience'!$B$1:$AQ$365,8,FALSE)</f>
        <v>52.6</v>
      </c>
      <c r="G154" s="5">
        <f>VLOOKUP(A154 &amp; "*",'PPG TO 3PT '!$B$2:$U$365,11,FALSE)</f>
        <v>18.600000000000001</v>
      </c>
      <c r="H154" s="5">
        <f>VLOOKUP(A154 &amp; "*",'PPG TO 3PT '!$B$2:$U$365,12,FALSE)</f>
        <v>66.3</v>
      </c>
      <c r="I154" s="5">
        <f>VLOOKUP(A154 &amp; "*",'PPG TO 3PT '!$B$2:$U$365,17,FALSE)</f>
        <v>6.4</v>
      </c>
      <c r="J154">
        <f>VLOOKUP(A154 &amp; "*",'Rebound Margin'!$B$1:$U$365,15,FALSE)</f>
        <v>2.2999999999999998</v>
      </c>
      <c r="K154" s="11">
        <f>VLOOKUP(A154,NET!$A$2:$C$366,2,FALSE)</f>
        <v>107</v>
      </c>
      <c r="L154">
        <f>VLOOKUP(A154 &amp; "*",SOR!$A$2:$I$366,4,FALSE)</f>
        <v>95</v>
      </c>
      <c r="M154">
        <f>VLOOKUP(A154 &amp; "*",BPI!$A$2:$L$367,4,FALSE)</f>
        <v>4.8</v>
      </c>
      <c r="N154">
        <f>VLOOKUP('2024-2025 March Madness Data'!A154,'EFG Efficiency Experience'!$B$1:$AQ$365,30,FALSE)</f>
        <v>2.2930000000000001</v>
      </c>
      <c r="O154">
        <f>VLOOKUP('2024-2025 March Madness Data'!A154,'EFG Efficiency Experience'!$B$1:$AQ$365,3,FALSE)</f>
        <v>101.075</v>
      </c>
      <c r="P154">
        <f>VLOOKUP(A154 &amp; "*",'Last10 W L'!$C$2:$I$365,2,FALSE)</f>
        <v>9.1999999999999993</v>
      </c>
    </row>
    <row r="155" spans="1:16" x14ac:dyDescent="0.2">
      <c r="A155" s="4" t="s">
        <v>737</v>
      </c>
      <c r="B155" s="4">
        <f>VLOOKUP('2024-2025 March Madness Data'!A155 &amp; "*",'PPG TO 3PT '!$B$2:$U$365,3,FALSE)</f>
        <v>69.2</v>
      </c>
      <c r="C155" s="5">
        <f>VLOOKUP(A155 &amp; "*",OPPG!$B$1:$U$365,3,FALSE)</f>
        <v>71.099999999999994</v>
      </c>
      <c r="D155" s="4">
        <f>VLOOKUP(A155 &amp;"*",'PPG TO 3PT '!$B$2:$U$365,19,FALSE)</f>
        <v>12</v>
      </c>
      <c r="E155" s="5">
        <f>VLOOKUP(A155 &amp; "*",'PPG TO 3PT '!$B$2:$U$365,9,FALSE)</f>
        <v>32.5</v>
      </c>
      <c r="F155" s="4">
        <f>VLOOKUP(A155, 'EFG Efficiency Experience'!$B$1:$AQ$365,8,FALSE)</f>
        <v>50.1</v>
      </c>
      <c r="G155" s="5">
        <f>VLOOKUP(A155 &amp; "*",'PPG TO 3PT '!$B$2:$U$365,11,FALSE)</f>
        <v>16.899999999999999</v>
      </c>
      <c r="H155" s="5">
        <f>VLOOKUP(A155 &amp; "*",'PPG TO 3PT '!$B$2:$U$365,12,FALSE)</f>
        <v>69.7</v>
      </c>
      <c r="I155" s="5">
        <f>VLOOKUP(A155 &amp; "*",'PPG TO 3PT '!$B$2:$U$365,17,FALSE)</f>
        <v>7.2</v>
      </c>
      <c r="J155">
        <f>VLOOKUP(A155 &amp; "*",'Rebound Margin'!$B$1:$U$365,15,FALSE)</f>
        <v>0.4</v>
      </c>
      <c r="K155" s="11">
        <f>VLOOKUP(A155,NET!$A$2:$C$366,2,FALSE)</f>
        <v>308</v>
      </c>
      <c r="L155">
        <f>VLOOKUP(A155 &amp; "*",SOR!$A$2:$I$366,4,FALSE)</f>
        <v>188</v>
      </c>
      <c r="M155">
        <f>VLOOKUP(A155 &amp; "*",BPI!$A$2:$L$367,4,FALSE)</f>
        <v>-8.4</v>
      </c>
      <c r="N155">
        <f>VLOOKUP('2024-2025 March Madness Data'!A155,'EFG Efficiency Experience'!$B$1:$AQ$365,30,FALSE)</f>
        <v>1.7</v>
      </c>
      <c r="O155">
        <f>VLOOKUP('2024-2025 March Madness Data'!A155,'EFG Efficiency Experience'!$B$1:$AQ$365,3,FALSE)</f>
        <v>112.712</v>
      </c>
      <c r="P155">
        <f>VLOOKUP(A155 &amp; "*",'Last10 W L'!$C$2:$I$365,2,FALSE)</f>
        <v>-7.4</v>
      </c>
    </row>
    <row r="156" spans="1:16" x14ac:dyDescent="0.2">
      <c r="A156" s="4" t="s">
        <v>541</v>
      </c>
      <c r="B156" s="4">
        <f>VLOOKUP('2024-2025 March Madness Data'!A156 &amp; "*",'PPG TO 3PT '!$B$2:$U$365,3,FALSE)</f>
        <v>71.2</v>
      </c>
      <c r="C156" s="5">
        <f>VLOOKUP(A156 &amp; "*",OPPG!$B$1:$U$365,3,FALSE)</f>
        <v>71.599999999999994</v>
      </c>
      <c r="D156" s="4">
        <f>VLOOKUP(A156 &amp;"*",'PPG TO 3PT '!$B$2:$U$365,19,FALSE)</f>
        <v>10.4</v>
      </c>
      <c r="E156" s="5">
        <f>VLOOKUP(A156 &amp; "*",'PPG TO 3PT '!$B$2:$U$365,9,FALSE)</f>
        <v>33.4</v>
      </c>
      <c r="F156" s="4">
        <f>VLOOKUP(A156, 'EFG Efficiency Experience'!$B$1:$AQ$365,8,FALSE)</f>
        <v>50.2</v>
      </c>
      <c r="G156" s="5">
        <f>VLOOKUP(A156 &amp; "*",'PPG TO 3PT '!$B$2:$U$365,11,FALSE)</f>
        <v>16.600000000000001</v>
      </c>
      <c r="H156" s="5">
        <f>VLOOKUP(A156 &amp; "*",'PPG TO 3PT '!$B$2:$U$365,12,FALSE)</f>
        <v>72.400000000000006</v>
      </c>
      <c r="I156" s="5">
        <f>VLOOKUP(A156 &amp; "*",'PPG TO 3PT '!$B$2:$U$365,17,FALSE)</f>
        <v>5.8</v>
      </c>
      <c r="J156">
        <f>VLOOKUP(A156 &amp; "*",'Rebound Margin'!$B$1:$U$365,15,FALSE)</f>
        <v>-4.0999999999999996</v>
      </c>
      <c r="K156" s="11">
        <f>VLOOKUP(A156,NET!$A$2:$C$366,2,FALSE)</f>
        <v>162</v>
      </c>
      <c r="L156">
        <f>VLOOKUP(A156 &amp; "*",SOR!$A$2:$I$366,4,FALSE)</f>
        <v>161</v>
      </c>
      <c r="M156">
        <f>VLOOKUP(A156 &amp; "*",BPI!$A$2:$L$367,4,FALSE)</f>
        <v>-1</v>
      </c>
      <c r="N156">
        <f>VLOOKUP('2024-2025 March Madness Data'!A156,'EFG Efficiency Experience'!$B$1:$AQ$365,30,FALSE)</f>
        <v>2.4369999999999998</v>
      </c>
      <c r="O156">
        <f>VLOOKUP('2024-2025 March Madness Data'!A156,'EFG Efficiency Experience'!$B$1:$AQ$365,3,FALSE)</f>
        <v>103.104</v>
      </c>
      <c r="P156">
        <f>VLOOKUP(A156 &amp; "*",'Last10 W L'!$C$2:$I$365,2,FALSE)</f>
        <v>-1.4</v>
      </c>
    </row>
    <row r="157" spans="1:16" x14ac:dyDescent="0.2">
      <c r="A157" s="4" t="s">
        <v>542</v>
      </c>
      <c r="B157" s="4">
        <f>VLOOKUP('2024-2025 March Madness Data'!A157 &amp; "*",'PPG TO 3PT '!$B$2:$U$365,3,FALSE)</f>
        <v>73.8</v>
      </c>
      <c r="C157" s="5">
        <f>VLOOKUP(A157 &amp; "*",OPPG!$B$1:$U$365,3,FALSE)</f>
        <v>73.599999999999994</v>
      </c>
      <c r="D157" s="4">
        <f>VLOOKUP(A157 &amp;"*",'PPG TO 3PT '!$B$2:$U$365,19,FALSE)</f>
        <v>13.1</v>
      </c>
      <c r="E157" s="5">
        <f>VLOOKUP(A157 &amp; "*",'PPG TO 3PT '!$B$2:$U$365,9,FALSE)</f>
        <v>30.5</v>
      </c>
      <c r="F157" s="4">
        <f>VLOOKUP(A157, 'EFG Efficiency Experience'!$B$1:$AQ$365,8,FALSE)</f>
        <v>51.1</v>
      </c>
      <c r="G157" s="5">
        <f>VLOOKUP(A157 &amp; "*",'PPG TO 3PT '!$B$2:$U$365,11,FALSE)</f>
        <v>19.100000000000001</v>
      </c>
      <c r="H157" s="5">
        <f>VLOOKUP(A157 &amp; "*",'PPG TO 3PT '!$B$2:$U$365,12,FALSE)</f>
        <v>71.400000000000006</v>
      </c>
      <c r="I157" s="5">
        <f>VLOOKUP(A157 &amp; "*",'PPG TO 3PT '!$B$2:$U$365,17,FALSE)</f>
        <v>7.1</v>
      </c>
      <c r="J157">
        <f>VLOOKUP(A157 &amp; "*",'Rebound Margin'!$B$1:$U$365,15,FALSE)</f>
        <v>-2.2000000000000002</v>
      </c>
      <c r="K157" s="11">
        <f>VLOOKUP(A157,NET!$A$2:$C$366,2,FALSE)</f>
        <v>89</v>
      </c>
      <c r="L157">
        <f>VLOOKUP(A157 &amp; "*",SOR!$A$2:$I$366,4,FALSE)</f>
        <v>85</v>
      </c>
      <c r="M157">
        <f>VLOOKUP(A157 &amp; "*",BPI!$A$2:$L$367,4,FALSE)</f>
        <v>7.5</v>
      </c>
      <c r="N157">
        <f>VLOOKUP('2024-2025 March Madness Data'!A157,'EFG Efficiency Experience'!$B$1:$AQ$365,30,FALSE)</f>
        <v>1.903</v>
      </c>
      <c r="O157">
        <f>VLOOKUP('2024-2025 March Madness Data'!A157,'EFG Efficiency Experience'!$B$1:$AQ$365,3,FALSE)</f>
        <v>99.614000000000004</v>
      </c>
      <c r="P157">
        <f>VLOOKUP(A157 &amp; "*",'Last10 W L'!$C$2:$I$365,2,FALSE)</f>
        <v>5.4</v>
      </c>
    </row>
    <row r="158" spans="1:16" x14ac:dyDescent="0.2">
      <c r="A158" s="4" t="s">
        <v>543</v>
      </c>
      <c r="B158" s="4">
        <f>VLOOKUP('2024-2025 March Madness Data'!A158 &amp; "*",'PPG TO 3PT '!$B$2:$U$365,3,FALSE)</f>
        <v>70.900000000000006</v>
      </c>
      <c r="C158" s="5">
        <f>VLOOKUP(A158 &amp; "*",OPPG!$B$1:$U$365,3,FALSE)</f>
        <v>66.099999999999994</v>
      </c>
      <c r="D158" s="4">
        <f>VLOOKUP(A158 &amp;"*",'PPG TO 3PT '!$B$2:$U$365,19,FALSE)</f>
        <v>10.4</v>
      </c>
      <c r="E158" s="5">
        <f>VLOOKUP(A158 &amp; "*",'PPG TO 3PT '!$B$2:$U$365,9,FALSE)</f>
        <v>35.5</v>
      </c>
      <c r="F158" s="4">
        <f>VLOOKUP(A158, 'EFG Efficiency Experience'!$B$1:$AQ$365,8,FALSE)</f>
        <v>51.6</v>
      </c>
      <c r="G158" s="5">
        <f>VLOOKUP(A158 &amp; "*",'PPG TO 3PT '!$B$2:$U$365,11,FALSE)</f>
        <v>15.9</v>
      </c>
      <c r="H158" s="5">
        <f>VLOOKUP(A158 &amp; "*",'PPG TO 3PT '!$B$2:$U$365,12,FALSE)</f>
        <v>73.400000000000006</v>
      </c>
      <c r="I158" s="5">
        <f>VLOOKUP(A158 &amp; "*",'PPG TO 3PT '!$B$2:$U$365,17,FALSE)</f>
        <v>9.1</v>
      </c>
      <c r="J158">
        <f>VLOOKUP(A158 &amp; "*",'Rebound Margin'!$B$1:$U$365,15,FALSE)</f>
        <v>-5.0999999999999996</v>
      </c>
      <c r="K158" s="11">
        <f>VLOOKUP(A158,NET!$A$2:$C$366,2,FALSE)</f>
        <v>203</v>
      </c>
      <c r="L158">
        <f>VLOOKUP(A158 &amp; "*",SOR!$A$2:$I$366,4,FALSE)</f>
        <v>188</v>
      </c>
      <c r="M158">
        <f>VLOOKUP(A158 &amp; "*",BPI!$A$2:$L$367,4,FALSE)</f>
        <v>-1.5</v>
      </c>
      <c r="N158">
        <f>VLOOKUP('2024-2025 March Madness Data'!A158,'EFG Efficiency Experience'!$B$1:$AQ$365,30,FALSE)</f>
        <v>2.536</v>
      </c>
      <c r="O158">
        <f>VLOOKUP('2024-2025 March Madness Data'!A158,'EFG Efficiency Experience'!$B$1:$AQ$365,3,FALSE)</f>
        <v>104.16200000000001</v>
      </c>
      <c r="P158">
        <f>VLOOKUP(A158 &amp; "*",'Last10 W L'!$C$2:$I$365,2,FALSE)</f>
        <v>-2.7</v>
      </c>
    </row>
    <row r="159" spans="1:16" x14ac:dyDescent="0.2">
      <c r="A159" s="4" t="s">
        <v>544</v>
      </c>
      <c r="B159" s="4">
        <f>VLOOKUP('2024-2025 March Madness Data'!A159 &amp; "*",'PPG TO 3PT '!$B$2:$U$365,3,FALSE)</f>
        <v>76</v>
      </c>
      <c r="C159" s="5">
        <f>VLOOKUP(A159 &amp; "*",OPPG!$B$1:$U$365,3,FALSE)</f>
        <v>74.5</v>
      </c>
      <c r="D159" s="4">
        <f>VLOOKUP(A159 &amp;"*",'PPG TO 3PT '!$B$2:$U$365,19,FALSE)</f>
        <v>11.8</v>
      </c>
      <c r="E159" s="5">
        <f>VLOOKUP(A159 &amp; "*",'PPG TO 3PT '!$B$2:$U$365,9,FALSE)</f>
        <v>34.4</v>
      </c>
      <c r="F159" s="4">
        <f>VLOOKUP(A159, 'EFG Efficiency Experience'!$B$1:$AQ$365,8,FALSE)</f>
        <v>50.7</v>
      </c>
      <c r="G159" s="5">
        <f>VLOOKUP(A159 &amp; "*",'PPG TO 3PT '!$B$2:$U$365,11,FALSE)</f>
        <v>18.899999999999999</v>
      </c>
      <c r="H159" s="5">
        <f>VLOOKUP(A159 &amp; "*",'PPG TO 3PT '!$B$2:$U$365,12,FALSE)</f>
        <v>77</v>
      </c>
      <c r="I159" s="5">
        <f>VLOOKUP(A159 &amp; "*",'PPG TO 3PT '!$B$2:$U$365,17,FALSE)</f>
        <v>6.3</v>
      </c>
      <c r="J159">
        <f>VLOOKUP(A159 &amp; "*",'Rebound Margin'!$B$1:$U$365,15,FALSE)</f>
        <v>1.3</v>
      </c>
      <c r="K159" s="11">
        <f>VLOOKUP(A159,NET!$A$2:$C$366,2,FALSE)</f>
        <v>243</v>
      </c>
      <c r="L159">
        <f>VLOOKUP(A159 &amp; "*",SOR!$A$2:$I$366,4,FALSE)</f>
        <v>188</v>
      </c>
      <c r="M159">
        <f>VLOOKUP(A159 &amp; "*",BPI!$A$2:$L$367,4,FALSE)</f>
        <v>-5.8</v>
      </c>
      <c r="N159">
        <f>VLOOKUP('2024-2025 March Madness Data'!A159,'EFG Efficiency Experience'!$B$1:$AQ$365,30,FALSE)</f>
        <v>1.524</v>
      </c>
      <c r="O159">
        <f>VLOOKUP('2024-2025 March Madness Data'!A159,'EFG Efficiency Experience'!$B$1:$AQ$365,3,FALSE)</f>
        <v>115.117</v>
      </c>
      <c r="P159">
        <f>VLOOKUP(A159 &amp; "*",'Last10 W L'!$C$2:$I$365,2,FALSE)</f>
        <v>-2.2999999999999998</v>
      </c>
    </row>
    <row r="160" spans="1:16" x14ac:dyDescent="0.2">
      <c r="A160" s="4" t="s">
        <v>545</v>
      </c>
      <c r="B160" s="4">
        <f>VLOOKUP('2024-2025 March Madness Data'!A160 &amp; "*",'PPG TO 3PT '!$B$2:$U$365,3,FALSE)</f>
        <v>66</v>
      </c>
      <c r="C160" s="5">
        <f>VLOOKUP(A160 &amp; "*",OPPG!$B$1:$U$365,3,FALSE)</f>
        <v>64.5</v>
      </c>
      <c r="D160" s="4">
        <f>VLOOKUP(A160 &amp;"*",'PPG TO 3PT '!$B$2:$U$365,19,FALSE)</f>
        <v>11.9</v>
      </c>
      <c r="E160" s="5">
        <f>VLOOKUP(A160 &amp; "*",'PPG TO 3PT '!$B$2:$U$365,9,FALSE)</f>
        <v>31.4</v>
      </c>
      <c r="F160" s="4">
        <f>VLOOKUP(A160, 'EFG Efficiency Experience'!$B$1:$AQ$365,8,FALSE)</f>
        <v>49.9</v>
      </c>
      <c r="G160" s="5">
        <f>VLOOKUP(A160 &amp; "*",'PPG TO 3PT '!$B$2:$U$365,11,FALSE)</f>
        <v>12.8</v>
      </c>
      <c r="H160" s="5">
        <f>VLOOKUP(A160 &amp; "*",'PPG TO 3PT '!$B$2:$U$365,12,FALSE)</f>
        <v>70.8</v>
      </c>
      <c r="I160" s="5">
        <f>VLOOKUP(A160 &amp; "*",'PPG TO 3PT '!$B$2:$U$365,17,FALSE)</f>
        <v>5.8</v>
      </c>
      <c r="J160">
        <f>VLOOKUP(A160 &amp; "*",'Rebound Margin'!$B$1:$U$365,15,FALSE)</f>
        <v>3.7</v>
      </c>
      <c r="K160" s="11">
        <f>VLOOKUP(A160,NET!$A$2:$C$366,2,FALSE)</f>
        <v>246</v>
      </c>
      <c r="L160">
        <f>VLOOKUP(A160 &amp; "*",SOR!$A$2:$I$366,4,FALSE)</f>
        <v>173</v>
      </c>
      <c r="M160">
        <f>VLOOKUP(A160 &amp; "*",BPI!$A$2:$L$367,4,FALSE)</f>
        <v>-5.6</v>
      </c>
      <c r="N160">
        <f>VLOOKUP('2024-2025 March Madness Data'!A160,'EFG Efficiency Experience'!$B$1:$AQ$365,30,FALSE)</f>
        <v>1.5289999999999999</v>
      </c>
      <c r="O160">
        <f>VLOOKUP('2024-2025 March Madness Data'!A160,'EFG Efficiency Experience'!$B$1:$AQ$365,3,FALSE)</f>
        <v>106.211</v>
      </c>
      <c r="P160">
        <f>VLOOKUP(A160 &amp; "*",'Last10 W L'!$C$2:$I$365,2,FALSE)</f>
        <v>-10.7</v>
      </c>
    </row>
    <row r="161" spans="1:16" x14ac:dyDescent="0.2">
      <c r="A161" s="4" t="s">
        <v>546</v>
      </c>
      <c r="B161" s="4">
        <f>VLOOKUP('2024-2025 March Madness Data'!A161 &amp; "*",'PPG TO 3PT '!$B$2:$U$365,3,FALSE)</f>
        <v>76.900000000000006</v>
      </c>
      <c r="C161" s="5">
        <f>VLOOKUP(A161 &amp; "*",OPPG!$B$1:$U$365,3,FALSE)</f>
        <v>68.5</v>
      </c>
      <c r="D161" s="4">
        <f>VLOOKUP(A161 &amp;"*",'PPG TO 3PT '!$B$2:$U$365,19,FALSE)</f>
        <v>9.3000000000000007</v>
      </c>
      <c r="E161" s="5">
        <f>VLOOKUP(A161 &amp; "*",'PPG TO 3PT '!$B$2:$U$365,9,FALSE)</f>
        <v>32.5</v>
      </c>
      <c r="F161" s="4">
        <f>VLOOKUP(A161, 'EFG Efficiency Experience'!$B$1:$AQ$365,8,FALSE)</f>
        <v>52</v>
      </c>
      <c r="G161" s="5">
        <f>VLOOKUP(A161 &amp; "*",'PPG TO 3PT '!$B$2:$U$365,11,FALSE)</f>
        <v>16.3</v>
      </c>
      <c r="H161" s="5">
        <f>VLOOKUP(A161 &amp; "*",'PPG TO 3PT '!$B$2:$U$365,12,FALSE)</f>
        <v>72.3</v>
      </c>
      <c r="I161" s="5">
        <f>VLOOKUP(A161 &amp; "*",'PPG TO 3PT '!$B$2:$U$365,17,FALSE)</f>
        <v>9</v>
      </c>
      <c r="J161">
        <f>VLOOKUP(A161 &amp; "*",'Rebound Margin'!$B$1:$U$365,15,FALSE)</f>
        <v>-1.6</v>
      </c>
      <c r="K161" s="11">
        <f>VLOOKUP(A161,NET!$A$2:$C$366,2,FALSE)</f>
        <v>26</v>
      </c>
      <c r="L161">
        <f>VLOOKUP(A161 &amp; "*",SOR!$A$2:$I$366,4,FALSE)</f>
        <v>23</v>
      </c>
      <c r="M161">
        <f>VLOOKUP(A161 &amp; "*",BPI!$A$2:$L$367,4,FALSE)</f>
        <v>15.8</v>
      </c>
      <c r="N161">
        <f>VLOOKUP('2024-2025 March Madness Data'!A161,'EFG Efficiency Experience'!$B$1:$AQ$365,30,FALSE)</f>
        <v>2.0840000000000001</v>
      </c>
      <c r="O161">
        <f>VLOOKUP('2024-2025 March Madness Data'!A161,'EFG Efficiency Experience'!$B$1:$AQ$365,3,FALSE)</f>
        <v>96.512</v>
      </c>
      <c r="P161">
        <f>VLOOKUP(A161 &amp; "*",'Last10 W L'!$C$2:$I$365,2,FALSE)</f>
        <v>14.6</v>
      </c>
    </row>
    <row r="162" spans="1:16" x14ac:dyDescent="0.2">
      <c r="A162" s="4" t="s">
        <v>547</v>
      </c>
      <c r="B162" s="4">
        <f>VLOOKUP('2024-2025 March Madness Data'!A162 &amp; "*",'PPG TO 3PT '!$B$2:$U$365,3,FALSE)</f>
        <v>75.7</v>
      </c>
      <c r="C162" s="5">
        <f>VLOOKUP(A162 &amp; "*",OPPG!$B$1:$U$365,3,FALSE)</f>
        <v>71.7</v>
      </c>
      <c r="D162" s="4">
        <f>VLOOKUP(A162 &amp;"*",'PPG TO 3PT '!$B$2:$U$365,19,FALSE)</f>
        <v>11.6</v>
      </c>
      <c r="E162" s="5">
        <f>VLOOKUP(A162 &amp; "*",'PPG TO 3PT '!$B$2:$U$365,9,FALSE)</f>
        <v>32.200000000000003</v>
      </c>
      <c r="F162" s="4">
        <f>VLOOKUP(A162, 'EFG Efficiency Experience'!$B$1:$AQ$365,8,FALSE)</f>
        <v>49.9</v>
      </c>
      <c r="G162" s="5">
        <f>VLOOKUP(A162 &amp; "*",'PPG TO 3PT '!$B$2:$U$365,11,FALSE)</f>
        <v>20.7</v>
      </c>
      <c r="H162" s="5">
        <f>VLOOKUP(A162 &amp; "*",'PPG TO 3PT '!$B$2:$U$365,12,FALSE)</f>
        <v>69.3</v>
      </c>
      <c r="I162" s="5">
        <f>VLOOKUP(A162 &amp; "*",'PPG TO 3PT '!$B$2:$U$365,17,FALSE)</f>
        <v>6.6</v>
      </c>
      <c r="J162">
        <f>VLOOKUP(A162 &amp; "*",'Rebound Margin'!$B$1:$U$365,15,FALSE)</f>
        <v>2.2999999999999998</v>
      </c>
      <c r="K162" s="11">
        <f>VLOOKUP(A162,NET!$A$2:$C$366,2,FALSE)</f>
        <v>177</v>
      </c>
      <c r="L162">
        <f>VLOOKUP(A162 &amp; "*",SOR!$A$2:$I$366,4,FALSE)</f>
        <v>169</v>
      </c>
      <c r="M162">
        <f>VLOOKUP(A162 &amp; "*",BPI!$A$2:$L$367,4,FALSE)</f>
        <v>-1.4</v>
      </c>
      <c r="N162">
        <f>VLOOKUP('2024-2025 March Madness Data'!A162,'EFG Efficiency Experience'!$B$1:$AQ$365,30,FALSE)</f>
        <v>2.5870000000000002</v>
      </c>
      <c r="O162">
        <f>VLOOKUP('2024-2025 March Madness Data'!A162,'EFG Efficiency Experience'!$B$1:$AQ$365,3,FALSE)</f>
        <v>106.601</v>
      </c>
      <c r="P162">
        <f>VLOOKUP(A162 &amp; "*",'Last10 W L'!$C$2:$I$365,2,FALSE)</f>
        <v>1.4</v>
      </c>
    </row>
    <row r="163" spans="1:16" x14ac:dyDescent="0.2">
      <c r="A163" s="4" t="s">
        <v>548</v>
      </c>
      <c r="B163" s="4">
        <f>VLOOKUP('2024-2025 March Madness Data'!A163 &amp; "*",'PPG TO 3PT '!$B$2:$U$365,3,FALSE)</f>
        <v>81.7</v>
      </c>
      <c r="C163" s="5">
        <f>VLOOKUP(A163 &amp; "*",OPPG!$B$1:$U$365,3,FALSE)</f>
        <v>67</v>
      </c>
      <c r="D163" s="4">
        <f>VLOOKUP(A163 &amp;"*",'PPG TO 3PT '!$B$2:$U$365,19,FALSE)</f>
        <v>10.3</v>
      </c>
      <c r="E163" s="5">
        <f>VLOOKUP(A163 &amp; "*",'PPG TO 3PT '!$B$2:$U$365,9,FALSE)</f>
        <v>37.200000000000003</v>
      </c>
      <c r="F163" s="4">
        <f>VLOOKUP(A163, 'EFG Efficiency Experience'!$B$1:$AQ$365,8,FALSE)</f>
        <v>53.8</v>
      </c>
      <c r="G163" s="5">
        <f>VLOOKUP(A163 &amp; "*",'PPG TO 3PT '!$B$2:$U$365,11,FALSE)</f>
        <v>20.3</v>
      </c>
      <c r="H163" s="5">
        <f>VLOOKUP(A163 &amp; "*",'PPG TO 3PT '!$B$2:$U$365,12,FALSE)</f>
        <v>75.5</v>
      </c>
      <c r="I163" s="5">
        <f>VLOOKUP(A163 &amp; "*",'PPG TO 3PT '!$B$2:$U$365,17,FALSE)</f>
        <v>7.9</v>
      </c>
      <c r="J163">
        <f>VLOOKUP(A163 &amp; "*",'Rebound Margin'!$B$1:$U$365,15,FALSE)</f>
        <v>3.1</v>
      </c>
      <c r="K163" s="11">
        <f>VLOOKUP(A163,NET!$A$2:$C$366,2,FALSE)</f>
        <v>10</v>
      </c>
      <c r="L163">
        <f>VLOOKUP(A163 &amp; "*",SOR!$A$2:$I$366,4,FALSE)</f>
        <v>18</v>
      </c>
      <c r="M163">
        <f>VLOOKUP(A163 &amp; "*",BPI!$A$2:$L$367,4,FALSE)</f>
        <v>16.899999999999999</v>
      </c>
      <c r="N163">
        <f>VLOOKUP('2024-2025 March Madness Data'!A163,'EFG Efficiency Experience'!$B$1:$AQ$365,30,FALSE)</f>
        <v>1.64</v>
      </c>
      <c r="O163">
        <f>VLOOKUP('2024-2025 March Madness Data'!A163,'EFG Efficiency Experience'!$B$1:$AQ$365,3,FALSE)</f>
        <v>91.992999999999995</v>
      </c>
      <c r="P163">
        <f>VLOOKUP(A163 &amp; "*",'Last10 W L'!$C$2:$I$365,2,FALSE)</f>
        <v>23.1</v>
      </c>
    </row>
    <row r="164" spans="1:16" x14ac:dyDescent="0.2">
      <c r="A164" s="4" t="s">
        <v>738</v>
      </c>
      <c r="B164" s="4">
        <f>VLOOKUP('2024-2025 March Madness Data'!A164 &amp; "*",'PPG TO 3PT '!$B$2:$U$365,3,FALSE)</f>
        <v>67.400000000000006</v>
      </c>
      <c r="C164" s="5">
        <f>VLOOKUP(A164 &amp; "*",OPPG!$B$1:$U$365,3,FALSE)</f>
        <v>77.7</v>
      </c>
      <c r="D164" s="4">
        <f>VLOOKUP(A164 &amp;"*",'PPG TO 3PT '!$B$2:$U$365,19,FALSE)</f>
        <v>13.3</v>
      </c>
      <c r="E164" s="5">
        <f>VLOOKUP(A164 &amp; "*",'PPG TO 3PT '!$B$2:$U$365,9,FALSE)</f>
        <v>32.9</v>
      </c>
      <c r="F164" s="4">
        <f>VLOOKUP(A164, 'EFG Efficiency Experience'!$B$1:$AQ$365,8,FALSE)</f>
        <v>45.7</v>
      </c>
      <c r="G164" s="5">
        <f>VLOOKUP(A164 &amp; "*",'PPG TO 3PT '!$B$2:$U$365,11,FALSE)</f>
        <v>19.600000000000001</v>
      </c>
      <c r="H164" s="5">
        <f>VLOOKUP(A164 &amp; "*",'PPG TO 3PT '!$B$2:$U$365,12,FALSE)</f>
        <v>66.400000000000006</v>
      </c>
      <c r="I164" s="5">
        <f>VLOOKUP(A164 &amp; "*",'PPG TO 3PT '!$B$2:$U$365,17,FALSE)</f>
        <v>5.3</v>
      </c>
      <c r="J164">
        <f>VLOOKUP(A164 &amp; "*",'Rebound Margin'!$B$1:$U$365,15,FALSE)</f>
        <v>-3.4</v>
      </c>
      <c r="K164" s="11">
        <f>VLOOKUP(A164,NET!$A$2:$C$366,2,FALSE)</f>
        <v>361</v>
      </c>
      <c r="L164">
        <f>VLOOKUP(A164 &amp; "*",SOR!$A$2:$I$366,4,FALSE)</f>
        <v>188</v>
      </c>
      <c r="M164">
        <f>VLOOKUP(A164 &amp; "*",BPI!$A$2:$L$367,4,FALSE)</f>
        <v>-15.7</v>
      </c>
      <c r="N164">
        <f>VLOOKUP('2024-2025 March Madness Data'!A164,'EFG Efficiency Experience'!$B$1:$AQ$365,30,FALSE)</f>
        <v>1.8360000000000001</v>
      </c>
      <c r="O164">
        <f>VLOOKUP('2024-2025 March Madness Data'!A164,'EFG Efficiency Experience'!$B$1:$AQ$365,3,FALSE)</f>
        <v>118.767</v>
      </c>
      <c r="P164">
        <f>VLOOKUP(A164 &amp; "*",'Last10 W L'!$C$2:$I$365,2,FALSE)</f>
        <v>-15.9</v>
      </c>
    </row>
    <row r="165" spans="1:16" x14ac:dyDescent="0.2">
      <c r="A165" s="4" t="s">
        <v>549</v>
      </c>
      <c r="B165" s="4">
        <f>VLOOKUP('2024-2025 March Madness Data'!A165 &amp; "*",'PPG TO 3PT '!$B$2:$U$365,3,FALSE)</f>
        <v>72.900000000000006</v>
      </c>
      <c r="C165" s="5">
        <f>VLOOKUP(A165 &amp; "*",OPPG!$B$1:$U$365,3,FALSE)</f>
        <v>75</v>
      </c>
      <c r="D165" s="4">
        <f>VLOOKUP(A165 &amp;"*",'PPG TO 3PT '!$B$2:$U$365,19,FALSE)</f>
        <v>11.7</v>
      </c>
      <c r="E165" s="5">
        <f>VLOOKUP(A165 &amp; "*",'PPG TO 3PT '!$B$2:$U$365,9,FALSE)</f>
        <v>28.1</v>
      </c>
      <c r="F165" s="4">
        <f>VLOOKUP(A165, 'EFG Efficiency Experience'!$B$1:$AQ$365,8,FALSE)</f>
        <v>45.1</v>
      </c>
      <c r="G165" s="5">
        <f>VLOOKUP(A165 &amp; "*",'PPG TO 3PT '!$B$2:$U$365,11,FALSE)</f>
        <v>21.9</v>
      </c>
      <c r="H165" s="5">
        <f>VLOOKUP(A165 &amp; "*",'PPG TO 3PT '!$B$2:$U$365,12,FALSE)</f>
        <v>66.400000000000006</v>
      </c>
      <c r="I165" s="5">
        <f>VLOOKUP(A165 &amp; "*",'PPG TO 3PT '!$B$2:$U$365,17,FALSE)</f>
        <v>7.8</v>
      </c>
      <c r="J165">
        <f>VLOOKUP(A165 &amp; "*",'Rebound Margin'!$B$1:$U$365,15,FALSE)</f>
        <v>1.8</v>
      </c>
      <c r="K165" s="11">
        <f>VLOOKUP(A165,NET!$A$2:$C$366,2,FALSE)</f>
        <v>221</v>
      </c>
      <c r="L165">
        <f>VLOOKUP(A165 &amp; "*",SOR!$A$2:$I$366,4,FALSE)</f>
        <v>188</v>
      </c>
      <c r="M165">
        <f>VLOOKUP(A165 &amp; "*",BPI!$A$2:$L$367,4,FALSE)</f>
        <v>-1.3</v>
      </c>
      <c r="N165">
        <f>VLOOKUP('2024-2025 March Madness Data'!A165,'EFG Efficiency Experience'!$B$1:$AQ$365,30,FALSE)</f>
        <v>1.619</v>
      </c>
      <c r="O165">
        <f>VLOOKUP('2024-2025 March Madness Data'!A165,'EFG Efficiency Experience'!$B$1:$AQ$365,3,FALSE)</f>
        <v>105.669</v>
      </c>
      <c r="P165">
        <f>VLOOKUP(A165 &amp; "*",'Last10 W L'!$C$2:$I$365,2,FALSE)</f>
        <v>-5.3</v>
      </c>
    </row>
    <row r="166" spans="1:16" x14ac:dyDescent="0.2">
      <c r="A166" s="4" t="s">
        <v>739</v>
      </c>
      <c r="B166" s="4">
        <f>VLOOKUP('2024-2025 March Madness Data'!A166 &amp; "*",'PPG TO 3PT '!$B$2:$U$365,3,FALSE)</f>
        <v>77.2</v>
      </c>
      <c r="C166" s="5">
        <f>VLOOKUP(A166 &amp; "*",OPPG!$B$1:$U$365,3,FALSE)</f>
        <v>64</v>
      </c>
      <c r="D166" s="4">
        <f>VLOOKUP(A166 &amp;"*",'PPG TO 3PT '!$B$2:$U$365,19,FALSE)</f>
        <v>10.8</v>
      </c>
      <c r="E166" s="5">
        <f>VLOOKUP(A166 &amp; "*",'PPG TO 3PT '!$B$2:$U$365,9,FALSE)</f>
        <v>35.9</v>
      </c>
      <c r="F166" s="4">
        <f>VLOOKUP(A166, 'EFG Efficiency Experience'!$B$1:$AQ$365,8,FALSE)</f>
        <v>53.3</v>
      </c>
      <c r="G166" s="5">
        <f>VLOOKUP(A166 &amp; "*",'PPG TO 3PT '!$B$2:$U$365,11,FALSE)</f>
        <v>20.3</v>
      </c>
      <c r="H166" s="5">
        <f>VLOOKUP(A166 &amp; "*",'PPG TO 3PT '!$B$2:$U$365,12,FALSE)</f>
        <v>71</v>
      </c>
      <c r="I166" s="5">
        <f>VLOOKUP(A166 &amp; "*",'PPG TO 3PT '!$B$2:$U$365,17,FALSE)</f>
        <v>9</v>
      </c>
      <c r="J166">
        <f>VLOOKUP(A166 &amp; "*",'Rebound Margin'!$B$1:$U$365,15,FALSE)</f>
        <v>3.6</v>
      </c>
      <c r="K166" s="11">
        <f>VLOOKUP(A166,NET!$A$2:$C$366,2,FALSE)</f>
        <v>58</v>
      </c>
      <c r="L166">
        <f>VLOOKUP(A166 &amp; "*",SOR!$A$2:$I$366,4,FALSE)</f>
        <v>64</v>
      </c>
      <c r="M166">
        <f>VLOOKUP(A166 &amp; "*",BPI!$A$2:$L$367,4,FALSE)</f>
        <v>8.3000000000000007</v>
      </c>
      <c r="N166">
        <f>VLOOKUP('2024-2025 March Madness Data'!A166,'EFG Efficiency Experience'!$B$1:$AQ$365,30,FALSE)</f>
        <v>2.5150000000000001</v>
      </c>
      <c r="O166">
        <f>VLOOKUP('2024-2025 March Madness Data'!A166,'EFG Efficiency Experience'!$B$1:$AQ$365,3,FALSE)</f>
        <v>100.742</v>
      </c>
      <c r="P166">
        <f>VLOOKUP(A166 &amp; "*",'Last10 W L'!$C$2:$I$365,2,FALSE)</f>
        <v>9.9</v>
      </c>
    </row>
    <row r="167" spans="1:16" x14ac:dyDescent="0.2">
      <c r="A167" s="4" t="s">
        <v>550</v>
      </c>
      <c r="B167" s="4">
        <f>VLOOKUP('2024-2025 March Madness Data'!A167 &amp; "*",'PPG TO 3PT '!$B$2:$U$365,3,FALSE)</f>
        <v>80</v>
      </c>
      <c r="C167" s="5">
        <f>VLOOKUP(A167 &amp; "*",OPPG!$B$1:$U$365,3,FALSE)</f>
        <v>73.3</v>
      </c>
      <c r="D167" s="4">
        <f>VLOOKUP(A167 &amp;"*",'PPG TO 3PT '!$B$2:$U$365,19,FALSE)</f>
        <v>13.9</v>
      </c>
      <c r="E167" s="5">
        <f>VLOOKUP(A167 &amp; "*",'PPG TO 3PT '!$B$2:$U$365,9,FALSE)</f>
        <v>37.799999999999997</v>
      </c>
      <c r="F167" s="4">
        <f>VLOOKUP(A167, 'EFG Efficiency Experience'!$B$1:$AQ$365,8,FALSE)</f>
        <v>53.7</v>
      </c>
      <c r="G167" s="5">
        <f>VLOOKUP(A167 &amp; "*",'PPG TO 3PT '!$B$2:$U$365,11,FALSE)</f>
        <v>23.4</v>
      </c>
      <c r="H167" s="5">
        <f>VLOOKUP(A167 &amp; "*",'PPG TO 3PT '!$B$2:$U$365,12,FALSE)</f>
        <v>70.5</v>
      </c>
      <c r="I167" s="5">
        <f>VLOOKUP(A167 &amp; "*",'PPG TO 3PT '!$B$2:$U$365,17,FALSE)</f>
        <v>7.7</v>
      </c>
      <c r="J167">
        <f>VLOOKUP(A167 &amp; "*",'Rebound Margin'!$B$1:$U$365,15,FALSE)</f>
        <v>3</v>
      </c>
      <c r="K167" s="11">
        <f>VLOOKUP(A167,NET!$A$2:$C$366,2,FALSE)</f>
        <v>50</v>
      </c>
      <c r="L167">
        <f>VLOOKUP(A167 &amp; "*",SOR!$A$2:$I$366,4,FALSE)</f>
        <v>14</v>
      </c>
      <c r="M167">
        <f>VLOOKUP(A167 &amp; "*",BPI!$A$2:$L$367,4,FALSE)</f>
        <v>11.3</v>
      </c>
      <c r="N167">
        <f>VLOOKUP('2024-2025 March Madness Data'!A167,'EFG Efficiency Experience'!$B$1:$AQ$365,30,FALSE)</f>
        <v>2.4289999999999998</v>
      </c>
      <c r="O167">
        <f>VLOOKUP('2024-2025 March Madness Data'!A167,'EFG Efficiency Experience'!$B$1:$AQ$365,3,FALSE)</f>
        <v>98.909000000000006</v>
      </c>
      <c r="P167">
        <f>VLOOKUP(A167 &amp; "*",'Last10 W L'!$C$2:$I$365,2,FALSE)</f>
        <v>9.1999999999999993</v>
      </c>
    </row>
    <row r="168" spans="1:16" x14ac:dyDescent="0.2">
      <c r="A168" s="4" t="s">
        <v>551</v>
      </c>
      <c r="B168" s="4">
        <f>VLOOKUP('2024-2025 March Madness Data'!A168 &amp; "*",'PPG TO 3PT '!$B$2:$U$365,3,FALSE)</f>
        <v>76.099999999999994</v>
      </c>
      <c r="C168" s="5">
        <f>VLOOKUP(A168 &amp; "*",OPPG!$B$1:$U$365,3,FALSE)</f>
        <v>75.3</v>
      </c>
      <c r="D168" s="4">
        <f>VLOOKUP(A168 &amp;"*",'PPG TO 3PT '!$B$2:$U$365,19,FALSE)</f>
        <v>12.1</v>
      </c>
      <c r="E168" s="5">
        <f>VLOOKUP(A168 &amp; "*",'PPG TO 3PT '!$B$2:$U$365,9,FALSE)</f>
        <v>32.200000000000003</v>
      </c>
      <c r="F168" s="4">
        <f>VLOOKUP(A168, 'EFG Efficiency Experience'!$B$1:$AQ$365,8,FALSE)</f>
        <v>48.9</v>
      </c>
      <c r="G168" s="5">
        <f>VLOOKUP(A168 &amp; "*",'PPG TO 3PT '!$B$2:$U$365,11,FALSE)</f>
        <v>18.5</v>
      </c>
      <c r="H168" s="5">
        <f>VLOOKUP(A168 &amp; "*",'PPG TO 3PT '!$B$2:$U$365,12,FALSE)</f>
        <v>65.5</v>
      </c>
      <c r="I168" s="5">
        <f>VLOOKUP(A168 &amp; "*",'PPG TO 3PT '!$B$2:$U$365,17,FALSE)</f>
        <v>8.4</v>
      </c>
      <c r="J168">
        <f>VLOOKUP(A168 &amp; "*",'Rebound Margin'!$B$1:$U$365,15,FALSE)</f>
        <v>0.8</v>
      </c>
      <c r="K168" s="11">
        <f>VLOOKUP(A168,NET!$A$2:$C$366,2,FALSE)</f>
        <v>261</v>
      </c>
      <c r="L168">
        <f>VLOOKUP(A168 &amp; "*",SOR!$A$2:$I$366,4,FALSE)</f>
        <v>188</v>
      </c>
      <c r="M168">
        <f>VLOOKUP(A168 &amp; "*",BPI!$A$2:$L$367,4,FALSE)</f>
        <v>-4.9000000000000004</v>
      </c>
      <c r="N168">
        <f>VLOOKUP('2024-2025 March Madness Data'!A168,'EFG Efficiency Experience'!$B$1:$AQ$365,30,FALSE)</f>
        <v>2.3340000000000001</v>
      </c>
      <c r="O168">
        <f>VLOOKUP('2024-2025 March Madness Data'!A168,'EFG Efficiency Experience'!$B$1:$AQ$365,3,FALSE)</f>
        <v>107.374</v>
      </c>
      <c r="P168">
        <f>VLOOKUP(A168 &amp; "*",'Last10 W L'!$C$2:$I$365,2,FALSE)</f>
        <v>-11.1</v>
      </c>
    </row>
    <row r="169" spans="1:16" x14ac:dyDescent="0.2">
      <c r="A169" s="4" t="s">
        <v>552</v>
      </c>
      <c r="B169" s="4">
        <f>VLOOKUP('2024-2025 March Madness Data'!A169 &amp; "*",'PPG TO 3PT '!$B$2:$U$365,3,FALSE)</f>
        <v>67.900000000000006</v>
      </c>
      <c r="C169" s="5">
        <f>VLOOKUP(A169 &amp; "*",OPPG!$B$1:$U$365,3,FALSE)</f>
        <v>69.900000000000006</v>
      </c>
      <c r="D169" s="4">
        <f>VLOOKUP(A169 &amp;"*",'PPG TO 3PT '!$B$2:$U$365,19,FALSE)</f>
        <v>10.8</v>
      </c>
      <c r="E169" s="5">
        <f>VLOOKUP(A169 &amp; "*",'PPG TO 3PT '!$B$2:$U$365,9,FALSE)</f>
        <v>35.1</v>
      </c>
      <c r="F169" s="4">
        <f>VLOOKUP(A169, 'EFG Efficiency Experience'!$B$1:$AQ$365,8,FALSE)</f>
        <v>48.6</v>
      </c>
      <c r="G169" s="5">
        <f>VLOOKUP(A169 &amp; "*",'PPG TO 3PT '!$B$2:$U$365,11,FALSE)</f>
        <v>16.899999999999999</v>
      </c>
      <c r="H169" s="5">
        <f>VLOOKUP(A169 &amp; "*",'PPG TO 3PT '!$B$2:$U$365,12,FALSE)</f>
        <v>80.2</v>
      </c>
      <c r="I169" s="5">
        <f>VLOOKUP(A169 &amp; "*",'PPG TO 3PT '!$B$2:$U$365,17,FALSE)</f>
        <v>7.3</v>
      </c>
      <c r="J169">
        <f>VLOOKUP(A169 &amp; "*",'Rebound Margin'!$B$1:$U$365,15,FALSE)</f>
        <v>-6.3</v>
      </c>
      <c r="K169" s="11">
        <f>VLOOKUP(A169,NET!$A$2:$C$366,2,FALSE)</f>
        <v>336</v>
      </c>
      <c r="L169">
        <f>VLOOKUP(A169 &amp; "*",SOR!$A$2:$I$366,4,FALSE)</f>
        <v>188</v>
      </c>
      <c r="M169">
        <f>VLOOKUP(A169 &amp; "*",BPI!$A$2:$L$367,4,FALSE)</f>
        <v>-12.4</v>
      </c>
      <c r="N169">
        <f>VLOOKUP('2024-2025 March Madness Data'!A169,'EFG Efficiency Experience'!$B$1:$AQ$365,30,FALSE)</f>
        <v>2.198</v>
      </c>
      <c r="O169">
        <f>VLOOKUP('2024-2025 March Madness Data'!A169,'EFG Efficiency Experience'!$B$1:$AQ$365,3,FALSE)</f>
        <v>115.788</v>
      </c>
      <c r="P169">
        <f>VLOOKUP(A169 &amp; "*",'Last10 W L'!$C$2:$I$365,2,FALSE)</f>
        <v>-8.6</v>
      </c>
    </row>
    <row r="170" spans="1:16" x14ac:dyDescent="0.2">
      <c r="A170" s="4" t="s">
        <v>740</v>
      </c>
      <c r="B170" s="4">
        <f>VLOOKUP('2024-2025 March Madness Data'!A170 &amp; "*",'PPG TO 3PT '!$B$2:$U$365,3,FALSE)</f>
        <v>65.599999999999994</v>
      </c>
      <c r="C170" s="5">
        <f>VLOOKUP(A170 &amp; "*",OPPG!$B$1:$U$365,3,FALSE)</f>
        <v>64.2</v>
      </c>
      <c r="D170" s="4">
        <f>VLOOKUP(A170 &amp;"*",'PPG TO 3PT '!$B$2:$U$365,19,FALSE)</f>
        <v>9</v>
      </c>
      <c r="E170" s="5">
        <f>VLOOKUP(A170 &amp; "*",'PPG TO 3PT '!$B$2:$U$365,9,FALSE)</f>
        <v>33</v>
      </c>
      <c r="F170" s="4">
        <f>VLOOKUP(A170, 'EFG Efficiency Experience'!$B$1:$AQ$365,8,FALSE)</f>
        <v>49.4</v>
      </c>
      <c r="G170" s="5">
        <f>VLOOKUP(A170 &amp; "*",'PPG TO 3PT '!$B$2:$U$365,11,FALSE)</f>
        <v>13.8</v>
      </c>
      <c r="H170" s="5">
        <f>VLOOKUP(A170 &amp; "*",'PPG TO 3PT '!$B$2:$U$365,12,FALSE)</f>
        <v>72.3</v>
      </c>
      <c r="I170" s="5">
        <f>VLOOKUP(A170 &amp; "*",'PPG TO 3PT '!$B$2:$U$365,17,FALSE)</f>
        <v>9.5</v>
      </c>
      <c r="J170">
        <f>VLOOKUP(A170 &amp; "*",'Rebound Margin'!$B$1:$U$365,15,FALSE)</f>
        <v>-11.9</v>
      </c>
      <c r="K170" s="11">
        <f>VLOOKUP(A170,NET!$A$2:$C$366,2,FALSE)</f>
        <v>181</v>
      </c>
      <c r="L170">
        <f>VLOOKUP(A170 &amp; "*",SOR!$A$2:$I$366,4,FALSE)</f>
        <v>188</v>
      </c>
      <c r="M170">
        <f>VLOOKUP(A170 &amp; "*",BPI!$A$2:$L$367,4,FALSE)</f>
        <v>-2.2000000000000002</v>
      </c>
      <c r="N170">
        <f>VLOOKUP('2024-2025 March Madness Data'!A170,'EFG Efficiency Experience'!$B$1:$AQ$365,30,FALSE)</f>
        <v>2.2149999999999999</v>
      </c>
      <c r="O170">
        <f>VLOOKUP('2024-2025 March Madness Data'!A170,'EFG Efficiency Experience'!$B$1:$AQ$365,3,FALSE)</f>
        <v>101.252</v>
      </c>
      <c r="P170">
        <f>VLOOKUP(A170 &amp; "*",'Last10 W L'!$C$2:$I$365,2,FALSE)</f>
        <v>-2.2000000000000002</v>
      </c>
    </row>
    <row r="171" spans="1:16" x14ac:dyDescent="0.2">
      <c r="A171" s="4" t="s">
        <v>741</v>
      </c>
      <c r="B171" s="4">
        <f>VLOOKUP('2024-2025 March Madness Data'!A171 &amp; "*",'PPG TO 3PT '!$B$2:$U$365,3,FALSE)</f>
        <v>80.599999999999994</v>
      </c>
      <c r="C171" s="5">
        <f>VLOOKUP(A171 &amp; "*",OPPG!$B$1:$U$365,3,FALSE)</f>
        <v>72.7</v>
      </c>
      <c r="D171" s="4">
        <f>VLOOKUP(A171 &amp;"*",'PPG TO 3PT '!$B$2:$U$365,19,FALSE)</f>
        <v>12.1</v>
      </c>
      <c r="E171" s="5">
        <f>VLOOKUP(A171 &amp; "*",'PPG TO 3PT '!$B$2:$U$365,9,FALSE)</f>
        <v>39.700000000000003</v>
      </c>
      <c r="F171" s="4">
        <f>VLOOKUP(A171, 'EFG Efficiency Experience'!$B$1:$AQ$365,8,FALSE)</f>
        <v>51.9</v>
      </c>
      <c r="G171" s="5">
        <f>VLOOKUP(A171 &amp; "*",'PPG TO 3PT '!$B$2:$U$365,11,FALSE)</f>
        <v>16.5</v>
      </c>
      <c r="H171" s="5">
        <f>VLOOKUP(A171 &amp; "*",'PPG TO 3PT '!$B$2:$U$365,12,FALSE)</f>
        <v>72.400000000000006</v>
      </c>
      <c r="I171" s="5">
        <f>VLOOKUP(A171 &amp; "*",'PPG TO 3PT '!$B$2:$U$365,17,FALSE)</f>
        <v>8</v>
      </c>
      <c r="J171">
        <f>VLOOKUP(A171 &amp; "*",'Rebound Margin'!$B$1:$U$365,15,FALSE)</f>
        <v>0.5</v>
      </c>
      <c r="K171" s="11">
        <f>VLOOKUP(A171,NET!$A$2:$C$366,2,FALSE)</f>
        <v>225</v>
      </c>
      <c r="L171">
        <f>VLOOKUP(A171 &amp; "*",SOR!$A$2:$I$366,4,FALSE)</f>
        <v>108</v>
      </c>
      <c r="M171">
        <f>VLOOKUP(A171 &amp; "*",BPI!$A$2:$L$367,4,FALSE)</f>
        <v>2.2000000000000002</v>
      </c>
      <c r="N171">
        <f>VLOOKUP('2024-2025 March Madness Data'!A171,'EFG Efficiency Experience'!$B$1:$AQ$365,30,FALSE)</f>
        <v>2.0209999999999999</v>
      </c>
      <c r="O171">
        <f>VLOOKUP('2024-2025 March Madness Data'!A171,'EFG Efficiency Experience'!$B$1:$AQ$365,3,FALSE)</f>
        <v>114.63800000000001</v>
      </c>
      <c r="P171">
        <f>VLOOKUP(A171 &amp; "*",'Last10 W L'!$C$2:$I$365,2,FALSE)</f>
        <v>0.8</v>
      </c>
    </row>
    <row r="172" spans="1:16" x14ac:dyDescent="0.2">
      <c r="A172" s="4" t="s">
        <v>553</v>
      </c>
      <c r="B172" s="4">
        <f>VLOOKUP('2024-2025 March Madness Data'!A172 &amp; "*",'PPG TO 3PT '!$B$2:$U$365,3,FALSE)</f>
        <v>80.599999999999994</v>
      </c>
      <c r="C172" s="5">
        <f>VLOOKUP(A172 &amp; "*",OPPG!$B$1:$U$365,3,FALSE)</f>
        <v>72.7</v>
      </c>
      <c r="D172" s="4">
        <f>VLOOKUP(A172 &amp;"*",'PPG TO 3PT '!$B$2:$U$365,19,FALSE)</f>
        <v>12.1</v>
      </c>
      <c r="E172" s="5">
        <f>VLOOKUP(A172 &amp; "*",'PPG TO 3PT '!$B$2:$U$365,9,FALSE)</f>
        <v>39.700000000000003</v>
      </c>
      <c r="F172" s="4">
        <f>VLOOKUP(A172, 'EFG Efficiency Experience'!$B$1:$AQ$365,8,FALSE)</f>
        <v>55.4</v>
      </c>
      <c r="G172" s="5">
        <f>VLOOKUP(A172 &amp; "*",'PPG TO 3PT '!$B$2:$U$365,11,FALSE)</f>
        <v>16.5</v>
      </c>
      <c r="H172" s="5">
        <f>VLOOKUP(A172 &amp; "*",'PPG TO 3PT '!$B$2:$U$365,12,FALSE)</f>
        <v>72.400000000000006</v>
      </c>
      <c r="I172" s="5">
        <f>VLOOKUP(A172 &amp; "*",'PPG TO 3PT '!$B$2:$U$365,17,FALSE)</f>
        <v>8</v>
      </c>
      <c r="J172">
        <f>VLOOKUP(A172 &amp; "*",'Rebound Margin'!$B$1:$U$365,15,FALSE)</f>
        <v>0.5</v>
      </c>
      <c r="K172" s="11">
        <f>VLOOKUP(A172,NET!$A$2:$C$366,2,FALSE)</f>
        <v>147</v>
      </c>
      <c r="L172">
        <f>VLOOKUP(A172 &amp; "*",SOR!$A$2:$I$366,4,FALSE)</f>
        <v>108</v>
      </c>
      <c r="M172">
        <f>VLOOKUP(A172 &amp; "*",BPI!$A$2:$L$367,4,FALSE)</f>
        <v>0.6</v>
      </c>
      <c r="N172">
        <f>VLOOKUP('2024-2025 March Madness Data'!A172,'EFG Efficiency Experience'!$B$1:$AQ$365,30,FALSE)</f>
        <v>1.133</v>
      </c>
      <c r="O172">
        <f>VLOOKUP('2024-2025 March Madness Data'!A172,'EFG Efficiency Experience'!$B$1:$AQ$365,3,FALSE)</f>
        <v>106.43899999999999</v>
      </c>
      <c r="P172">
        <f>VLOOKUP(A172 &amp; "*",'Last10 W L'!$C$2:$I$365,2,FALSE)</f>
        <v>0.2</v>
      </c>
    </row>
    <row r="173" spans="1:16" x14ac:dyDescent="0.2">
      <c r="A173" s="4" t="s">
        <v>554</v>
      </c>
      <c r="B173" s="4">
        <f>VLOOKUP('2024-2025 March Madness Data'!A173 &amp; "*",'PPG TO 3PT '!$B$2:$U$365,3,FALSE)</f>
        <v>78.8</v>
      </c>
      <c r="C173" s="5">
        <f>VLOOKUP(A173 &amp; "*",OPPG!$B$1:$U$365,3,FALSE)</f>
        <v>67.2</v>
      </c>
      <c r="D173" s="4">
        <f>VLOOKUP(A173 &amp;"*",'PPG TO 3PT '!$B$2:$U$365,19,FALSE)</f>
        <v>14.3</v>
      </c>
      <c r="E173" s="5">
        <f>VLOOKUP(A173 &amp; "*",'PPG TO 3PT '!$B$2:$U$365,9,FALSE)</f>
        <v>33.700000000000003</v>
      </c>
      <c r="F173" s="4">
        <f>VLOOKUP(A173, 'EFG Efficiency Experience'!$B$1:$AQ$365,8,FALSE)</f>
        <v>54.9</v>
      </c>
      <c r="G173" s="5">
        <f>VLOOKUP(A173 &amp; "*",'PPG TO 3PT '!$B$2:$U$365,11,FALSE)</f>
        <v>20.6</v>
      </c>
      <c r="H173" s="5">
        <f>VLOOKUP(A173 &amp; "*",'PPG TO 3PT '!$B$2:$U$365,12,FALSE)</f>
        <v>72.5</v>
      </c>
      <c r="I173" s="5">
        <f>VLOOKUP(A173 &amp; "*",'PPG TO 3PT '!$B$2:$U$365,17,FALSE)</f>
        <v>5.5</v>
      </c>
      <c r="J173">
        <f>VLOOKUP(A173 &amp; "*",'Rebound Margin'!$B$1:$U$365,15,FALSE)</f>
        <v>9</v>
      </c>
      <c r="K173" s="11">
        <f>VLOOKUP(A173,NET!$A$2:$C$366,2,FALSE)</f>
        <v>25</v>
      </c>
      <c r="L173">
        <f>VLOOKUP(A173 &amp; "*",SOR!$A$2:$I$366,4,FALSE)</f>
        <v>8</v>
      </c>
      <c r="M173">
        <f>VLOOKUP(A173 &amp; "*",BPI!$A$2:$L$367,4,FALSE)</f>
        <v>17.3</v>
      </c>
      <c r="N173">
        <f>VLOOKUP('2024-2025 March Madness Data'!A173,'EFG Efficiency Experience'!$B$1:$AQ$365,30,FALSE)</f>
        <v>2.2330000000000001</v>
      </c>
      <c r="O173">
        <f>VLOOKUP('2024-2025 March Madness Data'!A173,'EFG Efficiency Experience'!$B$1:$AQ$365,3,FALSE)</f>
        <v>95.352000000000004</v>
      </c>
      <c r="P173">
        <f>VLOOKUP(A173 &amp; "*",'Last10 W L'!$C$2:$I$365,2,FALSE)</f>
        <v>23.8</v>
      </c>
    </row>
    <row r="174" spans="1:16" x14ac:dyDescent="0.2">
      <c r="A174" s="4" t="s">
        <v>555</v>
      </c>
      <c r="B174" s="4">
        <f>VLOOKUP('2024-2025 March Madness Data'!A174 &amp; "*",'PPG TO 3PT '!$B$2:$U$365,3,FALSE)</f>
        <v>78.2</v>
      </c>
      <c r="C174" s="5">
        <f>VLOOKUP(A174 &amp; "*",OPPG!$B$1:$U$365,3,FALSE)</f>
        <v>67.2</v>
      </c>
      <c r="D174" s="4">
        <f>VLOOKUP(A174 &amp;"*",'PPG TO 3PT '!$B$2:$U$365,19,FALSE)</f>
        <v>11.5</v>
      </c>
      <c r="E174" s="5">
        <f>VLOOKUP(A174 &amp; "*",'PPG TO 3PT '!$B$2:$U$365,9,FALSE)</f>
        <v>30.8</v>
      </c>
      <c r="F174" s="4">
        <f>VLOOKUP(A174, 'EFG Efficiency Experience'!$B$1:$AQ$365,8,FALSE)</f>
        <v>51.2</v>
      </c>
      <c r="G174" s="5">
        <f>VLOOKUP(A174 &amp; "*",'PPG TO 3PT '!$B$2:$U$365,11,FALSE)</f>
        <v>22.4</v>
      </c>
      <c r="H174" s="5">
        <f>VLOOKUP(A174 &amp; "*",'PPG TO 3PT '!$B$2:$U$365,12,FALSE)</f>
        <v>78.099999999999994</v>
      </c>
      <c r="I174" s="5">
        <f>VLOOKUP(A174 &amp; "*",'PPG TO 3PT '!$B$2:$U$365,17,FALSE)</f>
        <v>5.5</v>
      </c>
      <c r="J174">
        <f>VLOOKUP(A174 &amp; "*",'Rebound Margin'!$B$1:$U$365,15,FALSE)</f>
        <v>9</v>
      </c>
      <c r="K174" s="11">
        <f>VLOOKUP(A174,NET!$A$2:$C$366,2,FALSE)</f>
        <v>11</v>
      </c>
      <c r="L174">
        <f>VLOOKUP(A174 &amp; "*",SOR!$A$2:$I$366,4,FALSE)</f>
        <v>8</v>
      </c>
      <c r="M174">
        <f>VLOOKUP(A174 &amp; "*",BPI!$A$2:$L$367,4,FALSE)</f>
        <v>17.3</v>
      </c>
      <c r="N174">
        <f>VLOOKUP('2024-2025 March Madness Data'!A174,'EFG Efficiency Experience'!$B$1:$AQ$365,30,FALSE)</f>
        <v>1.752</v>
      </c>
      <c r="O174">
        <f>VLOOKUP('2024-2025 March Madness Data'!A174,'EFG Efficiency Experience'!$B$1:$AQ$365,3,FALSE)</f>
        <v>91.731999999999999</v>
      </c>
      <c r="P174">
        <f>VLOOKUP(A174 &amp; "*",'Last10 W L'!$C$2:$I$365,2,FALSE)</f>
        <v>23.8</v>
      </c>
    </row>
    <row r="175" spans="1:16" x14ac:dyDescent="0.2">
      <c r="A175" s="4" t="s">
        <v>742</v>
      </c>
      <c r="B175" s="4">
        <f>VLOOKUP('2024-2025 March Madness Data'!A175 &amp; "*",'PPG TO 3PT '!$B$2:$U$365,3,FALSE)</f>
        <v>75.900000000000006</v>
      </c>
      <c r="C175" s="5">
        <f>VLOOKUP(A175 &amp; "*",OPPG!$B$1:$U$365,3,FALSE)</f>
        <v>71.400000000000006</v>
      </c>
      <c r="D175" s="4">
        <f>VLOOKUP(A175 &amp;"*",'PPG TO 3PT '!$B$2:$U$365,19,FALSE)</f>
        <v>11.4</v>
      </c>
      <c r="E175" s="5">
        <f>VLOOKUP(A175 &amp; "*",'PPG TO 3PT '!$B$2:$U$365,9,FALSE)</f>
        <v>31.8</v>
      </c>
      <c r="F175" s="4">
        <f>VLOOKUP(A175, 'EFG Efficiency Experience'!$B$1:$AQ$365,8,FALSE)</f>
        <v>50.8</v>
      </c>
      <c r="G175" s="5">
        <f>VLOOKUP(A175 &amp; "*",'PPG TO 3PT '!$B$2:$U$365,11,FALSE)</f>
        <v>19.899999999999999</v>
      </c>
      <c r="H175" s="5">
        <f>VLOOKUP(A175 &amp; "*",'PPG TO 3PT '!$B$2:$U$365,12,FALSE)</f>
        <v>67</v>
      </c>
      <c r="I175" s="5">
        <f>VLOOKUP(A175 &amp; "*",'PPG TO 3PT '!$B$2:$U$365,17,FALSE)</f>
        <v>6.6</v>
      </c>
      <c r="J175">
        <f>VLOOKUP(A175 &amp; "*",'Rebound Margin'!$B$1:$U$365,15,FALSE)</f>
        <v>2.4</v>
      </c>
      <c r="K175" s="11">
        <f>VLOOKUP(A175,NET!$A$2:$C$366,2,FALSE)</f>
        <v>106</v>
      </c>
      <c r="L175">
        <f>VLOOKUP(A175 &amp; "*",SOR!$A$2:$I$366,4,FALSE)</f>
        <v>112</v>
      </c>
      <c r="M175">
        <f>VLOOKUP(A175 &amp; "*",BPI!$A$2:$L$367,4,FALSE)</f>
        <v>0.9</v>
      </c>
      <c r="N175">
        <f>VLOOKUP('2024-2025 March Madness Data'!A175,'EFG Efficiency Experience'!$B$1:$AQ$365,30,FALSE)</f>
        <v>2.4470000000000001</v>
      </c>
      <c r="O175">
        <f>VLOOKUP('2024-2025 March Madness Data'!A175,'EFG Efficiency Experience'!$B$1:$AQ$365,3,FALSE)</f>
        <v>103.84099999999999</v>
      </c>
      <c r="P175">
        <f>VLOOKUP(A175 &amp; "*",'Last10 W L'!$C$2:$I$365,2,FALSE)</f>
        <v>3.3</v>
      </c>
    </row>
    <row r="176" spans="1:16" x14ac:dyDescent="0.2">
      <c r="A176" s="4" t="s">
        <v>556</v>
      </c>
      <c r="B176" s="4">
        <f>VLOOKUP('2024-2025 March Madness Data'!A176 &amp; "*",'PPG TO 3PT '!$B$2:$U$365,3,FALSE)</f>
        <v>78.400000000000006</v>
      </c>
      <c r="C176" s="5">
        <f>VLOOKUP(A176 &amp; "*",OPPG!$B$1:$U$365,3,FALSE)</f>
        <v>71.7</v>
      </c>
      <c r="D176" s="4">
        <f>VLOOKUP(A176 &amp;"*",'PPG TO 3PT '!$B$2:$U$365,19,FALSE)</f>
        <v>13.2</v>
      </c>
      <c r="E176" s="5">
        <f>VLOOKUP(A176 &amp; "*",'PPG TO 3PT '!$B$2:$U$365,9,FALSE)</f>
        <v>30.8</v>
      </c>
      <c r="F176" s="4">
        <f>VLOOKUP(A176, 'EFG Efficiency Experience'!$B$1:$AQ$365,8,FALSE)</f>
        <v>51.4</v>
      </c>
      <c r="G176" s="5">
        <f>VLOOKUP(A176 &amp; "*",'PPG TO 3PT '!$B$2:$U$365,11,FALSE)</f>
        <v>23.2</v>
      </c>
      <c r="H176" s="5">
        <f>VLOOKUP(A176 &amp; "*",'PPG TO 3PT '!$B$2:$U$365,12,FALSE)</f>
        <v>68.400000000000006</v>
      </c>
      <c r="I176" s="5">
        <f>VLOOKUP(A176 &amp; "*",'PPG TO 3PT '!$B$2:$U$365,17,FALSE)</f>
        <v>7.7</v>
      </c>
      <c r="J176">
        <f>VLOOKUP(A176 &amp; "*",'Rebound Margin'!$B$1:$U$365,15,FALSE)</f>
        <v>9.3000000000000007</v>
      </c>
      <c r="K176" s="11">
        <f>VLOOKUP(A176,NET!$A$2:$C$366,2,FALSE)</f>
        <v>135</v>
      </c>
      <c r="L176">
        <f>VLOOKUP(A176 &amp; "*",SOR!$A$2:$I$366,4,FALSE)</f>
        <v>144</v>
      </c>
      <c r="M176">
        <f>VLOOKUP(A176 &amp; "*",BPI!$A$2:$L$367,4,FALSE)</f>
        <v>0.6</v>
      </c>
      <c r="N176">
        <f>VLOOKUP('2024-2025 March Madness Data'!A176,'EFG Efficiency Experience'!$B$1:$AQ$365,30,FALSE)</f>
        <v>2.6539999999999999</v>
      </c>
      <c r="O176">
        <f>VLOOKUP('2024-2025 March Madness Data'!A176,'EFG Efficiency Experience'!$B$1:$AQ$365,3,FALSE)</f>
        <v>106.262</v>
      </c>
      <c r="P176">
        <f>VLOOKUP(A176 &amp; "*",'Last10 W L'!$C$2:$I$365,2,FALSE)</f>
        <v>-1</v>
      </c>
    </row>
    <row r="177" spans="1:16" x14ac:dyDescent="0.2">
      <c r="A177" s="4" t="s">
        <v>557</v>
      </c>
      <c r="B177" s="4">
        <f>VLOOKUP('2024-2025 March Madness Data'!A177 &amp; "*",'PPG TO 3PT '!$B$2:$U$365,3,FALSE)</f>
        <v>68.099999999999994</v>
      </c>
      <c r="C177" s="5">
        <f>VLOOKUP(A177 &amp; "*",OPPG!$B$1:$U$365,3,FALSE)</f>
        <v>69.7</v>
      </c>
      <c r="D177" s="4">
        <f>VLOOKUP(A177 &amp;"*",'PPG TO 3PT '!$B$2:$U$365,19,FALSE)</f>
        <v>10.8</v>
      </c>
      <c r="E177" s="5">
        <f>VLOOKUP(A177 &amp; "*",'PPG TO 3PT '!$B$2:$U$365,9,FALSE)</f>
        <v>32.200000000000003</v>
      </c>
      <c r="F177" s="4">
        <f>VLOOKUP(A177, 'EFG Efficiency Experience'!$B$1:$AQ$365,8,FALSE)</f>
        <v>49.9</v>
      </c>
      <c r="G177" s="5">
        <f>VLOOKUP(A177 &amp; "*",'PPG TO 3PT '!$B$2:$U$365,11,FALSE)</f>
        <v>17.8</v>
      </c>
      <c r="H177" s="5">
        <f>VLOOKUP(A177 &amp; "*",'PPG TO 3PT '!$B$2:$U$365,12,FALSE)</f>
        <v>66.400000000000006</v>
      </c>
      <c r="I177" s="5">
        <f>VLOOKUP(A177 &amp; "*",'PPG TO 3PT '!$B$2:$U$365,17,FALSE)</f>
        <v>6</v>
      </c>
      <c r="J177">
        <f>VLOOKUP(A177 &amp; "*",'Rebound Margin'!$B$1:$U$365,15,FALSE)</f>
        <v>-0.7</v>
      </c>
      <c r="K177" s="11">
        <f>VLOOKUP(A177,NET!$A$2:$C$366,2,FALSE)</f>
        <v>95</v>
      </c>
      <c r="L177">
        <f>VLOOKUP(A177 &amp; "*",SOR!$A$2:$I$366,4,FALSE)</f>
        <v>89</v>
      </c>
      <c r="M177">
        <f>VLOOKUP(A177 &amp; "*",BPI!$A$2:$L$367,4,FALSE)</f>
        <v>6</v>
      </c>
      <c r="N177">
        <f>VLOOKUP('2024-2025 March Madness Data'!A177,'EFG Efficiency Experience'!$B$1:$AQ$365,30,FALSE)</f>
        <v>2.5339999999999998</v>
      </c>
      <c r="O177">
        <f>VLOOKUP('2024-2025 March Madness Data'!A177,'EFG Efficiency Experience'!$B$1:$AQ$365,3,FALSE)</f>
        <v>101.43</v>
      </c>
      <c r="P177">
        <f>VLOOKUP(A177 &amp; "*",'Last10 W L'!$C$2:$I$365,2,FALSE)</f>
        <v>8.5</v>
      </c>
    </row>
    <row r="178" spans="1:16" x14ac:dyDescent="0.2">
      <c r="A178" s="4" t="s">
        <v>558</v>
      </c>
      <c r="B178" s="4">
        <f>VLOOKUP('2024-2025 March Madness Data'!A178 &amp; "*",'PPG TO 3PT '!$B$2:$U$365,3,FALSE)</f>
        <v>79.8</v>
      </c>
      <c r="C178" s="5">
        <f>VLOOKUP(A178 &amp; "*",OPPG!$B$1:$U$365,3,FALSE)</f>
        <v>74.2</v>
      </c>
      <c r="D178" s="4">
        <f>VLOOKUP(A178 &amp;"*",'PPG TO 3PT '!$B$2:$U$365,19,FALSE)</f>
        <v>10.6</v>
      </c>
      <c r="E178" s="5">
        <f>VLOOKUP(A178 &amp; "*",'PPG TO 3PT '!$B$2:$U$365,9,FALSE)</f>
        <v>31.4</v>
      </c>
      <c r="F178" s="4">
        <f>VLOOKUP(A178, 'EFG Efficiency Experience'!$B$1:$AQ$365,8,FALSE)</f>
        <v>51.7</v>
      </c>
      <c r="G178" s="5">
        <f>VLOOKUP(A178 &amp; "*",'PPG TO 3PT '!$B$2:$U$365,11,FALSE)</f>
        <v>20.100000000000001</v>
      </c>
      <c r="H178" s="5">
        <f>VLOOKUP(A178 &amp; "*",'PPG TO 3PT '!$B$2:$U$365,12,FALSE)</f>
        <v>70</v>
      </c>
      <c r="I178" s="5">
        <f>VLOOKUP(A178 &amp; "*",'PPG TO 3PT '!$B$2:$U$365,17,FALSE)</f>
        <v>9.1999999999999993</v>
      </c>
      <c r="J178">
        <f>VLOOKUP(A178 &amp; "*",'Rebound Margin'!$B$1:$U$365,15,FALSE)</f>
        <v>2.5</v>
      </c>
      <c r="K178" s="11">
        <f>VLOOKUP(A178,NET!$A$2:$C$366,2,FALSE)</f>
        <v>34</v>
      </c>
      <c r="L178">
        <f>VLOOKUP(A178 &amp; "*",SOR!$A$2:$I$366,4,FALSE)</f>
        <v>34</v>
      </c>
      <c r="M178">
        <f>VLOOKUP(A178 &amp; "*",BPI!$A$2:$L$367,4,FALSE)</f>
        <v>13.2</v>
      </c>
      <c r="N178">
        <f>VLOOKUP('2024-2025 March Madness Data'!A178,'EFG Efficiency Experience'!$B$1:$AQ$365,30,FALSE)</f>
        <v>2.0529999999999999</v>
      </c>
      <c r="O178">
        <f>VLOOKUP('2024-2025 March Madness Data'!A178,'EFG Efficiency Experience'!$B$1:$AQ$365,3,FALSE)</f>
        <v>98.78</v>
      </c>
      <c r="P178">
        <f>VLOOKUP(A178 &amp; "*",'Last10 W L'!$C$2:$I$365,2,FALSE)</f>
        <v>14.6</v>
      </c>
    </row>
    <row r="179" spans="1:16" x14ac:dyDescent="0.2">
      <c r="A179" s="4" t="s">
        <v>559</v>
      </c>
      <c r="B179" s="4">
        <f>VLOOKUP('2024-2025 March Madness Data'!A179 &amp; "*",'PPG TO 3PT '!$B$2:$U$365,3,FALSE)</f>
        <v>54.1</v>
      </c>
      <c r="C179" s="5">
        <f>VLOOKUP(A179 &amp; "*",OPPG!$B$1:$U$365,3,FALSE)</f>
        <v>80.8</v>
      </c>
      <c r="D179" s="4">
        <f>VLOOKUP(A179 &amp;"*",'PPG TO 3PT '!$B$2:$U$365,19,FALSE)</f>
        <v>16.2</v>
      </c>
      <c r="E179" s="5">
        <f>VLOOKUP(A179 &amp; "*",'PPG TO 3PT '!$B$2:$U$365,9,FALSE)</f>
        <v>29.6</v>
      </c>
      <c r="F179" s="4">
        <f>VLOOKUP(A179, 'EFG Efficiency Experience'!$B$1:$AQ$365,8,FALSE)</f>
        <v>42.1</v>
      </c>
      <c r="G179" s="5">
        <f>VLOOKUP(A179 &amp; "*",'PPG TO 3PT '!$B$2:$U$365,11,FALSE)</f>
        <v>15.5</v>
      </c>
      <c r="H179" s="5">
        <f>VLOOKUP(A179 &amp; "*",'PPG TO 3PT '!$B$2:$U$365,12,FALSE)</f>
        <v>66</v>
      </c>
      <c r="I179" s="5">
        <f>VLOOKUP(A179 &amp; "*",'PPG TO 3PT '!$B$2:$U$365,17,FALSE)</f>
        <v>6</v>
      </c>
      <c r="J179">
        <f>VLOOKUP(A179 &amp; "*",'Rebound Margin'!$B$1:$U$365,15,FALSE)</f>
        <v>-8.9</v>
      </c>
      <c r="K179" s="11">
        <f>VLOOKUP(A179,NET!$A$2:$C$366,2,FALSE)</f>
        <v>364</v>
      </c>
      <c r="L179">
        <f>VLOOKUP(A179 &amp; "*",SOR!$A$2:$I$366,4,FALSE)</f>
        <v>188</v>
      </c>
      <c r="M179">
        <f>VLOOKUP(A179 &amp; "*",BPI!$A$2:$L$367,4,FALSE)</f>
        <v>-28.5</v>
      </c>
      <c r="N179">
        <f>VLOOKUP('2024-2025 March Madness Data'!A179,'EFG Efficiency Experience'!$B$1:$AQ$365,30,FALSE)</f>
        <v>2.3530000000000002</v>
      </c>
      <c r="O179">
        <f>VLOOKUP('2024-2025 March Madness Data'!A179,'EFG Efficiency Experience'!$B$1:$AQ$365,3,FALSE)</f>
        <v>125.164</v>
      </c>
      <c r="P179">
        <f>VLOOKUP(A179 &amp; "*",'Last10 W L'!$C$2:$I$365,2,FALSE)</f>
        <v>-32.700000000000003</v>
      </c>
    </row>
    <row r="180" spans="1:16" x14ac:dyDescent="0.2">
      <c r="A180" s="4" t="s">
        <v>560</v>
      </c>
      <c r="B180" s="4">
        <f>VLOOKUP('2024-2025 March Madness Data'!A180 &amp; "*",'PPG TO 3PT '!$B$2:$U$365,3,FALSE)</f>
        <v>84.5</v>
      </c>
      <c r="C180" s="5">
        <f>VLOOKUP(A180 &amp; "*",OPPG!$B$1:$U$365,3,FALSE)</f>
        <v>70.900000000000006</v>
      </c>
      <c r="D180" s="4">
        <f>VLOOKUP(A180 &amp;"*",'PPG TO 3PT '!$B$2:$U$365,19,FALSE)</f>
        <v>10.7</v>
      </c>
      <c r="E180" s="5">
        <f>VLOOKUP(A180 &amp; "*",'PPG TO 3PT '!$B$2:$U$365,9,FALSE)</f>
        <v>37</v>
      </c>
      <c r="F180" s="4">
        <f>VLOOKUP(A180, 'EFG Efficiency Experience'!$B$1:$AQ$365,8,FALSE)</f>
        <v>56.2</v>
      </c>
      <c r="G180" s="5">
        <f>VLOOKUP(A180 &amp; "*",'PPG TO 3PT '!$B$2:$U$365,11,FALSE)</f>
        <v>27</v>
      </c>
      <c r="H180" s="5">
        <f>VLOOKUP(A180 &amp; "*",'PPG TO 3PT '!$B$2:$U$365,12,FALSE)</f>
        <v>72.5</v>
      </c>
      <c r="I180" s="5">
        <f>VLOOKUP(A180 &amp; "*",'PPG TO 3PT '!$B$2:$U$365,17,FALSE)</f>
        <v>9.4</v>
      </c>
      <c r="J180">
        <f>VLOOKUP(A180 &amp; "*",'Rebound Margin'!$B$1:$U$365,15,FALSE)</f>
        <v>1.4</v>
      </c>
      <c r="K180" s="11">
        <f>VLOOKUP(A180,NET!$A$2:$C$366,2,FALSE)</f>
        <v>16</v>
      </c>
      <c r="L180">
        <f>VLOOKUP(A180 &amp; "*",SOR!$A$2:$I$366,4,FALSE)</f>
        <v>29</v>
      </c>
      <c r="M180">
        <f>VLOOKUP(A180 &amp; "*",BPI!$A$2:$L$367,4,FALSE)</f>
        <v>13.7</v>
      </c>
      <c r="N180">
        <f>VLOOKUP('2024-2025 March Madness Data'!A180,'EFG Efficiency Experience'!$B$1:$AQ$365,30,FALSE)</f>
        <v>2.1970000000000001</v>
      </c>
      <c r="O180">
        <f>VLOOKUP('2024-2025 March Madness Data'!A180,'EFG Efficiency Experience'!$B$1:$AQ$365,3,FALSE)</f>
        <v>100.82599999999999</v>
      </c>
      <c r="P180">
        <f>VLOOKUP(A180 &amp; "*",'Last10 W L'!$C$2:$I$365,2,FALSE)</f>
        <v>19.7</v>
      </c>
    </row>
    <row r="181" spans="1:16" x14ac:dyDescent="0.2">
      <c r="A181" s="4" t="s">
        <v>561</v>
      </c>
      <c r="B181" s="4">
        <f>VLOOKUP('2024-2025 March Madness Data'!A181 &amp; "*",'PPG TO 3PT '!$B$2:$U$365,3,FALSE)</f>
        <v>68</v>
      </c>
      <c r="C181" s="5">
        <f>VLOOKUP(A181 &amp; "*",OPPG!$B$1:$U$365,3,FALSE)</f>
        <v>70.900000000000006</v>
      </c>
      <c r="D181" s="4">
        <f>VLOOKUP(A181 &amp;"*",'PPG TO 3PT '!$B$2:$U$365,19,FALSE)</f>
        <v>13.7</v>
      </c>
      <c r="E181" s="5">
        <f>VLOOKUP(A181 &amp; "*",'PPG TO 3PT '!$B$2:$U$365,9,FALSE)</f>
        <v>35.700000000000003</v>
      </c>
      <c r="F181" s="4">
        <f>VLOOKUP(A181, 'EFG Efficiency Experience'!$B$1:$AQ$365,8,FALSE)</f>
        <v>50.9</v>
      </c>
      <c r="G181" s="5">
        <f>VLOOKUP(A181 &amp; "*",'PPG TO 3PT '!$B$2:$U$365,11,FALSE)</f>
        <v>18.8</v>
      </c>
      <c r="H181" s="5">
        <f>VLOOKUP(A181 &amp; "*",'PPG TO 3PT '!$B$2:$U$365,12,FALSE)</f>
        <v>65.599999999999994</v>
      </c>
      <c r="I181" s="5">
        <f>VLOOKUP(A181 &amp; "*",'PPG TO 3PT '!$B$2:$U$365,17,FALSE)</f>
        <v>7.4</v>
      </c>
      <c r="J181">
        <f>VLOOKUP(A181 &amp; "*",'Rebound Margin'!$B$1:$U$365,15,FALSE)</f>
        <v>1.6</v>
      </c>
      <c r="K181" s="11">
        <f>VLOOKUP(A181,NET!$A$2:$C$366,2,FALSE)</f>
        <v>245</v>
      </c>
      <c r="L181">
        <f>VLOOKUP(A181 &amp; "*",SOR!$A$2:$I$366,4,FALSE)</f>
        <v>188</v>
      </c>
      <c r="M181">
        <f>VLOOKUP(A181 &amp; "*",BPI!$A$2:$L$367,4,FALSE)</f>
        <v>-4.5</v>
      </c>
      <c r="N181">
        <f>VLOOKUP('2024-2025 March Madness Data'!A181,'EFG Efficiency Experience'!$B$1:$AQ$365,30,FALSE)</f>
        <v>1.724</v>
      </c>
      <c r="O181">
        <f>VLOOKUP('2024-2025 March Madness Data'!A181,'EFG Efficiency Experience'!$B$1:$AQ$365,3,FALSE)</f>
        <v>105.605</v>
      </c>
      <c r="P181">
        <f>VLOOKUP(A181 &amp; "*",'Last10 W L'!$C$2:$I$365,2,FALSE)</f>
        <v>-1.7</v>
      </c>
    </row>
    <row r="182" spans="1:16" x14ac:dyDescent="0.2">
      <c r="A182" s="4" t="s">
        <v>562</v>
      </c>
      <c r="B182" s="4">
        <f>VLOOKUP('2024-2025 March Madness Data'!A182 &amp; "*",'PPG TO 3PT '!$B$2:$U$365,3,FALSE)</f>
        <v>70.3</v>
      </c>
      <c r="C182" s="5">
        <f>VLOOKUP(A182 &amp; "*",OPPG!$B$1:$U$365,3,FALSE)</f>
        <v>75.400000000000006</v>
      </c>
      <c r="D182" s="4">
        <f>VLOOKUP(A182 &amp;"*",'PPG TO 3PT '!$B$2:$U$365,19,FALSE)</f>
        <v>11</v>
      </c>
      <c r="E182" s="5">
        <f>VLOOKUP(A182 &amp; "*",'PPG TO 3PT '!$B$2:$U$365,9,FALSE)</f>
        <v>35.200000000000003</v>
      </c>
      <c r="F182" s="4">
        <f>VLOOKUP(A182, 'EFG Efficiency Experience'!$B$1:$AQ$365,8,FALSE)</f>
        <v>47.2</v>
      </c>
      <c r="G182" s="5">
        <f>VLOOKUP(A182 &amp; "*",'PPG TO 3PT '!$B$2:$U$365,11,FALSE)</f>
        <v>21.2</v>
      </c>
      <c r="H182" s="5">
        <f>VLOOKUP(A182 &amp; "*",'PPG TO 3PT '!$B$2:$U$365,12,FALSE)</f>
        <v>74.2</v>
      </c>
      <c r="I182" s="5">
        <f>VLOOKUP(A182 &amp; "*",'PPG TO 3PT '!$B$2:$U$365,17,FALSE)</f>
        <v>5.9</v>
      </c>
      <c r="J182">
        <f>VLOOKUP(A182 &amp; "*",'Rebound Margin'!$B$1:$U$365,15,FALSE)</f>
        <v>-3.8</v>
      </c>
      <c r="K182" s="11">
        <f>VLOOKUP(A182,NET!$A$2:$C$366,2,FALSE)</f>
        <v>258</v>
      </c>
      <c r="L182">
        <f>VLOOKUP(A182 &amp; "*",SOR!$A$2:$I$366,4,FALSE)</f>
        <v>188</v>
      </c>
      <c r="M182">
        <f>VLOOKUP(A182 &amp; "*",BPI!$A$2:$L$367,4,FALSE)</f>
        <v>-4.7</v>
      </c>
      <c r="N182">
        <f>VLOOKUP('2024-2025 March Madness Data'!A182,'EFG Efficiency Experience'!$B$1:$AQ$365,30,FALSE)</f>
        <v>1.5649999999999999</v>
      </c>
      <c r="O182">
        <f>VLOOKUP('2024-2025 March Madness Data'!A182,'EFG Efficiency Experience'!$B$1:$AQ$365,3,FALSE)</f>
        <v>111.681</v>
      </c>
      <c r="P182">
        <f>VLOOKUP(A182 &amp; "*",'Last10 W L'!$C$2:$I$365,2,FALSE)</f>
        <v>-2.9</v>
      </c>
    </row>
    <row r="183" spans="1:16" x14ac:dyDescent="0.2">
      <c r="A183" s="4" t="s">
        <v>563</v>
      </c>
      <c r="B183" s="4">
        <f>VLOOKUP('2024-2025 March Madness Data'!A183 &amp; "*",'PPG TO 3PT '!$B$2:$U$365,3,FALSE)</f>
        <v>76.900000000000006</v>
      </c>
      <c r="C183" s="5">
        <f>VLOOKUP(A183 &amp; "*",OPPG!$B$1:$U$365,3,FALSE)</f>
        <v>69.599999999999994</v>
      </c>
      <c r="D183" s="4">
        <f>VLOOKUP(A183 &amp;"*",'PPG TO 3PT '!$B$2:$U$365,19,FALSE)</f>
        <v>10.9</v>
      </c>
      <c r="E183" s="5">
        <f>VLOOKUP(A183 &amp; "*",'PPG TO 3PT '!$B$2:$U$365,9,FALSE)</f>
        <v>36</v>
      </c>
      <c r="F183" s="4">
        <f>VLOOKUP(A183, 'EFG Efficiency Experience'!$B$1:$AQ$365,8,FALSE)</f>
        <v>56.4</v>
      </c>
      <c r="G183" s="5">
        <f>VLOOKUP(A183 &amp; "*",'PPG TO 3PT '!$B$2:$U$365,11,FALSE)</f>
        <v>19.5</v>
      </c>
      <c r="H183" s="5">
        <f>VLOOKUP(A183 &amp; "*",'PPG TO 3PT '!$B$2:$U$365,12,FALSE)</f>
        <v>73.599999999999994</v>
      </c>
      <c r="I183" s="5">
        <f>VLOOKUP(A183 &amp; "*",'PPG TO 3PT '!$B$2:$U$365,17,FALSE)</f>
        <v>6.3</v>
      </c>
      <c r="J183">
        <f>VLOOKUP(A183 &amp; "*",'Rebound Margin'!$B$1:$U$365,15,FALSE)</f>
        <v>-0.7</v>
      </c>
      <c r="K183" s="11">
        <f>VLOOKUP(A183,NET!$A$2:$C$366,2,FALSE)</f>
        <v>143</v>
      </c>
      <c r="L183">
        <f>VLOOKUP(A183 &amp; "*",SOR!$A$2:$I$366,4,FALSE)</f>
        <v>90</v>
      </c>
      <c r="M183">
        <f>VLOOKUP(A183 &amp; "*",BPI!$A$2:$L$367,4,FALSE)</f>
        <v>-1.2</v>
      </c>
      <c r="N183">
        <f>VLOOKUP('2024-2025 March Madness Data'!A183,'EFG Efficiency Experience'!$B$1:$AQ$365,30,FALSE)</f>
        <v>2.1480000000000001</v>
      </c>
      <c r="O183">
        <f>VLOOKUP('2024-2025 March Madness Data'!A183,'EFG Efficiency Experience'!$B$1:$AQ$365,3,FALSE)</f>
        <v>109.005</v>
      </c>
      <c r="P183">
        <f>VLOOKUP(A183 &amp; "*",'Last10 W L'!$C$2:$I$365,2,FALSE)</f>
        <v>3.8</v>
      </c>
    </row>
    <row r="184" spans="1:16" x14ac:dyDescent="0.2">
      <c r="A184" s="4" t="s">
        <v>564</v>
      </c>
      <c r="B184" s="4">
        <f>VLOOKUP('2024-2025 March Madness Data'!A184 &amp; "*",'PPG TO 3PT '!$B$2:$U$365,3,FALSE)</f>
        <v>71.3</v>
      </c>
      <c r="C184" s="5">
        <f>VLOOKUP(A184 &amp; "*",OPPG!$B$1:$U$365,3,FALSE)</f>
        <v>69.599999999999994</v>
      </c>
      <c r="D184" s="4">
        <f>VLOOKUP(A184 &amp;"*",'PPG TO 3PT '!$B$2:$U$365,19,FALSE)</f>
        <v>9.9</v>
      </c>
      <c r="E184" s="5">
        <f>VLOOKUP(A184 &amp; "*",'PPG TO 3PT '!$B$2:$U$365,9,FALSE)</f>
        <v>34</v>
      </c>
      <c r="F184" s="4">
        <f>VLOOKUP(A184, 'EFG Efficiency Experience'!$B$1:$AQ$365,8,FALSE)</f>
        <v>52.8</v>
      </c>
      <c r="G184" s="5">
        <f>VLOOKUP(A184 &amp; "*",'PPG TO 3PT '!$B$2:$U$365,11,FALSE)</f>
        <v>17.3</v>
      </c>
      <c r="H184" s="5">
        <f>VLOOKUP(A184 &amp; "*",'PPG TO 3PT '!$B$2:$U$365,12,FALSE)</f>
        <v>72.5</v>
      </c>
      <c r="I184" s="5">
        <f>VLOOKUP(A184 &amp; "*",'PPG TO 3PT '!$B$2:$U$365,17,FALSE)</f>
        <v>6.4</v>
      </c>
      <c r="J184">
        <f>VLOOKUP(A184 &amp; "*",'Rebound Margin'!$B$1:$U$365,15,FALSE)</f>
        <v>-3.9</v>
      </c>
      <c r="K184" s="11">
        <f>VLOOKUP(A184,NET!$A$2:$C$366,2,FALSE)</f>
        <v>186</v>
      </c>
      <c r="L184">
        <f>VLOOKUP(A184 &amp; "*",SOR!$A$2:$I$366,4,FALSE)</f>
        <v>188</v>
      </c>
      <c r="M184">
        <f>VLOOKUP(A184 &amp; "*",BPI!$A$2:$L$367,4,FALSE)</f>
        <v>-1.2</v>
      </c>
      <c r="N184">
        <f>VLOOKUP('2024-2025 March Madness Data'!A184,'EFG Efficiency Experience'!$B$1:$AQ$365,30,FALSE)</f>
        <v>2.577</v>
      </c>
      <c r="O184">
        <f>VLOOKUP('2024-2025 March Madness Data'!A184,'EFG Efficiency Experience'!$B$1:$AQ$365,3,FALSE)</f>
        <v>106.682</v>
      </c>
      <c r="P184">
        <f>VLOOKUP(A184 &amp; "*",'Last10 W L'!$C$2:$I$365,2,FALSE)</f>
        <v>-1.9</v>
      </c>
    </row>
    <row r="185" spans="1:16" x14ac:dyDescent="0.2">
      <c r="A185" s="4" t="s">
        <v>565</v>
      </c>
      <c r="B185" s="4">
        <f>VLOOKUP('2024-2025 March Madness Data'!A185 &amp; "*",'PPG TO 3PT '!$B$2:$U$365,3,FALSE)</f>
        <v>66.099999999999994</v>
      </c>
      <c r="C185" s="5">
        <f>VLOOKUP(A185 &amp; "*",OPPG!$B$1:$U$365,3,FALSE)</f>
        <v>68.7</v>
      </c>
      <c r="D185" s="4">
        <f>VLOOKUP(A185 &amp;"*",'PPG TO 3PT '!$B$2:$U$365,19,FALSE)</f>
        <v>11.8</v>
      </c>
      <c r="E185" s="5">
        <f>VLOOKUP(A185 &amp; "*",'PPG TO 3PT '!$B$2:$U$365,9,FALSE)</f>
        <v>30.9</v>
      </c>
      <c r="F185" s="4">
        <f>VLOOKUP(A185, 'EFG Efficiency Experience'!$B$1:$AQ$365,8,FALSE)</f>
        <v>45.9</v>
      </c>
      <c r="G185" s="5">
        <f>VLOOKUP(A185 &amp; "*",'PPG TO 3PT '!$B$2:$U$365,11,FALSE)</f>
        <v>20.6</v>
      </c>
      <c r="H185" s="5">
        <f>VLOOKUP(A185 &amp; "*",'PPG TO 3PT '!$B$2:$U$365,12,FALSE)</f>
        <v>67.5</v>
      </c>
      <c r="I185" s="5">
        <f>VLOOKUP(A185 &amp; "*",'PPG TO 3PT '!$B$2:$U$365,17,FALSE)</f>
        <v>5.6</v>
      </c>
      <c r="J185">
        <f>VLOOKUP(A185 &amp; "*",'Rebound Margin'!$B$1:$U$365,15,FALSE)</f>
        <v>4.5</v>
      </c>
      <c r="K185" s="11">
        <f>VLOOKUP(A185,NET!$A$2:$C$366,2,FALSE)</f>
        <v>317</v>
      </c>
      <c r="L185">
        <f>VLOOKUP(A185 &amp; "*",SOR!$A$2:$I$366,4,FALSE)</f>
        <v>188</v>
      </c>
      <c r="M185">
        <f>VLOOKUP(A185 &amp; "*",BPI!$A$2:$L$367,4,FALSE)</f>
        <v>-8.9</v>
      </c>
      <c r="N185">
        <f>VLOOKUP('2024-2025 March Madness Data'!A185,'EFG Efficiency Experience'!$B$1:$AQ$365,30,FALSE)</f>
        <v>2.2909999999999999</v>
      </c>
      <c r="O185">
        <f>VLOOKUP('2024-2025 March Madness Data'!A185,'EFG Efficiency Experience'!$B$1:$AQ$365,3,FALSE)</f>
        <v>111.672</v>
      </c>
      <c r="P185">
        <f>VLOOKUP(A185 &amp; "*",'Last10 W L'!$C$2:$I$365,2,FALSE)</f>
        <v>-17.5</v>
      </c>
    </row>
    <row r="186" spans="1:16" x14ac:dyDescent="0.2">
      <c r="A186" s="4" t="s">
        <v>566</v>
      </c>
      <c r="B186" s="4">
        <f>VLOOKUP('2024-2025 March Madness Data'!A186 &amp; "*",'PPG TO 3PT '!$B$2:$U$365,3,FALSE)</f>
        <v>80</v>
      </c>
      <c r="C186" s="5">
        <f>VLOOKUP(A186 &amp; "*",OPPG!$B$1:$U$365,3,FALSE)</f>
        <v>80.8</v>
      </c>
      <c r="D186" s="4">
        <f>VLOOKUP(A186 &amp;"*",'PPG TO 3PT '!$B$2:$U$365,19,FALSE)</f>
        <v>13.5</v>
      </c>
      <c r="E186" s="5">
        <f>VLOOKUP(A186 &amp; "*",'PPG TO 3PT '!$B$2:$U$365,9,FALSE)</f>
        <v>34</v>
      </c>
      <c r="F186" s="4">
        <f>VLOOKUP(A186, 'EFG Efficiency Experience'!$B$1:$AQ$365,8,FALSE)</f>
        <v>49</v>
      </c>
      <c r="G186" s="5">
        <f>VLOOKUP(A186 &amp; "*",'PPG TO 3PT '!$B$2:$U$365,11,FALSE)</f>
        <v>22.1</v>
      </c>
      <c r="H186" s="5">
        <f>VLOOKUP(A186 &amp; "*",'PPG TO 3PT '!$B$2:$U$365,12,FALSE)</f>
        <v>72.8</v>
      </c>
      <c r="I186" s="5">
        <f>VLOOKUP(A186 &amp; "*",'PPG TO 3PT '!$B$2:$U$365,17,FALSE)</f>
        <v>6.9</v>
      </c>
      <c r="J186">
        <f>VLOOKUP(A186 &amp; "*",'Rebound Margin'!$B$1:$U$365,15,FALSE)</f>
        <v>0.2</v>
      </c>
      <c r="K186" s="11">
        <f>VLOOKUP(A186,NET!$A$2:$C$366,2,FALSE)</f>
        <v>332</v>
      </c>
      <c r="L186">
        <f>VLOOKUP(A186 &amp; "*",SOR!$A$2:$I$366,4,FALSE)</f>
        <v>188</v>
      </c>
      <c r="M186">
        <f>VLOOKUP(A186 &amp; "*",BPI!$A$2:$L$367,4,FALSE)</f>
        <v>-10.3</v>
      </c>
      <c r="N186">
        <f>VLOOKUP('2024-2025 March Madness Data'!A186,'EFG Efficiency Experience'!$B$1:$AQ$365,30,FALSE)</f>
        <v>2.444</v>
      </c>
      <c r="O186">
        <f>VLOOKUP('2024-2025 March Madness Data'!A186,'EFG Efficiency Experience'!$B$1:$AQ$365,3,FALSE)</f>
        <v>116.947</v>
      </c>
      <c r="P186">
        <f>VLOOKUP(A186 &amp; "*",'Last10 W L'!$C$2:$I$365,2,FALSE)</f>
        <v>-9.4</v>
      </c>
    </row>
    <row r="187" spans="1:16" x14ac:dyDescent="0.2">
      <c r="A187" s="4" t="s">
        <v>567</v>
      </c>
      <c r="B187" s="4">
        <f>VLOOKUP('2024-2025 March Madness Data'!A187 &amp; "*",'PPG TO 3PT '!$B$2:$U$365,3,FALSE)</f>
        <v>70.400000000000006</v>
      </c>
      <c r="C187" s="5">
        <f>VLOOKUP(A187 &amp; "*",OPPG!$B$1:$U$365,3,FALSE)</f>
        <v>69.8</v>
      </c>
      <c r="D187" s="4">
        <f>VLOOKUP(A187 &amp;"*",'PPG TO 3PT '!$B$2:$U$365,19,FALSE)</f>
        <v>15.1</v>
      </c>
      <c r="E187" s="5">
        <f>VLOOKUP(A187 &amp; "*",'PPG TO 3PT '!$B$2:$U$365,9,FALSE)</f>
        <v>34.799999999999997</v>
      </c>
      <c r="F187" s="4">
        <f>VLOOKUP(A187, 'EFG Efficiency Experience'!$B$1:$AQ$365,8,FALSE)</f>
        <v>51</v>
      </c>
      <c r="G187" s="5">
        <f>VLOOKUP(A187 &amp; "*",'PPG TO 3PT '!$B$2:$U$365,11,FALSE)</f>
        <v>17.7</v>
      </c>
      <c r="H187" s="5">
        <f>VLOOKUP(A187 &amp; "*",'PPG TO 3PT '!$B$2:$U$365,12,FALSE)</f>
        <v>73.400000000000006</v>
      </c>
      <c r="I187" s="5">
        <f>VLOOKUP(A187 &amp; "*",'PPG TO 3PT '!$B$2:$U$365,17,FALSE)</f>
        <v>6.1</v>
      </c>
      <c r="J187">
        <f>VLOOKUP(A187 &amp; "*",'Rebound Margin'!$B$1:$U$365,15,FALSE)</f>
        <v>4.4000000000000004</v>
      </c>
      <c r="K187" s="11">
        <f>VLOOKUP(A187,NET!$A$2:$C$366,2,FALSE)</f>
        <v>236</v>
      </c>
      <c r="L187">
        <f>VLOOKUP(A187 &amp; "*",SOR!$A$2:$I$366,4,FALSE)</f>
        <v>168</v>
      </c>
      <c r="M187">
        <f>VLOOKUP(A187 &amp; "*",BPI!$A$2:$L$367,4,FALSE)</f>
        <v>-4.5999999999999996</v>
      </c>
      <c r="N187">
        <f>VLOOKUP('2024-2025 March Madness Data'!A187,'EFG Efficiency Experience'!$B$1:$AQ$365,30,FALSE)</f>
        <v>2.0129999999999999</v>
      </c>
      <c r="O187">
        <f>VLOOKUP('2024-2025 March Madness Data'!A187,'EFG Efficiency Experience'!$B$1:$AQ$365,3,FALSE)</f>
        <v>107.48699999999999</v>
      </c>
      <c r="P187">
        <f>VLOOKUP(A187 &amp; "*",'Last10 W L'!$C$2:$I$365,2,FALSE)</f>
        <v>-2.2000000000000002</v>
      </c>
    </row>
    <row r="188" spans="1:16" x14ac:dyDescent="0.2">
      <c r="A188" s="4" t="s">
        <v>568</v>
      </c>
      <c r="B188" s="4">
        <f>VLOOKUP('2024-2025 March Madness Data'!A188 &amp; "*",'PPG TO 3PT '!$B$2:$U$365,3,FALSE)</f>
        <v>71.8</v>
      </c>
      <c r="C188" s="5">
        <f>VLOOKUP(A188 &amp; "*",OPPG!$B$1:$U$365,3,FALSE)</f>
        <v>69.2</v>
      </c>
      <c r="D188" s="4">
        <f>VLOOKUP(A188 &amp;"*",'PPG TO 3PT '!$B$2:$U$365,19,FALSE)</f>
        <v>11.4</v>
      </c>
      <c r="E188" s="5">
        <f>VLOOKUP(A188 &amp; "*",'PPG TO 3PT '!$B$2:$U$365,9,FALSE)</f>
        <v>34.4</v>
      </c>
      <c r="F188" s="4">
        <f>VLOOKUP(A188, 'EFG Efficiency Experience'!$B$1:$AQ$365,8,FALSE)</f>
        <v>49.3</v>
      </c>
      <c r="G188" s="5">
        <f>VLOOKUP(A188 &amp; "*",'PPG TO 3PT '!$B$2:$U$365,11,FALSE)</f>
        <v>22.8</v>
      </c>
      <c r="H188" s="5">
        <f>VLOOKUP(A188 &amp; "*",'PPG TO 3PT '!$B$2:$U$365,12,FALSE)</f>
        <v>72.2</v>
      </c>
      <c r="I188" s="5">
        <f>VLOOKUP(A188 &amp; "*",'PPG TO 3PT '!$B$2:$U$365,17,FALSE)</f>
        <v>6.7</v>
      </c>
      <c r="J188">
        <f>VLOOKUP(A188 &amp; "*",'Rebound Margin'!$B$1:$U$365,15,FALSE)</f>
        <v>1.2</v>
      </c>
      <c r="K188" s="11">
        <f>VLOOKUP(A188,NET!$A$2:$C$366,2,FALSE)</f>
        <v>146</v>
      </c>
      <c r="L188">
        <f>VLOOKUP(A188 &amp; "*",SOR!$A$2:$I$366,4,FALSE)</f>
        <v>188</v>
      </c>
      <c r="M188">
        <f>VLOOKUP(A188 &amp; "*",BPI!$A$2:$L$367,4,FALSE)</f>
        <v>2.2000000000000002</v>
      </c>
      <c r="N188">
        <f>VLOOKUP('2024-2025 March Madness Data'!A188,'EFG Efficiency Experience'!$B$1:$AQ$365,30,FALSE)</f>
        <v>2.7690000000000001</v>
      </c>
      <c r="O188">
        <f>VLOOKUP('2024-2025 March Madness Data'!A188,'EFG Efficiency Experience'!$B$1:$AQ$365,3,FALSE)</f>
        <v>104.896</v>
      </c>
      <c r="P188">
        <f>VLOOKUP(A188 &amp; "*",'Last10 W L'!$C$2:$I$365,2,FALSE)</f>
        <v>4.4000000000000004</v>
      </c>
    </row>
    <row r="189" spans="1:16" x14ac:dyDescent="0.2">
      <c r="A189" s="4" t="s">
        <v>569</v>
      </c>
      <c r="B189" s="4">
        <f>VLOOKUP('2024-2025 March Madness Data'!A189 &amp; "*",'PPG TO 3PT '!$B$2:$U$365,3,FALSE)</f>
        <v>65.3</v>
      </c>
      <c r="C189" s="5">
        <f>VLOOKUP(A189 &amp; "*",OPPG!$B$1:$U$365,3,FALSE)</f>
        <v>73.2</v>
      </c>
      <c r="D189" s="4">
        <f>VLOOKUP(A189 &amp;"*",'PPG TO 3PT '!$B$2:$U$365,19,FALSE)</f>
        <v>12.1</v>
      </c>
      <c r="E189" s="5">
        <f>VLOOKUP(A189 &amp; "*",'PPG TO 3PT '!$B$2:$U$365,9,FALSE)</f>
        <v>30.8</v>
      </c>
      <c r="F189" s="4">
        <f>VLOOKUP(A189, 'EFG Efficiency Experience'!$B$1:$AQ$365,8,FALSE)</f>
        <v>45.3</v>
      </c>
      <c r="G189" s="5">
        <f>VLOOKUP(A189 &amp; "*",'PPG TO 3PT '!$B$2:$U$365,11,FALSE)</f>
        <v>15.8</v>
      </c>
      <c r="H189" s="5">
        <f>VLOOKUP(A189 &amp; "*",'PPG TO 3PT '!$B$2:$U$365,12,FALSE)</f>
        <v>73.099999999999994</v>
      </c>
      <c r="I189" s="5">
        <f>VLOOKUP(A189 &amp; "*",'PPG TO 3PT '!$B$2:$U$365,17,FALSE)</f>
        <v>4.8</v>
      </c>
      <c r="J189">
        <f>VLOOKUP(A189 &amp; "*",'Rebound Margin'!$B$1:$U$365,15,FALSE)</f>
        <v>-2</v>
      </c>
      <c r="K189" s="11">
        <f>VLOOKUP(A189,NET!$A$2:$C$366,2,FALSE)</f>
        <v>352</v>
      </c>
      <c r="L189">
        <f>VLOOKUP(A189 &amp; "*",SOR!$A$2:$I$366,4,FALSE)</f>
        <v>188</v>
      </c>
      <c r="M189">
        <f>VLOOKUP(A189 &amp; "*",BPI!$A$2:$L$367,4,FALSE)</f>
        <v>-12.5</v>
      </c>
      <c r="N189">
        <f>VLOOKUP('2024-2025 March Madness Data'!A189,'EFG Efficiency Experience'!$B$1:$AQ$365,30,FALSE)</f>
        <v>0.94699999999999995</v>
      </c>
      <c r="O189">
        <f>VLOOKUP('2024-2025 March Madness Data'!A189,'EFG Efficiency Experience'!$B$1:$AQ$365,3,FALSE)</f>
        <v>113.533</v>
      </c>
      <c r="P189">
        <f>VLOOKUP(A189 &amp; "*",'Last10 W L'!$C$2:$I$365,2,FALSE)</f>
        <v>-12.9</v>
      </c>
    </row>
    <row r="190" spans="1:16" x14ac:dyDescent="0.2">
      <c r="A190" s="4" t="s">
        <v>570</v>
      </c>
      <c r="B190" s="4">
        <f>VLOOKUP('2024-2025 March Madness Data'!A190 &amp; "*",'PPG TO 3PT '!$B$2:$U$365,3,FALSE)</f>
        <v>70.8</v>
      </c>
      <c r="C190" s="5">
        <f>VLOOKUP(A190 &amp; "*",OPPG!$B$1:$U$365,3,FALSE)</f>
        <v>70.400000000000006</v>
      </c>
      <c r="D190" s="4">
        <f>VLOOKUP(A190 &amp;"*",'PPG TO 3PT '!$B$2:$U$365,19,FALSE)</f>
        <v>10.8</v>
      </c>
      <c r="E190" s="5">
        <f>VLOOKUP(A190 &amp; "*",'PPG TO 3PT '!$B$2:$U$365,9,FALSE)</f>
        <v>33.799999999999997</v>
      </c>
      <c r="F190" s="4">
        <f>VLOOKUP(A190, 'EFG Efficiency Experience'!$B$1:$AQ$365,8,FALSE)</f>
        <v>48</v>
      </c>
      <c r="G190" s="5">
        <f>VLOOKUP(A190 &amp; "*",'PPG TO 3PT '!$B$2:$U$365,11,FALSE)</f>
        <v>19.399999999999999</v>
      </c>
      <c r="H190" s="5">
        <f>VLOOKUP(A190 &amp; "*",'PPG TO 3PT '!$B$2:$U$365,12,FALSE)</f>
        <v>73.2</v>
      </c>
      <c r="I190" s="5">
        <f>VLOOKUP(A190 &amp; "*",'PPG TO 3PT '!$B$2:$U$365,17,FALSE)</f>
        <v>6.5</v>
      </c>
      <c r="J190">
        <f>VLOOKUP(A190 &amp; "*",'Rebound Margin'!$B$1:$U$365,15,FALSE)</f>
        <v>2.1</v>
      </c>
      <c r="K190" s="11">
        <f>VLOOKUP(A190,NET!$A$2:$C$366,2,FALSE)</f>
        <v>270</v>
      </c>
      <c r="L190">
        <f>VLOOKUP(A190 &amp; "*",SOR!$A$2:$I$366,4,FALSE)</f>
        <v>188</v>
      </c>
      <c r="M190">
        <f>VLOOKUP(A190 &amp; "*",BPI!$A$2:$L$367,4,FALSE)</f>
        <v>-5.3</v>
      </c>
      <c r="N190">
        <f>VLOOKUP('2024-2025 March Madness Data'!A190,'EFG Efficiency Experience'!$B$1:$AQ$365,30,FALSE)</f>
        <v>1.714</v>
      </c>
      <c r="O190">
        <f>VLOOKUP('2024-2025 March Madness Data'!A190,'EFG Efficiency Experience'!$B$1:$AQ$365,3,FALSE)</f>
        <v>111.506</v>
      </c>
      <c r="P190">
        <f>VLOOKUP(A190 &amp; "*",'Last10 W L'!$C$2:$I$365,2,FALSE)</f>
        <v>-4.3</v>
      </c>
    </row>
    <row r="191" spans="1:16" x14ac:dyDescent="0.2">
      <c r="A191" s="4" t="s">
        <v>571</v>
      </c>
      <c r="B191" s="4">
        <f>VLOOKUP('2024-2025 March Madness Data'!A191 &amp; "*",'PPG TO 3PT '!$B$2:$U$365,3,FALSE)</f>
        <v>69.599999999999994</v>
      </c>
      <c r="C191" s="5">
        <f>VLOOKUP(A191 &amp; "*",OPPG!$B$1:$U$365,3,FALSE)</f>
        <v>70.400000000000006</v>
      </c>
      <c r="D191" s="4">
        <f>VLOOKUP(A191 &amp;"*",'PPG TO 3PT '!$B$2:$U$365,19,FALSE)</f>
        <v>9.5</v>
      </c>
      <c r="E191" s="5">
        <f>VLOOKUP(A191 &amp; "*",'PPG TO 3PT '!$B$2:$U$365,9,FALSE)</f>
        <v>32.200000000000003</v>
      </c>
      <c r="F191" s="4">
        <f>VLOOKUP(A191, 'EFG Efficiency Experience'!$B$1:$AQ$365,8,FALSE)</f>
        <v>48.3</v>
      </c>
      <c r="G191" s="5">
        <f>VLOOKUP(A191 &amp; "*",'PPG TO 3PT '!$B$2:$U$365,11,FALSE)</f>
        <v>18.7</v>
      </c>
      <c r="H191" s="5">
        <f>VLOOKUP(A191 &amp; "*",'PPG TO 3PT '!$B$2:$U$365,12,FALSE)</f>
        <v>72.599999999999994</v>
      </c>
      <c r="I191" s="5">
        <f>VLOOKUP(A191 &amp; "*",'PPG TO 3PT '!$B$2:$U$365,17,FALSE)</f>
        <v>6.5</v>
      </c>
      <c r="J191">
        <f>VLOOKUP(A191 &amp; "*",'Rebound Margin'!$B$1:$U$365,15,FALSE)</f>
        <v>-3.8</v>
      </c>
      <c r="K191" s="11">
        <f>VLOOKUP(A191,NET!$A$2:$C$366,2,FALSE)</f>
        <v>132</v>
      </c>
      <c r="L191">
        <f>VLOOKUP(A191 &amp; "*",SOR!$A$2:$I$366,4,FALSE)</f>
        <v>148</v>
      </c>
      <c r="M191">
        <f>VLOOKUP(A191 &amp; "*",BPI!$A$2:$L$367,4,FALSE)</f>
        <v>5.7</v>
      </c>
      <c r="N191">
        <f>VLOOKUP('2024-2025 March Madness Data'!A191,'EFG Efficiency Experience'!$B$1:$AQ$365,30,FALSE)</f>
        <v>2.5409999999999999</v>
      </c>
      <c r="O191">
        <f>VLOOKUP('2024-2025 March Madness Data'!A191,'EFG Efficiency Experience'!$B$1:$AQ$365,3,FALSE)</f>
        <v>102.717</v>
      </c>
      <c r="P191">
        <f>VLOOKUP(A191 &amp; "*",'Last10 W L'!$C$2:$I$365,2,FALSE)</f>
        <v>0.8</v>
      </c>
    </row>
    <row r="192" spans="1:16" x14ac:dyDescent="0.2">
      <c r="A192" s="4" t="s">
        <v>572</v>
      </c>
      <c r="B192" s="4">
        <f>VLOOKUP('2024-2025 March Madness Data'!A192 &amp; "*",'PPG TO 3PT '!$B$2:$U$365,3,FALSE)</f>
        <v>75.400000000000006</v>
      </c>
      <c r="C192" s="5">
        <f>VLOOKUP(A192 &amp; "*",OPPG!$B$1:$U$365,3,FALSE)</f>
        <v>72.900000000000006</v>
      </c>
      <c r="D192" s="4">
        <f>VLOOKUP(A192 &amp;"*",'PPG TO 3PT '!$B$2:$U$365,19,FALSE)</f>
        <v>11.4</v>
      </c>
      <c r="E192" s="5">
        <f>VLOOKUP(A192 &amp; "*",'PPG TO 3PT '!$B$2:$U$365,9,FALSE)</f>
        <v>32.5</v>
      </c>
      <c r="F192" s="4">
        <f>VLOOKUP(A192, 'EFG Efficiency Experience'!$B$1:$AQ$365,8,FALSE)</f>
        <v>51.5</v>
      </c>
      <c r="G192" s="5">
        <f>VLOOKUP(A192 &amp; "*",'PPG TO 3PT '!$B$2:$U$365,11,FALSE)</f>
        <v>20.9</v>
      </c>
      <c r="H192" s="5">
        <f>VLOOKUP(A192 &amp; "*",'PPG TO 3PT '!$B$2:$U$365,12,FALSE)</f>
        <v>74.8</v>
      </c>
      <c r="I192" s="5">
        <f>VLOOKUP(A192 &amp; "*",'PPG TO 3PT '!$B$2:$U$365,17,FALSE)</f>
        <v>7.1</v>
      </c>
      <c r="J192">
        <f>VLOOKUP(A192 &amp; "*",'Rebound Margin'!$B$1:$U$365,15,FALSE)</f>
        <v>-0.5</v>
      </c>
      <c r="K192" s="11">
        <f>VLOOKUP(A192,NET!$A$2:$C$366,2,FALSE)</f>
        <v>59</v>
      </c>
      <c r="L192">
        <f>VLOOKUP(A192 &amp; "*",SOR!$A$2:$I$366,4,FALSE)</f>
        <v>60</v>
      </c>
      <c r="M192">
        <f>VLOOKUP(A192 &amp; "*",BPI!$A$2:$L$367,4,FALSE)</f>
        <v>10</v>
      </c>
      <c r="N192">
        <f>VLOOKUP('2024-2025 March Madness Data'!A192,'EFG Efficiency Experience'!$B$1:$AQ$365,30,FALSE)</f>
        <v>2.5009999999999999</v>
      </c>
      <c r="O192">
        <f>VLOOKUP('2024-2025 March Madness Data'!A192,'EFG Efficiency Experience'!$B$1:$AQ$365,3,FALSE)</f>
        <v>99.191000000000003</v>
      </c>
      <c r="P192">
        <f>VLOOKUP(A192 &amp; "*",'Last10 W L'!$C$2:$I$365,2,FALSE)</f>
        <v>11.2</v>
      </c>
    </row>
    <row r="193" spans="1:16" x14ac:dyDescent="0.2">
      <c r="A193" s="4" t="s">
        <v>573</v>
      </c>
      <c r="B193" s="4">
        <f>VLOOKUP('2024-2025 March Madness Data'!A193 &amp; "*",'PPG TO 3PT '!$B$2:$U$365,3,FALSE)</f>
        <v>72.3</v>
      </c>
      <c r="C193" s="5">
        <f>VLOOKUP(A193 &amp; "*",OPPG!$B$1:$U$365,3,FALSE)</f>
        <v>68.099999999999994</v>
      </c>
      <c r="D193" s="4">
        <f>VLOOKUP(A193 &amp;"*",'PPG TO 3PT '!$B$2:$U$365,19,FALSE)</f>
        <v>10.199999999999999</v>
      </c>
      <c r="E193" s="5">
        <f>VLOOKUP(A193 &amp; "*",'PPG TO 3PT '!$B$2:$U$365,9,FALSE)</f>
        <v>34.1</v>
      </c>
      <c r="F193" s="4">
        <f>VLOOKUP(A193, 'EFG Efficiency Experience'!$B$1:$AQ$365,8,FALSE)</f>
        <v>53.7</v>
      </c>
      <c r="G193" s="5">
        <f>VLOOKUP(A193 &amp; "*",'PPG TO 3PT '!$B$2:$U$365,11,FALSE)</f>
        <v>20.2</v>
      </c>
      <c r="H193" s="5">
        <f>VLOOKUP(A193 &amp; "*",'PPG TO 3PT '!$B$2:$U$365,12,FALSE)</f>
        <v>70.3</v>
      </c>
      <c r="I193" s="5">
        <f>VLOOKUP(A193 &amp; "*",'PPG TO 3PT '!$B$2:$U$365,17,FALSE)</f>
        <v>6.2</v>
      </c>
      <c r="J193">
        <f>VLOOKUP(A193 &amp; "*",'Rebound Margin'!$B$1:$U$365,15,FALSE)</f>
        <v>0.9</v>
      </c>
      <c r="K193" s="11">
        <f>VLOOKUP(A193,NET!$A$2:$C$366,2,FALSE)</f>
        <v>79</v>
      </c>
      <c r="L193">
        <f>VLOOKUP(A193 &amp; "*",SOR!$A$2:$I$366,4,FALSE)</f>
        <v>129</v>
      </c>
      <c r="M193">
        <f>VLOOKUP(A193 &amp; "*",BPI!$A$2:$L$367,4,FALSE)</f>
        <v>7.3</v>
      </c>
      <c r="N193">
        <f>VLOOKUP('2024-2025 March Madness Data'!A193,'EFG Efficiency Experience'!$B$1:$AQ$365,30,FALSE)</f>
        <v>2.3180000000000001</v>
      </c>
      <c r="O193">
        <f>VLOOKUP('2024-2025 March Madness Data'!A193,'EFG Efficiency Experience'!$B$1:$AQ$365,3,FALSE)</f>
        <v>103.831</v>
      </c>
      <c r="P193">
        <f>VLOOKUP(A193 &amp; "*",'Last10 W L'!$C$2:$I$365,2,FALSE)</f>
        <v>7.2</v>
      </c>
    </row>
    <row r="194" spans="1:16" x14ac:dyDescent="0.2">
      <c r="A194" s="4" t="s">
        <v>574</v>
      </c>
      <c r="B194" s="4">
        <f>VLOOKUP('2024-2025 March Madness Data'!A194 &amp; "*",'PPG TO 3PT '!$B$2:$U$365,3,FALSE)</f>
        <v>66.400000000000006</v>
      </c>
      <c r="C194" s="5">
        <f>VLOOKUP(A194 &amp; "*",OPPG!$B$1:$U$365,3,FALSE)</f>
        <v>76.599999999999994</v>
      </c>
      <c r="D194" s="4">
        <f>VLOOKUP(A194 &amp;"*",'PPG TO 3PT '!$B$2:$U$365,19,FALSE)</f>
        <v>13.3</v>
      </c>
      <c r="E194" s="5">
        <f>VLOOKUP(A194 &amp; "*",'PPG TO 3PT '!$B$2:$U$365,9,FALSE)</f>
        <v>32.5</v>
      </c>
      <c r="F194" s="4">
        <f>VLOOKUP(A194, 'EFG Efficiency Experience'!$B$1:$AQ$365,8,FALSE)</f>
        <v>47.1</v>
      </c>
      <c r="G194" s="5">
        <f>VLOOKUP(A194 &amp; "*",'PPG TO 3PT '!$B$2:$U$365,11,FALSE)</f>
        <v>15.7</v>
      </c>
      <c r="H194" s="5">
        <f>VLOOKUP(A194 &amp; "*",'PPG TO 3PT '!$B$2:$U$365,12,FALSE)</f>
        <v>65.900000000000006</v>
      </c>
      <c r="I194" s="5">
        <f>VLOOKUP(A194 &amp; "*",'PPG TO 3PT '!$B$2:$U$365,17,FALSE)</f>
        <v>5.7</v>
      </c>
      <c r="J194">
        <f>VLOOKUP(A194 &amp; "*",'Rebound Margin'!$B$1:$U$365,15,FALSE)</f>
        <v>-2.9</v>
      </c>
      <c r="K194" s="11">
        <f>VLOOKUP(A194,NET!$A$2:$C$366,2,FALSE)</f>
        <v>355</v>
      </c>
      <c r="L194">
        <f>VLOOKUP(A194 &amp; "*",SOR!$A$2:$I$366,4,FALSE)</f>
        <v>188</v>
      </c>
      <c r="M194">
        <f>VLOOKUP(A194 &amp; "*",BPI!$A$2:$L$367,4,FALSE)</f>
        <v>-13.4</v>
      </c>
      <c r="N194">
        <f>VLOOKUP('2024-2025 March Madness Data'!A194,'EFG Efficiency Experience'!$B$1:$AQ$365,30,FALSE)</f>
        <v>1.4259999999999999</v>
      </c>
      <c r="O194">
        <f>VLOOKUP('2024-2025 March Madness Data'!A194,'EFG Efficiency Experience'!$B$1:$AQ$365,3,FALSE)</f>
        <v>115.081</v>
      </c>
      <c r="P194">
        <f>VLOOKUP(A194 &amp; "*",'Last10 W L'!$C$2:$I$365,2,FALSE)</f>
        <v>-12.4</v>
      </c>
    </row>
    <row r="195" spans="1:16" x14ac:dyDescent="0.2">
      <c r="A195" s="4" t="s">
        <v>575</v>
      </c>
      <c r="B195" s="4">
        <f>VLOOKUP('2024-2025 March Madness Data'!A195 &amp; "*",'PPG TO 3PT '!$B$2:$U$365,3,FALSE)</f>
        <v>81.2</v>
      </c>
      <c r="C195" s="5">
        <f>VLOOKUP(A195 &amp; "*",OPPG!$B$1:$U$365,3,FALSE)</f>
        <v>65.900000000000006</v>
      </c>
      <c r="D195" s="4">
        <f>VLOOKUP(A195 &amp;"*",'PPG TO 3PT '!$B$2:$U$365,19,FALSE)</f>
        <v>11.4</v>
      </c>
      <c r="E195" s="5">
        <f>VLOOKUP(A195 &amp; "*",'PPG TO 3PT '!$B$2:$U$365,9,FALSE)</f>
        <v>34.700000000000003</v>
      </c>
      <c r="F195" s="4">
        <f>VLOOKUP(A195, 'EFG Efficiency Experience'!$B$1:$AQ$365,8,FALSE)</f>
        <v>50.8</v>
      </c>
      <c r="G195" s="5">
        <f>VLOOKUP(A195 &amp; "*",'PPG TO 3PT '!$B$2:$U$365,11,FALSE)</f>
        <v>23.5</v>
      </c>
      <c r="H195" s="5">
        <f>VLOOKUP(A195 &amp; "*",'PPG TO 3PT '!$B$2:$U$365,12,FALSE)</f>
        <v>68.7</v>
      </c>
      <c r="I195" s="5">
        <f>VLOOKUP(A195 &amp; "*",'PPG TO 3PT '!$B$2:$U$365,17,FALSE)</f>
        <v>8.9</v>
      </c>
      <c r="J195">
        <f>VLOOKUP(A195 &amp; "*",'Rebound Margin'!$B$1:$U$365,15,FALSE)</f>
        <v>3.9</v>
      </c>
      <c r="K195" s="11">
        <f>VLOOKUP(A195,NET!$A$2:$C$366,2,FALSE)</f>
        <v>42</v>
      </c>
      <c r="L195">
        <f>VLOOKUP(A195 &amp; "*",SOR!$A$2:$I$366,4,FALSE)</f>
        <v>33</v>
      </c>
      <c r="M195">
        <f>VLOOKUP(A195 &amp; "*",BPI!$A$2:$L$367,4,FALSE)</f>
        <v>10.8</v>
      </c>
      <c r="N195">
        <f>VLOOKUP('2024-2025 March Madness Data'!A195,'EFG Efficiency Experience'!$B$1:$AQ$365,30,FALSE)</f>
        <v>2.0470000000000002</v>
      </c>
      <c r="O195">
        <f>VLOOKUP('2024-2025 March Madness Data'!A195,'EFG Efficiency Experience'!$B$1:$AQ$365,3,FALSE)</f>
        <v>94.897000000000006</v>
      </c>
      <c r="P195">
        <f>VLOOKUP(A195 &amp; "*",'Last10 W L'!$C$2:$I$365,2,FALSE)</f>
        <v>11.2</v>
      </c>
    </row>
    <row r="196" spans="1:16" x14ac:dyDescent="0.2">
      <c r="A196" s="4" t="s">
        <v>576</v>
      </c>
      <c r="B196" s="4">
        <f>VLOOKUP('2024-2025 March Madness Data'!A196 &amp; "*",'PPG TO 3PT '!$B$2:$U$365,3,FALSE)</f>
        <v>69.7</v>
      </c>
      <c r="C196" s="5">
        <f>VLOOKUP(A196 &amp; "*",OPPG!$B$1:$U$365,3,FALSE)</f>
        <v>65.900000000000006</v>
      </c>
      <c r="D196" s="4">
        <f>VLOOKUP(A196 &amp;"*",'PPG TO 3PT '!$B$2:$U$365,19,FALSE)</f>
        <v>10.9</v>
      </c>
      <c r="E196" s="5">
        <f>VLOOKUP(A196 &amp; "*",'PPG TO 3PT '!$B$2:$U$365,9,FALSE)</f>
        <v>32.1</v>
      </c>
      <c r="F196" s="4">
        <f>VLOOKUP(A196, 'EFG Efficiency Experience'!$B$1:$AQ$365,8,FALSE)</f>
        <v>46.2</v>
      </c>
      <c r="G196" s="5">
        <f>VLOOKUP(A196 &amp; "*",'PPG TO 3PT '!$B$2:$U$365,11,FALSE)</f>
        <v>19.8</v>
      </c>
      <c r="H196" s="5">
        <f>VLOOKUP(A196 &amp; "*",'PPG TO 3PT '!$B$2:$U$365,12,FALSE)</f>
        <v>67.5</v>
      </c>
      <c r="I196" s="5">
        <f>VLOOKUP(A196 &amp; "*",'PPG TO 3PT '!$B$2:$U$365,17,FALSE)</f>
        <v>6.4</v>
      </c>
      <c r="J196">
        <f>VLOOKUP(A196 &amp; "*",'Rebound Margin'!$B$1:$U$365,15,FALSE)</f>
        <v>4</v>
      </c>
      <c r="K196" s="11">
        <f>VLOOKUP(A196,NET!$A$2:$C$366,2,FALSE)</f>
        <v>144</v>
      </c>
      <c r="L196">
        <f>VLOOKUP(A196 &amp; "*",SOR!$A$2:$I$366,4,FALSE)</f>
        <v>179</v>
      </c>
      <c r="M196">
        <f>VLOOKUP(A196 &amp; "*",BPI!$A$2:$L$367,4,FALSE)</f>
        <v>-0.7</v>
      </c>
      <c r="N196">
        <f>VLOOKUP('2024-2025 March Madness Data'!A196,'EFG Efficiency Experience'!$B$1:$AQ$365,30,FALSE)</f>
        <v>2.556</v>
      </c>
      <c r="O196">
        <f>VLOOKUP('2024-2025 March Madness Data'!A196,'EFG Efficiency Experience'!$B$1:$AQ$365,3,FALSE)</f>
        <v>98.995000000000005</v>
      </c>
      <c r="P196">
        <f>VLOOKUP(A196 &amp; "*",'Last10 W L'!$C$2:$I$365,2,FALSE)</f>
        <v>5.2</v>
      </c>
    </row>
    <row r="197" spans="1:16" x14ac:dyDescent="0.2">
      <c r="A197" s="4" t="s">
        <v>577</v>
      </c>
      <c r="B197" s="4">
        <f>VLOOKUP('2024-2025 March Madness Data'!A197 &amp; "*",'PPG TO 3PT '!$B$2:$U$365,3,FALSE)</f>
        <v>67.900000000000006</v>
      </c>
      <c r="C197" s="5">
        <f>VLOOKUP(A197 &amp; "*",OPPG!$B$1:$U$365,3,FALSE)</f>
        <v>82.5</v>
      </c>
      <c r="D197" s="4">
        <f>VLOOKUP(A197 &amp;"*",'PPG TO 3PT '!$B$2:$U$365,19,FALSE)</f>
        <v>13.2</v>
      </c>
      <c r="E197" s="5">
        <f>VLOOKUP(A197 &amp; "*",'PPG TO 3PT '!$B$2:$U$365,9,FALSE)</f>
        <v>30.4</v>
      </c>
      <c r="F197" s="4">
        <f>VLOOKUP(A197, 'EFG Efficiency Experience'!$B$1:$AQ$365,8,FALSE)</f>
        <v>45.9</v>
      </c>
      <c r="G197" s="5">
        <f>VLOOKUP(A197 &amp; "*",'PPG TO 3PT '!$B$2:$U$365,11,FALSE)</f>
        <v>20.100000000000001</v>
      </c>
      <c r="H197" s="5">
        <f>VLOOKUP(A197 &amp; "*",'PPG TO 3PT '!$B$2:$U$365,12,FALSE)</f>
        <v>66.900000000000006</v>
      </c>
      <c r="I197" s="5">
        <f>VLOOKUP(A197 &amp; "*",'PPG TO 3PT '!$B$2:$U$365,17,FALSE)</f>
        <v>7.3</v>
      </c>
      <c r="J197">
        <f>VLOOKUP(A197 &amp; "*",'Rebound Margin'!$B$1:$U$365,15,FALSE)</f>
        <v>-3.4</v>
      </c>
      <c r="K197" s="11">
        <f>VLOOKUP(A197,NET!$A$2:$C$366,2,FALSE)</f>
        <v>346</v>
      </c>
      <c r="L197">
        <f>VLOOKUP(A197 &amp; "*",SOR!$A$2:$I$366,4,FALSE)</f>
        <v>188</v>
      </c>
      <c r="M197">
        <f>VLOOKUP(A197 &amp; "*",BPI!$A$2:$L$367,4,FALSE)</f>
        <v>-14.1</v>
      </c>
      <c r="N197">
        <f>VLOOKUP('2024-2025 March Madness Data'!A197,'EFG Efficiency Experience'!$B$1:$AQ$365,30,FALSE)</f>
        <v>1.417</v>
      </c>
      <c r="O197">
        <f>VLOOKUP('2024-2025 March Madness Data'!A197,'EFG Efficiency Experience'!$B$1:$AQ$365,3,FALSE)</f>
        <v>117.899</v>
      </c>
      <c r="P197">
        <f>VLOOKUP(A197 &amp; "*",'Last10 W L'!$C$2:$I$365,2,FALSE)</f>
        <v>-15.6</v>
      </c>
    </row>
    <row r="198" spans="1:16" x14ac:dyDescent="0.2">
      <c r="A198" s="4" t="s">
        <v>578</v>
      </c>
      <c r="B198" s="4">
        <f>VLOOKUP('2024-2025 March Madness Data'!A198 &amp; "*",'PPG TO 3PT '!$B$2:$U$365,3,FALSE)</f>
        <v>68.5</v>
      </c>
      <c r="C198" s="5">
        <f>VLOOKUP(A198 &amp; "*",OPPG!$B$1:$U$365,3,FALSE)</f>
        <v>71.400000000000006</v>
      </c>
      <c r="D198" s="4">
        <f>VLOOKUP(A198 &amp;"*",'PPG TO 3PT '!$B$2:$U$365,19,FALSE)</f>
        <v>12.3</v>
      </c>
      <c r="E198" s="5">
        <f>VLOOKUP(A198 &amp; "*",'PPG TO 3PT '!$B$2:$U$365,9,FALSE)</f>
        <v>35.299999999999997</v>
      </c>
      <c r="F198" s="4">
        <f>VLOOKUP(A198, 'EFG Efficiency Experience'!$B$1:$AQ$365,8,FALSE)</f>
        <v>52</v>
      </c>
      <c r="G198" s="5">
        <f>VLOOKUP(A198 &amp; "*",'PPG TO 3PT '!$B$2:$U$365,11,FALSE)</f>
        <v>16.5</v>
      </c>
      <c r="H198" s="5">
        <f>VLOOKUP(A198 &amp; "*",'PPG TO 3PT '!$B$2:$U$365,12,FALSE)</f>
        <v>73.900000000000006</v>
      </c>
      <c r="I198" s="5">
        <f>VLOOKUP(A198 &amp; "*",'PPG TO 3PT '!$B$2:$U$365,17,FALSE)</f>
        <v>6.2</v>
      </c>
      <c r="J198">
        <f>VLOOKUP(A198 &amp; "*",'Rebound Margin'!$B$1:$U$365,15,FALSE)</f>
        <v>-2.1</v>
      </c>
      <c r="K198" s="11">
        <f>VLOOKUP(A198,NET!$A$2:$C$366,2,FALSE)</f>
        <v>322</v>
      </c>
      <c r="L198">
        <f>VLOOKUP(A198 &amp; "*",SOR!$A$2:$I$366,4,FALSE)</f>
        <v>188</v>
      </c>
      <c r="M198">
        <f>VLOOKUP(A198 &amp; "*",BPI!$A$2:$L$367,4,FALSE)</f>
        <v>-8.3000000000000007</v>
      </c>
      <c r="N198">
        <f>VLOOKUP('2024-2025 March Madness Data'!A198,'EFG Efficiency Experience'!$B$1:$AQ$365,30,FALSE)</f>
        <v>2.125</v>
      </c>
      <c r="O198">
        <f>VLOOKUP('2024-2025 March Madness Data'!A198,'EFG Efficiency Experience'!$B$1:$AQ$365,3,FALSE)</f>
        <v>115.328</v>
      </c>
      <c r="P198">
        <f>VLOOKUP(A198 &amp; "*",'Last10 W L'!$C$2:$I$365,2,FALSE)</f>
        <v>-8.8000000000000007</v>
      </c>
    </row>
    <row r="199" spans="1:16" x14ac:dyDescent="0.2">
      <c r="A199" s="4" t="s">
        <v>743</v>
      </c>
      <c r="B199" s="4">
        <f>VLOOKUP('2024-2025 March Madness Data'!A199 &amp; "*",'PPG TO 3PT '!$B$2:$U$365,3,FALSE)</f>
        <v>74</v>
      </c>
      <c r="C199" s="5">
        <f>VLOOKUP(A199 &amp; "*",OPPG!$B$1:$U$365,3,FALSE)</f>
        <v>69.599999999999994</v>
      </c>
      <c r="D199" s="4">
        <f>VLOOKUP(A199 &amp;"*",'PPG TO 3PT '!$B$2:$U$365,19,FALSE)</f>
        <v>10.6</v>
      </c>
      <c r="E199" s="5">
        <f>VLOOKUP(A199 &amp; "*",'PPG TO 3PT '!$B$2:$U$365,9,FALSE)</f>
        <v>34.6</v>
      </c>
      <c r="F199" s="4">
        <f>VLOOKUP(A199, 'EFG Efficiency Experience'!$B$1:$AQ$365,8,FALSE)</f>
        <v>48.1</v>
      </c>
      <c r="G199" s="5">
        <f>VLOOKUP(A199 &amp; "*",'PPG TO 3PT '!$B$2:$U$365,11,FALSE)</f>
        <v>20.2</v>
      </c>
      <c r="H199" s="5">
        <f>VLOOKUP(A199 &amp; "*",'PPG TO 3PT '!$B$2:$U$365,12,FALSE)</f>
        <v>68.5</v>
      </c>
      <c r="I199" s="5">
        <f>VLOOKUP(A199 &amp; "*",'PPG TO 3PT '!$B$2:$U$365,17,FALSE)</f>
        <v>8.1</v>
      </c>
      <c r="J199">
        <f>VLOOKUP(A199 &amp; "*",'Rebound Margin'!$B$1:$U$365,15,FALSE)</f>
        <v>0.1</v>
      </c>
      <c r="K199" s="11">
        <f>VLOOKUP(A199,NET!$A$2:$C$366,2,FALSE)</f>
        <v>171</v>
      </c>
      <c r="L199">
        <f>VLOOKUP(A199 &amp; "*",SOR!$A$2:$I$366,4,FALSE)</f>
        <v>162</v>
      </c>
      <c r="M199">
        <f>VLOOKUP(A199 &amp; "*",BPI!$A$2:$L$367,4,FALSE)</f>
        <v>-1.4</v>
      </c>
      <c r="N199">
        <f>VLOOKUP('2024-2025 March Madness Data'!A199,'EFG Efficiency Experience'!$B$1:$AQ$365,30,FALSE)</f>
        <v>2.613</v>
      </c>
      <c r="O199">
        <f>VLOOKUP('2024-2025 March Madness Data'!A199,'EFG Efficiency Experience'!$B$1:$AQ$365,3,FALSE)</f>
        <v>106.19199999999999</v>
      </c>
      <c r="P199">
        <f>VLOOKUP(A199 &amp; "*",'Last10 W L'!$C$2:$I$365,2,FALSE)</f>
        <v>-1.7</v>
      </c>
    </row>
    <row r="200" spans="1:16" x14ac:dyDescent="0.2">
      <c r="A200" s="4" t="s">
        <v>579</v>
      </c>
      <c r="B200" s="4">
        <f>VLOOKUP('2024-2025 March Madness Data'!A200 &amp; "*",'PPG TO 3PT '!$B$2:$U$365,3,FALSE)</f>
        <v>77.3</v>
      </c>
      <c r="C200" s="5">
        <f>VLOOKUP(A200 &amp; "*",OPPG!$B$1:$U$365,3,FALSE)</f>
        <v>69</v>
      </c>
      <c r="D200" s="4">
        <f>VLOOKUP(A200 &amp;"*",'PPG TO 3PT '!$B$2:$U$365,19,FALSE)</f>
        <v>12.4</v>
      </c>
      <c r="E200" s="5">
        <f>VLOOKUP(A200 &amp; "*",'PPG TO 3PT '!$B$2:$U$365,9,FALSE)</f>
        <v>33.1</v>
      </c>
      <c r="F200" s="4">
        <f>VLOOKUP(A200, 'EFG Efficiency Experience'!$B$1:$AQ$365,8,FALSE)</f>
        <v>52.4</v>
      </c>
      <c r="G200" s="5">
        <f>VLOOKUP(A200 &amp; "*",'PPG TO 3PT '!$B$2:$U$365,11,FALSE)</f>
        <v>21.9</v>
      </c>
      <c r="H200" s="5">
        <f>VLOOKUP(A200 &amp; "*",'PPG TO 3PT '!$B$2:$U$365,12,FALSE)</f>
        <v>75.599999999999994</v>
      </c>
      <c r="I200" s="5">
        <f>VLOOKUP(A200 &amp; "*",'PPG TO 3PT '!$B$2:$U$365,17,FALSE)</f>
        <v>6.9</v>
      </c>
      <c r="J200">
        <f>VLOOKUP(A200 &amp; "*",'Rebound Margin'!$B$1:$U$365,15,FALSE)</f>
        <v>2.4</v>
      </c>
      <c r="K200" s="11">
        <f>VLOOKUP(A200,NET!$A$2:$C$366,2,FALSE)</f>
        <v>183</v>
      </c>
      <c r="L200">
        <f>VLOOKUP(A200 &amp; "*",SOR!$A$2:$I$366,4,FALSE)</f>
        <v>122</v>
      </c>
      <c r="M200">
        <f>VLOOKUP(A200 &amp; "*",BPI!$A$2:$L$367,4,FALSE)</f>
        <v>-1.1000000000000001</v>
      </c>
      <c r="N200">
        <f>VLOOKUP('2024-2025 March Madness Data'!A200,'EFG Efficiency Experience'!$B$1:$AQ$365,30,FALSE)</f>
        <v>2.6019999999999999</v>
      </c>
      <c r="O200">
        <f>VLOOKUP('2024-2025 March Madness Data'!A200,'EFG Efficiency Experience'!$B$1:$AQ$365,3,FALSE)</f>
        <v>109.03100000000001</v>
      </c>
      <c r="P200">
        <f>VLOOKUP(A200 &amp; "*",'Last10 W L'!$C$2:$I$365,2,FALSE)</f>
        <v>-2.1</v>
      </c>
    </row>
    <row r="201" spans="1:16" x14ac:dyDescent="0.2">
      <c r="A201" s="4" t="s">
        <v>580</v>
      </c>
      <c r="B201" s="4">
        <f>VLOOKUP('2024-2025 March Madness Data'!A201 &amp; "*",'PPG TO 3PT '!$B$2:$U$365,3,FALSE)</f>
        <v>79.099999999999994</v>
      </c>
      <c r="C201" s="5">
        <f>VLOOKUP(A201 &amp; "*",OPPG!$B$1:$U$365,3,FALSE)</f>
        <v>70.599999999999994</v>
      </c>
      <c r="D201" s="4">
        <f>VLOOKUP(A201 &amp;"*",'PPG TO 3PT '!$B$2:$U$365,19,FALSE)</f>
        <v>8.6999999999999993</v>
      </c>
      <c r="E201" s="5">
        <f>VLOOKUP(A201 &amp; "*",'PPG TO 3PT '!$B$2:$U$365,9,FALSE)</f>
        <v>35.299999999999997</v>
      </c>
      <c r="F201" s="4">
        <f>VLOOKUP(A201, 'EFG Efficiency Experience'!$B$1:$AQ$365,8,FALSE)</f>
        <v>51.7</v>
      </c>
      <c r="G201" s="5">
        <f>VLOOKUP(A201 &amp; "*",'PPG TO 3PT '!$B$2:$U$365,11,FALSE)</f>
        <v>19.7</v>
      </c>
      <c r="H201" s="5">
        <f>VLOOKUP(A201 &amp; "*",'PPG TO 3PT '!$B$2:$U$365,12,FALSE)</f>
        <v>70.599999999999994</v>
      </c>
      <c r="I201" s="5">
        <f>VLOOKUP(A201 &amp; "*",'PPG TO 3PT '!$B$2:$U$365,17,FALSE)</f>
        <v>7.6</v>
      </c>
      <c r="J201">
        <f>VLOOKUP(A201 &amp; "*",'Rebound Margin'!$B$1:$U$365,15,FALSE)</f>
        <v>3.3</v>
      </c>
      <c r="K201" s="11">
        <f>VLOOKUP(A201,NET!$A$2:$C$366,2,FALSE)</f>
        <v>113</v>
      </c>
      <c r="L201">
        <f>VLOOKUP(A201 &amp; "*",SOR!$A$2:$I$366,4,FALSE)</f>
        <v>133</v>
      </c>
      <c r="M201">
        <f>VLOOKUP(A201 &amp; "*",BPI!$A$2:$L$367,4,FALSE)</f>
        <v>0.1</v>
      </c>
      <c r="N201">
        <f>VLOOKUP('2024-2025 March Madness Data'!A201,'EFG Efficiency Experience'!$B$1:$AQ$365,30,FALSE)</f>
        <v>2.1179999999999999</v>
      </c>
      <c r="O201">
        <f>VLOOKUP('2024-2025 March Madness Data'!A201,'EFG Efficiency Experience'!$B$1:$AQ$365,3,FALSE)</f>
        <v>106.652</v>
      </c>
      <c r="P201">
        <f>VLOOKUP(A201 &amp; "*",'Last10 W L'!$C$2:$I$365,2,FALSE)</f>
        <v>5</v>
      </c>
    </row>
    <row r="202" spans="1:16" x14ac:dyDescent="0.2">
      <c r="A202" s="4" t="s">
        <v>581</v>
      </c>
      <c r="B202" s="4">
        <f>VLOOKUP('2024-2025 March Madness Data'!A202 &amp; "*",'PPG TO 3PT '!$B$2:$U$365,3,FALSE)</f>
        <v>80.8</v>
      </c>
      <c r="C202" s="5">
        <f>VLOOKUP(A202 &amp; "*",OPPG!$B$1:$U$365,3,FALSE)</f>
        <v>75</v>
      </c>
      <c r="D202" s="4">
        <f>VLOOKUP(A202 &amp;"*",'PPG TO 3PT '!$B$2:$U$365,19,FALSE)</f>
        <v>10.8</v>
      </c>
      <c r="E202" s="5">
        <f>VLOOKUP(A202 &amp; "*",'PPG TO 3PT '!$B$2:$U$365,9,FALSE)</f>
        <v>35.299999999999997</v>
      </c>
      <c r="F202" s="4">
        <f>VLOOKUP(A202, 'EFG Efficiency Experience'!$B$1:$AQ$365,8,FALSE)</f>
        <v>54.2</v>
      </c>
      <c r="G202" s="5">
        <f>VLOOKUP(A202 &amp; "*",'PPG TO 3PT '!$B$2:$U$365,11,FALSE)</f>
        <v>21</v>
      </c>
      <c r="H202" s="5">
        <f>VLOOKUP(A202 &amp; "*",'PPG TO 3PT '!$B$2:$U$365,12,FALSE)</f>
        <v>73.7</v>
      </c>
      <c r="I202" s="5">
        <f>VLOOKUP(A202 &amp; "*",'PPG TO 3PT '!$B$2:$U$365,17,FALSE)</f>
        <v>5.9</v>
      </c>
      <c r="J202">
        <f>VLOOKUP(A202 &amp; "*",'Rebound Margin'!$B$1:$U$365,15,FALSE)</f>
        <v>2.9</v>
      </c>
      <c r="K202" s="11">
        <f>VLOOKUP(A202,NET!$A$2:$C$366,2,FALSE)</f>
        <v>36</v>
      </c>
      <c r="L202">
        <f>VLOOKUP(A202 &amp; "*",SOR!$A$2:$I$366,4,FALSE)</f>
        <v>38</v>
      </c>
      <c r="M202">
        <f>VLOOKUP(A202 &amp; "*",BPI!$A$2:$L$367,4,FALSE)</f>
        <v>14.8</v>
      </c>
      <c r="N202">
        <f>VLOOKUP('2024-2025 March Madness Data'!A202,'EFG Efficiency Experience'!$B$1:$AQ$365,30,FALSE)</f>
        <v>1.623</v>
      </c>
      <c r="O202">
        <f>VLOOKUP('2024-2025 March Madness Data'!A202,'EFG Efficiency Experience'!$B$1:$AQ$365,3,FALSE)</f>
        <v>99.828999999999994</v>
      </c>
      <c r="P202">
        <f>VLOOKUP(A202 &amp; "*",'Last10 W L'!$C$2:$I$365,2,FALSE)</f>
        <v>21.4</v>
      </c>
    </row>
    <row r="203" spans="1:16" x14ac:dyDescent="0.2">
      <c r="A203" s="4" t="s">
        <v>582</v>
      </c>
      <c r="B203" s="4">
        <f>VLOOKUP('2024-2025 March Madness Data'!A203 &amp; "*",'PPG TO 3PT '!$B$2:$U$365,3,FALSE)</f>
        <v>69.2</v>
      </c>
      <c r="C203" s="5">
        <f>VLOOKUP(A203 &amp; "*",OPPG!$B$1:$U$365,3,FALSE)</f>
        <v>76.2</v>
      </c>
      <c r="D203" s="4">
        <f>VLOOKUP(A203 &amp;"*",'PPG TO 3PT '!$B$2:$U$365,19,FALSE)</f>
        <v>10.6</v>
      </c>
      <c r="E203" s="5">
        <f>VLOOKUP(A203 &amp; "*",'PPG TO 3PT '!$B$2:$U$365,9,FALSE)</f>
        <v>30.4</v>
      </c>
      <c r="F203" s="4">
        <f>VLOOKUP(A203, 'EFG Efficiency Experience'!$B$1:$AQ$365,8,FALSE)</f>
        <v>45.8</v>
      </c>
      <c r="G203" s="5">
        <f>VLOOKUP(A203 &amp; "*",'PPG TO 3PT '!$B$2:$U$365,11,FALSE)</f>
        <v>18.899999999999999</v>
      </c>
      <c r="H203" s="5">
        <f>VLOOKUP(A203 &amp; "*",'PPG TO 3PT '!$B$2:$U$365,12,FALSE)</f>
        <v>68.599999999999994</v>
      </c>
      <c r="I203" s="5">
        <f>VLOOKUP(A203 &amp; "*",'PPG TO 3PT '!$B$2:$U$365,17,FALSE)</f>
        <v>6.2</v>
      </c>
      <c r="J203">
        <f>VLOOKUP(A203 &amp; "*",'Rebound Margin'!$B$1:$U$365,15,FALSE)</f>
        <v>-3.5</v>
      </c>
      <c r="K203" s="11">
        <f>VLOOKUP(A203,NET!$A$2:$C$366,2,FALSE)</f>
        <v>333</v>
      </c>
      <c r="L203">
        <f>VLOOKUP(A203 &amp; "*",SOR!$A$2:$I$366,4,FALSE)</f>
        <v>188</v>
      </c>
      <c r="M203">
        <f>VLOOKUP(A203 &amp; "*",BPI!$A$2:$L$367,4,FALSE)</f>
        <v>-10</v>
      </c>
      <c r="N203">
        <f>VLOOKUP('2024-2025 March Madness Data'!A203,'EFG Efficiency Experience'!$B$1:$AQ$365,30,FALSE)</f>
        <v>1.238</v>
      </c>
      <c r="O203">
        <f>VLOOKUP('2024-2025 March Madness Data'!A203,'EFG Efficiency Experience'!$B$1:$AQ$365,3,FALSE)</f>
        <v>112.598</v>
      </c>
      <c r="P203">
        <f>VLOOKUP(A203 &amp; "*",'Last10 W L'!$C$2:$I$365,2,FALSE)</f>
        <v>-10.8</v>
      </c>
    </row>
    <row r="204" spans="1:16" x14ac:dyDescent="0.2">
      <c r="A204" s="4" t="s">
        <v>583</v>
      </c>
      <c r="B204" s="4">
        <f>VLOOKUP('2024-2025 March Madness Data'!A204 &amp; "*",'PPG TO 3PT '!$B$2:$U$365,3,FALSE)</f>
        <v>78.8</v>
      </c>
      <c r="C204" s="5">
        <f>VLOOKUP(A204 &amp; "*",OPPG!$B$1:$U$365,3,FALSE)</f>
        <v>75.8</v>
      </c>
      <c r="D204" s="4">
        <f>VLOOKUP(A204 &amp;"*",'PPG TO 3PT '!$B$2:$U$365,19,FALSE)</f>
        <v>13.2</v>
      </c>
      <c r="E204" s="5">
        <f>VLOOKUP(A204 &amp; "*",'PPG TO 3PT '!$B$2:$U$365,9,FALSE)</f>
        <v>35</v>
      </c>
      <c r="F204" s="4">
        <f>VLOOKUP(A204, 'EFG Efficiency Experience'!$B$1:$AQ$365,8,FALSE)</f>
        <v>50.1</v>
      </c>
      <c r="G204" s="5">
        <f>VLOOKUP(A204 &amp; "*",'PPG TO 3PT '!$B$2:$U$365,11,FALSE)</f>
        <v>23</v>
      </c>
      <c r="H204" s="5">
        <f>VLOOKUP(A204 &amp; "*",'PPG TO 3PT '!$B$2:$U$365,12,FALSE)</f>
        <v>69.599999999999994</v>
      </c>
      <c r="I204" s="5">
        <f>VLOOKUP(A204 &amp; "*",'PPG TO 3PT '!$B$2:$U$365,17,FALSE)</f>
        <v>8.4</v>
      </c>
      <c r="J204">
        <f>VLOOKUP(A204 &amp; "*",'Rebound Margin'!$B$1:$U$365,15,FALSE)</f>
        <v>0</v>
      </c>
      <c r="K204" s="11">
        <f>VLOOKUP(A204,NET!$A$2:$C$366,2,FALSE)</f>
        <v>319</v>
      </c>
      <c r="L204">
        <f>VLOOKUP(A204 &amp; "*",SOR!$A$2:$I$366,4,FALSE)</f>
        <v>188</v>
      </c>
      <c r="M204">
        <f>VLOOKUP(A204 &amp; "*",BPI!$A$2:$L$367,4,FALSE)</f>
        <v>-6.2</v>
      </c>
      <c r="N204">
        <f>VLOOKUP('2024-2025 March Madness Data'!A204,'EFG Efficiency Experience'!$B$1:$AQ$365,30,FALSE)</f>
        <v>2.4689999999999999</v>
      </c>
      <c r="O204">
        <f>VLOOKUP('2024-2025 March Madness Data'!A204,'EFG Efficiency Experience'!$B$1:$AQ$365,3,FALSE)</f>
        <v>116.708</v>
      </c>
      <c r="P204">
        <f>VLOOKUP(A204 &amp; "*",'Last10 W L'!$C$2:$I$365,2,FALSE)</f>
        <v>-12.4</v>
      </c>
    </row>
    <row r="205" spans="1:16" x14ac:dyDescent="0.2">
      <c r="A205" s="4" t="s">
        <v>584</v>
      </c>
      <c r="B205" s="4">
        <f>VLOOKUP('2024-2025 March Madness Data'!A205 &amp; "*",'PPG TO 3PT '!$B$2:$U$365,3,FALSE)</f>
        <v>81.099999999999994</v>
      </c>
      <c r="C205" s="5">
        <f>VLOOKUP(A205 &amp; "*",OPPG!$B$1:$U$365,3,FALSE)</f>
        <v>74.599999999999994</v>
      </c>
      <c r="D205" s="4">
        <f>VLOOKUP(A205 &amp;"*",'PPG TO 3PT '!$B$2:$U$365,19,FALSE)</f>
        <v>10.4</v>
      </c>
      <c r="E205" s="5">
        <f>VLOOKUP(A205 &amp; "*",'PPG TO 3PT '!$B$2:$U$365,9,FALSE)</f>
        <v>39.799999999999997</v>
      </c>
      <c r="F205" s="4">
        <f>VLOOKUP(A205, 'EFG Efficiency Experience'!$B$1:$AQ$365,8,FALSE)</f>
        <v>49.7</v>
      </c>
      <c r="G205" s="5">
        <f>VLOOKUP(A205 &amp; "*",'PPG TO 3PT '!$B$2:$U$365,11,FALSE)</f>
        <v>19.100000000000001</v>
      </c>
      <c r="H205" s="5">
        <f>VLOOKUP(A205 &amp; "*",'PPG TO 3PT '!$B$2:$U$365,12,FALSE)</f>
        <v>77.5</v>
      </c>
      <c r="I205" s="5">
        <f>VLOOKUP(A205 &amp; "*",'PPG TO 3PT '!$B$2:$U$365,17,FALSE)</f>
        <v>3.7</v>
      </c>
      <c r="J205">
        <f>VLOOKUP(A205 &amp; "*",'Rebound Margin'!$B$1:$U$365,15,FALSE)</f>
        <v>1.8</v>
      </c>
      <c r="K205" s="11">
        <f>VLOOKUP(A205,NET!$A$2:$C$366,2,FALSE)</f>
        <v>275</v>
      </c>
      <c r="L205">
        <f>VLOOKUP(A205 &amp; "*",SOR!$A$2:$I$366,4,FALSE)</f>
        <v>151</v>
      </c>
      <c r="M205">
        <f>VLOOKUP(A205 &amp; "*",BPI!$A$2:$L$367,4,FALSE)</f>
        <v>-1.2</v>
      </c>
      <c r="N205">
        <f>VLOOKUP('2024-2025 March Madness Data'!A205,'EFG Efficiency Experience'!$B$1:$AQ$365,30,FALSE)</f>
        <v>1.9490000000000001</v>
      </c>
      <c r="O205">
        <f>VLOOKUP('2024-2025 March Madness Data'!A205,'EFG Efficiency Experience'!$B$1:$AQ$365,3,FALSE)</f>
        <v>114.367</v>
      </c>
      <c r="P205">
        <f>VLOOKUP(A205 &amp; "*",'Last10 W L'!$C$2:$I$365,2,FALSE)</f>
        <v>-4.4000000000000004</v>
      </c>
    </row>
    <row r="206" spans="1:16" x14ac:dyDescent="0.2">
      <c r="A206" s="4" t="s">
        <v>585</v>
      </c>
      <c r="B206" s="4">
        <f>VLOOKUP('2024-2025 March Madness Data'!A206 &amp; "*",'PPG TO 3PT '!$B$2:$U$365,3,FALSE)</f>
        <v>81.099999999999994</v>
      </c>
      <c r="C206" s="5">
        <f>VLOOKUP(A206 &amp; "*",OPPG!$B$1:$U$365,3,FALSE)</f>
        <v>74.599999999999994</v>
      </c>
      <c r="D206" s="4">
        <f>VLOOKUP(A206 &amp;"*",'PPG TO 3PT '!$B$2:$U$365,19,FALSE)</f>
        <v>10.4</v>
      </c>
      <c r="E206" s="5">
        <f>VLOOKUP(A206 &amp; "*",'PPG TO 3PT '!$B$2:$U$365,9,FALSE)</f>
        <v>39.799999999999997</v>
      </c>
      <c r="F206" s="4">
        <f>VLOOKUP(A206, 'EFG Efficiency Experience'!$B$1:$AQ$365,8,FALSE)</f>
        <v>58.2</v>
      </c>
      <c r="G206" s="5">
        <f>VLOOKUP(A206 &amp; "*",'PPG TO 3PT '!$B$2:$U$365,11,FALSE)</f>
        <v>19.100000000000001</v>
      </c>
      <c r="H206" s="5">
        <f>VLOOKUP(A206 &amp; "*",'PPG TO 3PT '!$B$2:$U$365,12,FALSE)</f>
        <v>77.5</v>
      </c>
      <c r="I206" s="5">
        <f>VLOOKUP(A206 &amp; "*",'PPG TO 3PT '!$B$2:$U$365,17,FALSE)</f>
        <v>3.7</v>
      </c>
      <c r="J206">
        <f>VLOOKUP(A206 &amp; "*",'Rebound Margin'!$B$1:$U$365,15,FALSE)</f>
        <v>1.8</v>
      </c>
      <c r="K206" s="11">
        <f>VLOOKUP(A206,NET!$A$2:$C$366,2,FALSE)</f>
        <v>136</v>
      </c>
      <c r="L206">
        <f>VLOOKUP(A206 &amp; "*",SOR!$A$2:$I$366,4,FALSE)</f>
        <v>151</v>
      </c>
      <c r="M206">
        <f>VLOOKUP(A206 &amp; "*",BPI!$A$2:$L$367,4,FALSE)</f>
        <v>-1.2</v>
      </c>
      <c r="N206">
        <f>VLOOKUP('2024-2025 March Madness Data'!A206,'EFG Efficiency Experience'!$B$1:$AQ$365,30,FALSE)</f>
        <v>2.214</v>
      </c>
      <c r="O206">
        <f>VLOOKUP('2024-2025 March Madness Data'!A206,'EFG Efficiency Experience'!$B$1:$AQ$365,3,FALSE)</f>
        <v>111.17700000000001</v>
      </c>
      <c r="P206">
        <f>VLOOKUP(A206 &amp; "*",'Last10 W L'!$C$2:$I$365,2,FALSE)</f>
        <v>-4.4000000000000004</v>
      </c>
    </row>
    <row r="207" spans="1:16" x14ac:dyDescent="0.2">
      <c r="A207" s="4" t="s">
        <v>586</v>
      </c>
      <c r="B207" s="4">
        <f>VLOOKUP('2024-2025 March Madness Data'!A207 &amp; "*",'PPG TO 3PT '!$B$2:$U$365,3,FALSE)</f>
        <v>82.8</v>
      </c>
      <c r="C207" s="5">
        <f>VLOOKUP(A207 &amp; "*",OPPG!$B$1:$U$365,3,FALSE)</f>
        <v>84.8</v>
      </c>
      <c r="D207" s="4">
        <f>VLOOKUP(A207 &amp;"*",'PPG TO 3PT '!$B$2:$U$365,19,FALSE)</f>
        <v>11.2</v>
      </c>
      <c r="E207" s="5">
        <f>VLOOKUP(A207 &amp; "*",'PPG TO 3PT '!$B$2:$U$365,9,FALSE)</f>
        <v>35.700000000000003</v>
      </c>
      <c r="F207" s="4">
        <f>VLOOKUP(A207, 'EFG Efficiency Experience'!$B$1:$AQ$365,8,FALSE)</f>
        <v>53.2</v>
      </c>
      <c r="G207" s="5">
        <f>VLOOKUP(A207 &amp; "*",'PPG TO 3PT '!$B$2:$U$365,11,FALSE)</f>
        <v>16.2</v>
      </c>
      <c r="H207" s="5">
        <f>VLOOKUP(A207 &amp; "*",'PPG TO 3PT '!$B$2:$U$365,12,FALSE)</f>
        <v>68.5</v>
      </c>
      <c r="I207" s="5">
        <f>VLOOKUP(A207 &amp; "*",'PPG TO 3PT '!$B$2:$U$365,17,FALSE)</f>
        <v>6.3</v>
      </c>
      <c r="J207">
        <f>VLOOKUP(A207 &amp; "*",'Rebound Margin'!$B$1:$U$365,15,FALSE)</f>
        <v>-4.3</v>
      </c>
      <c r="K207" s="11">
        <f>VLOOKUP(A207,NET!$A$2:$C$366,2,FALSE)</f>
        <v>262</v>
      </c>
      <c r="L207">
        <f>VLOOKUP(A207 &amp; "*",SOR!$A$2:$I$366,4,FALSE)</f>
        <v>188</v>
      </c>
      <c r="M207">
        <f>VLOOKUP(A207 &amp; "*",BPI!$A$2:$L$367,4,FALSE)</f>
        <v>-6.8</v>
      </c>
      <c r="N207">
        <f>VLOOKUP('2024-2025 March Madness Data'!A207,'EFG Efficiency Experience'!$B$1:$AQ$365,30,FALSE)</f>
        <v>1.843</v>
      </c>
      <c r="O207">
        <f>VLOOKUP('2024-2025 March Madness Data'!A207,'EFG Efficiency Experience'!$B$1:$AQ$365,3,FALSE)</f>
        <v>116.822</v>
      </c>
      <c r="P207">
        <f>VLOOKUP(A207 &amp; "*",'Last10 W L'!$C$2:$I$365,2,FALSE)</f>
        <v>-8.6999999999999993</v>
      </c>
    </row>
    <row r="208" spans="1:16" x14ac:dyDescent="0.2">
      <c r="A208" s="4" t="s">
        <v>587</v>
      </c>
      <c r="B208" s="4">
        <f>VLOOKUP('2024-2025 March Madness Data'!A208 &amp; "*",'PPG TO 3PT '!$B$2:$U$365,3,FALSE)</f>
        <v>68.099999999999994</v>
      </c>
      <c r="C208" s="5">
        <f>VLOOKUP(A208 &amp; "*",OPPG!$B$1:$U$365,3,FALSE)</f>
        <v>59.7</v>
      </c>
      <c r="D208" s="4">
        <f>VLOOKUP(A208 &amp;"*",'PPG TO 3PT '!$B$2:$U$365,19,FALSE)</f>
        <v>10.4</v>
      </c>
      <c r="E208" s="5">
        <f>VLOOKUP(A208 &amp; "*",'PPG TO 3PT '!$B$2:$U$365,9,FALSE)</f>
        <v>35.700000000000003</v>
      </c>
      <c r="F208" s="4">
        <f>VLOOKUP(A208, 'EFG Efficiency Experience'!$B$1:$AQ$365,8,FALSE)</f>
        <v>51.6</v>
      </c>
      <c r="G208" s="5">
        <f>VLOOKUP(A208 &amp; "*",'PPG TO 3PT '!$B$2:$U$365,11,FALSE)</f>
        <v>18.899999999999999</v>
      </c>
      <c r="H208" s="5">
        <f>VLOOKUP(A208 &amp; "*",'PPG TO 3PT '!$B$2:$U$365,12,FALSE)</f>
        <v>77.400000000000006</v>
      </c>
      <c r="I208" s="5">
        <f>VLOOKUP(A208 &amp; "*",'PPG TO 3PT '!$B$2:$U$365,17,FALSE)</f>
        <v>7.6</v>
      </c>
      <c r="J208">
        <f>VLOOKUP(A208 &amp; "*",'Rebound Margin'!$B$1:$U$365,15,FALSE)</f>
        <v>4.0999999999999996</v>
      </c>
      <c r="K208" s="11">
        <f>VLOOKUP(A208,NET!$A$2:$C$366,2,FALSE)</f>
        <v>65</v>
      </c>
      <c r="L208">
        <f>VLOOKUP(A208 &amp; "*",SOR!$A$2:$I$366,4,FALSE)</f>
        <v>63</v>
      </c>
      <c r="M208">
        <f>VLOOKUP(A208 &amp; "*",BPI!$A$2:$L$367,4,FALSE)</f>
        <v>7</v>
      </c>
      <c r="N208">
        <f>VLOOKUP('2024-2025 March Madness Data'!A208,'EFG Efficiency Experience'!$B$1:$AQ$365,30,FALSE)</f>
        <v>2.7480000000000002</v>
      </c>
      <c r="O208">
        <f>VLOOKUP('2024-2025 March Madness Data'!A208,'EFG Efficiency Experience'!$B$1:$AQ$365,3,FALSE)</f>
        <v>98.647999999999996</v>
      </c>
      <c r="P208">
        <f>VLOOKUP(A208 &amp; "*",'Last10 W L'!$C$2:$I$365,2,FALSE)</f>
        <v>6.6</v>
      </c>
    </row>
    <row r="209" spans="1:16" x14ac:dyDescent="0.2">
      <c r="A209" s="4" t="s">
        <v>588</v>
      </c>
      <c r="B209" s="4">
        <f>VLOOKUP('2024-2025 March Madness Data'!A209 &amp; "*",'PPG TO 3PT '!$B$2:$U$365,3,FALSE)</f>
        <v>70.099999999999994</v>
      </c>
      <c r="C209" s="5">
        <f>VLOOKUP(A209 &amp; "*",OPPG!$B$1:$U$365,3,FALSE)</f>
        <v>69.7</v>
      </c>
      <c r="D209" s="4">
        <f>VLOOKUP(A209 &amp;"*",'PPG TO 3PT '!$B$2:$U$365,19,FALSE)</f>
        <v>12.5</v>
      </c>
      <c r="E209" s="5">
        <f>VLOOKUP(A209 &amp; "*",'PPG TO 3PT '!$B$2:$U$365,9,FALSE)</f>
        <v>33.700000000000003</v>
      </c>
      <c r="F209" s="4">
        <f>VLOOKUP(A209, 'EFG Efficiency Experience'!$B$1:$AQ$365,8,FALSE)</f>
        <v>51.1</v>
      </c>
      <c r="G209" s="5">
        <f>VLOOKUP(A209 &amp; "*",'PPG TO 3PT '!$B$2:$U$365,11,FALSE)</f>
        <v>16.2</v>
      </c>
      <c r="H209" s="5">
        <f>VLOOKUP(A209 &amp; "*",'PPG TO 3PT '!$B$2:$U$365,12,FALSE)</f>
        <v>68.7</v>
      </c>
      <c r="I209" s="5">
        <f>VLOOKUP(A209 &amp; "*",'PPG TO 3PT '!$B$2:$U$365,17,FALSE)</f>
        <v>7.6</v>
      </c>
      <c r="J209">
        <f>VLOOKUP(A209 &amp; "*",'Rebound Margin'!$B$1:$U$365,15,FALSE)</f>
        <v>0.1</v>
      </c>
      <c r="K209" s="11">
        <f>VLOOKUP(A209,NET!$A$2:$C$366,2,FALSE)</f>
        <v>207</v>
      </c>
      <c r="L209">
        <f>VLOOKUP(A209 &amp; "*",SOR!$A$2:$I$366,4,FALSE)</f>
        <v>188</v>
      </c>
      <c r="M209">
        <f>VLOOKUP(A209 &amp; "*",BPI!$A$2:$L$367,4,FALSE)</f>
        <v>-1.8</v>
      </c>
      <c r="N209">
        <f>VLOOKUP('2024-2025 March Madness Data'!A209,'EFG Efficiency Experience'!$B$1:$AQ$365,30,FALSE)</f>
        <v>1.8140000000000001</v>
      </c>
      <c r="O209">
        <f>VLOOKUP('2024-2025 March Madness Data'!A209,'EFG Efficiency Experience'!$B$1:$AQ$365,3,FALSE)</f>
        <v>106.95</v>
      </c>
      <c r="P209">
        <f>VLOOKUP(A209 &amp; "*",'Last10 W L'!$C$2:$I$365,2,FALSE)</f>
        <v>-4.0999999999999996</v>
      </c>
    </row>
    <row r="210" spans="1:16" x14ac:dyDescent="0.2">
      <c r="A210" s="4" t="s">
        <v>589</v>
      </c>
      <c r="B210" s="4">
        <f>VLOOKUP('2024-2025 March Madness Data'!A210 &amp; "*",'PPG TO 3PT '!$B$2:$U$365,3,FALSE)</f>
        <v>75.8</v>
      </c>
      <c r="C210" s="5">
        <f>VLOOKUP(A210 &amp; "*",OPPG!$B$1:$U$365,3,FALSE)</f>
        <v>71.2</v>
      </c>
      <c r="D210" s="4">
        <f>VLOOKUP(A210 &amp;"*",'PPG TO 3PT '!$B$2:$U$365,19,FALSE)</f>
        <v>10.199999999999999</v>
      </c>
      <c r="E210" s="5">
        <f>VLOOKUP(A210 &amp; "*",'PPG TO 3PT '!$B$2:$U$365,9,FALSE)</f>
        <v>35</v>
      </c>
      <c r="F210" s="4">
        <f>VLOOKUP(A210, 'EFG Efficiency Experience'!$B$1:$AQ$365,8,FALSE)</f>
        <v>50.3</v>
      </c>
      <c r="G210" s="5">
        <f>VLOOKUP(A210 &amp; "*",'PPG TO 3PT '!$B$2:$U$365,11,FALSE)</f>
        <v>18.100000000000001</v>
      </c>
      <c r="H210" s="5">
        <f>VLOOKUP(A210 &amp; "*",'PPG TO 3PT '!$B$2:$U$365,12,FALSE)</f>
        <v>66.099999999999994</v>
      </c>
      <c r="I210" s="5">
        <f>VLOOKUP(A210 &amp; "*",'PPG TO 3PT '!$B$2:$U$365,17,FALSE)</f>
        <v>6.1</v>
      </c>
      <c r="J210">
        <f>VLOOKUP(A210 &amp; "*",'Rebound Margin'!$B$1:$U$365,15,FALSE)</f>
        <v>5.6</v>
      </c>
      <c r="K210" s="11">
        <f>VLOOKUP(A210,NET!$A$2:$C$366,2,FALSE)</f>
        <v>248</v>
      </c>
      <c r="L210">
        <f>VLOOKUP(A210 &amp; "*",SOR!$A$2:$I$366,4,FALSE)</f>
        <v>188</v>
      </c>
      <c r="M210">
        <f>VLOOKUP(A210 &amp; "*",BPI!$A$2:$L$367,4,FALSE)</f>
        <v>-5</v>
      </c>
      <c r="N210">
        <f>VLOOKUP('2024-2025 March Madness Data'!A210,'EFG Efficiency Experience'!$B$1:$AQ$365,30,FALSE)</f>
        <v>2.472</v>
      </c>
      <c r="O210">
        <f>VLOOKUP('2024-2025 March Madness Data'!A210,'EFG Efficiency Experience'!$B$1:$AQ$365,3,FALSE)</f>
        <v>110.229</v>
      </c>
      <c r="P210">
        <f>VLOOKUP(A210 &amp; "*",'Last10 W L'!$C$2:$I$365,2,FALSE)</f>
        <v>-4.0999999999999996</v>
      </c>
    </row>
    <row r="211" spans="1:16" x14ac:dyDescent="0.2">
      <c r="A211" s="4" t="s">
        <v>590</v>
      </c>
      <c r="B211" s="4">
        <f>VLOOKUP('2024-2025 March Madness Data'!A211 &amp; "*",'PPG TO 3PT '!$B$2:$U$365,3,FALSE)</f>
        <v>80.900000000000006</v>
      </c>
      <c r="C211" s="5">
        <f>VLOOKUP(A211 &amp; "*",OPPG!$B$1:$U$365,3,FALSE)</f>
        <v>72.400000000000006</v>
      </c>
      <c r="D211" s="4">
        <f>VLOOKUP(A211 &amp;"*",'PPG TO 3PT '!$B$2:$U$365,19,FALSE)</f>
        <v>10.9</v>
      </c>
      <c r="E211" s="5">
        <f>VLOOKUP(A211 &amp; "*",'PPG TO 3PT '!$B$2:$U$365,9,FALSE)</f>
        <v>37.6</v>
      </c>
      <c r="F211" s="4">
        <f>VLOOKUP(A211, 'EFG Efficiency Experience'!$B$1:$AQ$365,8,FALSE)</f>
        <v>57.3</v>
      </c>
      <c r="G211" s="5">
        <f>VLOOKUP(A211 &amp; "*",'PPG TO 3PT '!$B$2:$U$365,11,FALSE)</f>
        <v>19.100000000000001</v>
      </c>
      <c r="H211" s="5">
        <f>VLOOKUP(A211 &amp; "*",'PPG TO 3PT '!$B$2:$U$365,12,FALSE)</f>
        <v>72.7</v>
      </c>
      <c r="I211" s="5">
        <f>VLOOKUP(A211 &amp; "*",'PPG TO 3PT '!$B$2:$U$365,17,FALSE)</f>
        <v>6.1</v>
      </c>
      <c r="J211">
        <f>VLOOKUP(A211 &amp; "*",'Rebound Margin'!$B$1:$U$365,15,FALSE)</f>
        <v>4.2</v>
      </c>
      <c r="K211" s="11">
        <f>VLOOKUP(A211,NET!$A$2:$C$366,2,FALSE)</f>
        <v>114</v>
      </c>
      <c r="L211">
        <f>VLOOKUP(A211 &amp; "*",SOR!$A$2:$I$366,4,FALSE)</f>
        <v>111</v>
      </c>
      <c r="M211">
        <f>VLOOKUP(A211 &amp; "*",BPI!$A$2:$L$367,4,FALSE)</f>
        <v>1.3</v>
      </c>
      <c r="N211">
        <f>VLOOKUP('2024-2025 March Madness Data'!A211,'EFG Efficiency Experience'!$B$1:$AQ$365,30,FALSE)</f>
        <v>2.4790000000000001</v>
      </c>
      <c r="O211">
        <f>VLOOKUP('2024-2025 March Madness Data'!A211,'EFG Efficiency Experience'!$B$1:$AQ$365,3,FALSE)</f>
        <v>106.869</v>
      </c>
      <c r="P211">
        <f>VLOOKUP(A211 &amp; "*",'Last10 W L'!$C$2:$I$365,2,FALSE)</f>
        <v>6.1</v>
      </c>
    </row>
    <row r="212" spans="1:16" x14ac:dyDescent="0.2">
      <c r="A212" s="4" t="s">
        <v>591</v>
      </c>
      <c r="B212" s="4">
        <f>VLOOKUP('2024-2025 March Madness Data'!A212 &amp; "*",'PPG TO 3PT '!$B$2:$U$365,3,FALSE)</f>
        <v>70.900000000000006</v>
      </c>
      <c r="C212" s="5">
        <f>VLOOKUP(A212 &amp; "*",OPPG!$B$1:$U$365,3,FALSE)</f>
        <v>76.900000000000006</v>
      </c>
      <c r="D212" s="4">
        <f>VLOOKUP(A212 &amp;"*",'PPG TO 3PT '!$B$2:$U$365,19,FALSE)</f>
        <v>11.5</v>
      </c>
      <c r="E212" s="5">
        <f>VLOOKUP(A212 &amp; "*",'PPG TO 3PT '!$B$2:$U$365,9,FALSE)</f>
        <v>33.4</v>
      </c>
      <c r="F212" s="4">
        <f>VLOOKUP(A212, 'EFG Efficiency Experience'!$B$1:$AQ$365,8,FALSE)</f>
        <v>47.1</v>
      </c>
      <c r="G212" s="5">
        <f>VLOOKUP(A212 &amp; "*",'PPG TO 3PT '!$B$2:$U$365,11,FALSE)</f>
        <v>17.899999999999999</v>
      </c>
      <c r="H212" s="5">
        <f>VLOOKUP(A212 &amp; "*",'PPG TO 3PT '!$B$2:$U$365,12,FALSE)</f>
        <v>70.5</v>
      </c>
      <c r="I212" s="5">
        <f>VLOOKUP(A212 &amp; "*",'PPG TO 3PT '!$B$2:$U$365,17,FALSE)</f>
        <v>6.1</v>
      </c>
      <c r="J212">
        <f>VLOOKUP(A212 &amp; "*",'Rebound Margin'!$B$1:$U$365,15,FALSE)</f>
        <v>-8.1999999999999993</v>
      </c>
      <c r="K212" s="11">
        <f>VLOOKUP(A212,NET!$A$2:$C$366,2,FALSE)</f>
        <v>354</v>
      </c>
      <c r="L212">
        <f>VLOOKUP(A212 &amp; "*",SOR!$A$2:$I$366,4,FALSE)</f>
        <v>188</v>
      </c>
      <c r="M212">
        <f>VLOOKUP(A212 &amp; "*",BPI!$A$2:$L$367,4,FALSE)</f>
        <v>-11.9</v>
      </c>
      <c r="N212">
        <f>VLOOKUP('2024-2025 March Madness Data'!A212,'EFG Efficiency Experience'!$B$1:$AQ$365,30,FALSE)</f>
        <v>1.575</v>
      </c>
      <c r="O212">
        <f>VLOOKUP('2024-2025 March Madness Data'!A212,'EFG Efficiency Experience'!$B$1:$AQ$365,3,FALSE)</f>
        <v>112.131</v>
      </c>
      <c r="P212">
        <f>VLOOKUP(A212 &amp; "*",'Last10 W L'!$C$2:$I$365,2,FALSE)</f>
        <v>-13.4</v>
      </c>
    </row>
    <row r="213" spans="1:16" x14ac:dyDescent="0.2">
      <c r="A213" s="4" t="s">
        <v>592</v>
      </c>
      <c r="B213" s="4">
        <f>VLOOKUP('2024-2025 March Madness Data'!A213 &amp; "*",'PPG TO 3PT '!$B$2:$U$365,3,FALSE)</f>
        <v>73.599999999999994</v>
      </c>
      <c r="C213" s="5">
        <f>VLOOKUP(A213 &amp; "*",OPPG!$B$1:$U$365,3,FALSE)</f>
        <v>67.2</v>
      </c>
      <c r="D213" s="4">
        <f>VLOOKUP(A213 &amp;"*",'PPG TO 3PT '!$B$2:$U$365,19,FALSE)</f>
        <v>10.5</v>
      </c>
      <c r="E213" s="5">
        <f>VLOOKUP(A213 &amp; "*",'PPG TO 3PT '!$B$2:$U$365,9,FALSE)</f>
        <v>37</v>
      </c>
      <c r="F213" s="4">
        <f>VLOOKUP(A213, 'EFG Efficiency Experience'!$B$1:$AQ$365,8,FALSE)</f>
        <v>55.5</v>
      </c>
      <c r="G213" s="5">
        <f>VLOOKUP(A213 &amp; "*",'PPG TO 3PT '!$B$2:$U$365,11,FALSE)</f>
        <v>19.100000000000001</v>
      </c>
      <c r="H213" s="5">
        <f>VLOOKUP(A213 &amp; "*",'PPG TO 3PT '!$B$2:$U$365,12,FALSE)</f>
        <v>69.8</v>
      </c>
      <c r="I213" s="5">
        <f>VLOOKUP(A213 &amp; "*",'PPG TO 3PT '!$B$2:$U$365,17,FALSE)</f>
        <v>5.9</v>
      </c>
      <c r="J213">
        <f>VLOOKUP(A213 &amp; "*",'Rebound Margin'!$B$1:$U$365,15,FALSE)</f>
        <v>1.9</v>
      </c>
      <c r="K213" s="11">
        <f>VLOOKUP(A213,NET!$A$2:$C$366,2,FALSE)</f>
        <v>93</v>
      </c>
      <c r="L213">
        <f>VLOOKUP(A213 &amp; "*",SOR!$A$2:$I$366,4,FALSE)</f>
        <v>141</v>
      </c>
      <c r="M213">
        <f>VLOOKUP(A213 &amp; "*",BPI!$A$2:$L$367,4,FALSE)</f>
        <v>3.1</v>
      </c>
      <c r="N213">
        <f>VLOOKUP('2024-2025 March Madness Data'!A213,'EFG Efficiency Experience'!$B$1:$AQ$365,30,FALSE)</f>
        <v>1.9359999999999999</v>
      </c>
      <c r="O213">
        <f>VLOOKUP('2024-2025 March Madness Data'!A213,'EFG Efficiency Experience'!$B$1:$AQ$365,3,FALSE)</f>
        <v>103.70099999999999</v>
      </c>
      <c r="P213">
        <f>VLOOKUP(A213 &amp; "*",'Last10 W L'!$C$2:$I$365,2,FALSE)</f>
        <v>6.1</v>
      </c>
    </row>
    <row r="214" spans="1:16" x14ac:dyDescent="0.2">
      <c r="A214" s="4" t="s">
        <v>593</v>
      </c>
      <c r="B214" s="4">
        <f>VLOOKUP('2024-2025 March Madness Data'!A214 &amp; "*",'PPG TO 3PT '!$B$2:$U$365,3,FALSE)</f>
        <v>71.8</v>
      </c>
      <c r="C214" s="5">
        <f>VLOOKUP(A214 &amp; "*",OPPG!$B$1:$U$365,3,FALSE)</f>
        <v>72</v>
      </c>
      <c r="D214" s="4">
        <f>VLOOKUP(A214 &amp;"*",'PPG TO 3PT '!$B$2:$U$365,19,FALSE)</f>
        <v>12</v>
      </c>
      <c r="E214" s="5">
        <f>VLOOKUP(A214 &amp; "*",'PPG TO 3PT '!$B$2:$U$365,9,FALSE)</f>
        <v>33.4</v>
      </c>
      <c r="F214" s="4">
        <f>VLOOKUP(A214, 'EFG Efficiency Experience'!$B$1:$AQ$365,8,FALSE)</f>
        <v>49.8</v>
      </c>
      <c r="G214" s="5">
        <f>VLOOKUP(A214 &amp; "*",'PPG TO 3PT '!$B$2:$U$365,11,FALSE)</f>
        <v>18.5</v>
      </c>
      <c r="H214" s="5">
        <f>VLOOKUP(A214 &amp; "*",'PPG TO 3PT '!$B$2:$U$365,12,FALSE)</f>
        <v>66.900000000000006</v>
      </c>
      <c r="I214" s="5">
        <f>VLOOKUP(A214 &amp; "*",'PPG TO 3PT '!$B$2:$U$365,17,FALSE)</f>
        <v>7.8</v>
      </c>
      <c r="J214">
        <f>VLOOKUP(A214 &amp; "*",'Rebound Margin'!$B$1:$U$365,15,FALSE)</f>
        <v>-1</v>
      </c>
      <c r="K214" s="11">
        <f>VLOOKUP(A214,NET!$A$2:$C$366,2,FALSE)</f>
        <v>229</v>
      </c>
      <c r="L214">
        <f>VLOOKUP(A214 &amp; "*",SOR!$A$2:$I$366,4,FALSE)</f>
        <v>188</v>
      </c>
      <c r="M214">
        <f>VLOOKUP(A214 &amp; "*",BPI!$A$2:$L$367,4,FALSE)</f>
        <v>-4.2</v>
      </c>
      <c r="N214">
        <f>VLOOKUP('2024-2025 March Madness Data'!A214,'EFG Efficiency Experience'!$B$1:$AQ$365,30,FALSE)</f>
        <v>2.3730000000000002</v>
      </c>
      <c r="O214">
        <f>VLOOKUP('2024-2025 March Madness Data'!A214,'EFG Efficiency Experience'!$B$1:$AQ$365,3,FALSE)</f>
        <v>109.462</v>
      </c>
      <c r="P214">
        <f>VLOOKUP(A214 &amp; "*",'Last10 W L'!$C$2:$I$365,2,FALSE)</f>
        <v>-0.1</v>
      </c>
    </row>
    <row r="215" spans="1:16" x14ac:dyDescent="0.2">
      <c r="A215" s="4" t="s">
        <v>594</v>
      </c>
      <c r="B215" s="4">
        <f>VLOOKUP('2024-2025 March Madness Data'!A215 &amp; "*",'PPG TO 3PT '!$B$2:$U$365,3,FALSE)</f>
        <v>72.400000000000006</v>
      </c>
      <c r="C215" s="5">
        <f>VLOOKUP(A215 &amp; "*",OPPG!$B$1:$U$365,3,FALSE)</f>
        <v>68.3</v>
      </c>
      <c r="D215" s="4">
        <f>VLOOKUP(A215 &amp;"*",'PPG TO 3PT '!$B$2:$U$365,19,FALSE)</f>
        <v>10</v>
      </c>
      <c r="E215" s="5">
        <f>VLOOKUP(A215 &amp; "*",'PPG TO 3PT '!$B$2:$U$365,9,FALSE)</f>
        <v>33.299999999999997</v>
      </c>
      <c r="F215" s="4">
        <f>VLOOKUP(A215, 'EFG Efficiency Experience'!$B$1:$AQ$365,8,FALSE)</f>
        <v>49.8</v>
      </c>
      <c r="G215" s="5">
        <f>VLOOKUP(A215 &amp; "*",'PPG TO 3PT '!$B$2:$U$365,11,FALSE)</f>
        <v>18.5</v>
      </c>
      <c r="H215" s="5">
        <f>VLOOKUP(A215 &amp; "*",'PPG TO 3PT '!$B$2:$U$365,12,FALSE)</f>
        <v>73.3</v>
      </c>
      <c r="I215" s="5">
        <f>VLOOKUP(A215 &amp; "*",'PPG TO 3PT '!$B$2:$U$365,17,FALSE)</f>
        <v>6.9</v>
      </c>
      <c r="J215">
        <f>VLOOKUP(A215 &amp; "*",'Rebound Margin'!$B$1:$U$365,15,FALSE)</f>
        <v>-0.2</v>
      </c>
      <c r="K215" s="11">
        <f>VLOOKUP(A215,NET!$A$2:$C$366,2,FALSE)</f>
        <v>53</v>
      </c>
      <c r="L215">
        <f>VLOOKUP(A215 &amp; "*",SOR!$A$2:$I$366,4,FALSE)</f>
        <v>71</v>
      </c>
      <c r="M215">
        <f>VLOOKUP(A215 &amp; "*",BPI!$A$2:$L$367,4,FALSE)</f>
        <v>11.2</v>
      </c>
      <c r="N215">
        <f>VLOOKUP('2024-2025 March Madness Data'!A215,'EFG Efficiency Experience'!$B$1:$AQ$365,30,FALSE)</f>
        <v>2.2109999999999999</v>
      </c>
      <c r="O215">
        <f>VLOOKUP('2024-2025 March Madness Data'!A215,'EFG Efficiency Experience'!$B$1:$AQ$365,3,FALSE)</f>
        <v>98.091999999999999</v>
      </c>
      <c r="P215">
        <f>VLOOKUP(A215 &amp; "*",'Last10 W L'!$C$2:$I$365,2,FALSE)</f>
        <v>14.1</v>
      </c>
    </row>
    <row r="216" spans="1:16" x14ac:dyDescent="0.2">
      <c r="A216" s="4" t="s">
        <v>595</v>
      </c>
      <c r="B216" s="4">
        <f>VLOOKUP('2024-2025 March Madness Data'!A216 &amp; "*",'PPG TO 3PT '!$B$2:$U$365,3,FALSE)</f>
        <v>68.7</v>
      </c>
      <c r="C216" s="5">
        <f>VLOOKUP(A216 &amp; "*",OPPG!$B$1:$U$365,3,FALSE)</f>
        <v>68.3</v>
      </c>
      <c r="D216" s="4">
        <f>VLOOKUP(A216 &amp;"*",'PPG TO 3PT '!$B$2:$U$365,19,FALSE)</f>
        <v>13</v>
      </c>
      <c r="E216" s="5">
        <f>VLOOKUP(A216 &amp; "*",'PPG TO 3PT '!$B$2:$U$365,9,FALSE)</f>
        <v>35.799999999999997</v>
      </c>
      <c r="F216" s="4">
        <f>VLOOKUP(A216, 'EFG Efficiency Experience'!$B$1:$AQ$365,8,FALSE)</f>
        <v>48.7</v>
      </c>
      <c r="G216" s="5">
        <f>VLOOKUP(A216 &amp; "*",'PPG TO 3PT '!$B$2:$U$365,11,FALSE)</f>
        <v>17.8</v>
      </c>
      <c r="H216" s="5">
        <f>VLOOKUP(A216 &amp; "*",'PPG TO 3PT '!$B$2:$U$365,12,FALSE)</f>
        <v>71.7</v>
      </c>
      <c r="I216" s="5">
        <f>VLOOKUP(A216 &amp; "*",'PPG TO 3PT '!$B$2:$U$365,17,FALSE)</f>
        <v>6.8</v>
      </c>
      <c r="J216">
        <f>VLOOKUP(A216 &amp; "*",'Rebound Margin'!$B$1:$U$365,15,FALSE)</f>
        <v>1.9</v>
      </c>
      <c r="K216" s="11">
        <f>VLOOKUP(A216,NET!$A$2:$C$366,2,FALSE)</f>
        <v>230</v>
      </c>
      <c r="L216">
        <f>VLOOKUP(A216 &amp; "*",SOR!$A$2:$I$366,4,FALSE)</f>
        <v>188</v>
      </c>
      <c r="M216">
        <f>VLOOKUP(A216 &amp; "*",BPI!$A$2:$L$367,4,FALSE)</f>
        <v>-6.8</v>
      </c>
      <c r="N216">
        <f>VLOOKUP('2024-2025 March Madness Data'!A216,'EFG Efficiency Experience'!$B$1:$AQ$365,30,FALSE)</f>
        <v>2.008</v>
      </c>
      <c r="O216">
        <f>VLOOKUP('2024-2025 March Madness Data'!A216,'EFG Efficiency Experience'!$B$1:$AQ$365,3,FALSE)</f>
        <v>106.95</v>
      </c>
      <c r="P216">
        <f>VLOOKUP(A216 &amp; "*",'Last10 W L'!$C$2:$I$365,2,FALSE)</f>
        <v>-2.1</v>
      </c>
    </row>
    <row r="217" spans="1:16" x14ac:dyDescent="0.2">
      <c r="A217" s="4" t="s">
        <v>596</v>
      </c>
      <c r="B217" s="4">
        <f>VLOOKUP('2024-2025 March Madness Data'!A217 &amp; "*",'PPG TO 3PT '!$B$2:$U$365,3,FALSE)</f>
        <v>72.599999999999994</v>
      </c>
      <c r="C217" s="5">
        <f>VLOOKUP(A217 &amp; "*",OPPG!$B$1:$U$365,3,FALSE)</f>
        <v>72.5</v>
      </c>
      <c r="D217" s="4">
        <f>VLOOKUP(A217 &amp;"*",'PPG TO 3PT '!$B$2:$U$365,19,FALSE)</f>
        <v>11.1</v>
      </c>
      <c r="E217" s="5">
        <f>VLOOKUP(A217 &amp; "*",'PPG TO 3PT '!$B$2:$U$365,9,FALSE)</f>
        <v>35.5</v>
      </c>
      <c r="F217" s="4">
        <f>VLOOKUP(A217, 'EFG Efficiency Experience'!$B$1:$AQ$365,8,FALSE)</f>
        <v>51.7</v>
      </c>
      <c r="G217" s="5">
        <f>VLOOKUP(A217 &amp; "*",'PPG TO 3PT '!$B$2:$U$365,11,FALSE)</f>
        <v>18.2</v>
      </c>
      <c r="H217" s="5">
        <f>VLOOKUP(A217 &amp; "*",'PPG TO 3PT '!$B$2:$U$365,12,FALSE)</f>
        <v>74</v>
      </c>
      <c r="I217" s="5">
        <f>VLOOKUP(A217 &amp; "*",'PPG TO 3PT '!$B$2:$U$365,17,FALSE)</f>
        <v>5.6</v>
      </c>
      <c r="J217">
        <f>VLOOKUP(A217 &amp; "*",'Rebound Margin'!$B$1:$U$365,15,FALSE)</f>
        <v>2.5</v>
      </c>
      <c r="K217" s="11">
        <f>VLOOKUP(A217,NET!$A$2:$C$366,2,FALSE)</f>
        <v>103</v>
      </c>
      <c r="L217">
        <f>VLOOKUP(A217 &amp; "*",SOR!$A$2:$I$366,4,FALSE)</f>
        <v>117</v>
      </c>
      <c r="M217">
        <f>VLOOKUP(A217 &amp; "*",BPI!$A$2:$L$367,4,FALSE)</f>
        <v>6.1</v>
      </c>
      <c r="N217">
        <f>VLOOKUP('2024-2025 March Madness Data'!A217,'EFG Efficiency Experience'!$B$1:$AQ$365,30,FALSE)</f>
        <v>1.86</v>
      </c>
      <c r="O217">
        <f>VLOOKUP('2024-2025 March Madness Data'!A217,'EFG Efficiency Experience'!$B$1:$AQ$365,3,FALSE)</f>
        <v>103.648</v>
      </c>
      <c r="P217">
        <f>VLOOKUP(A217 &amp; "*",'Last10 W L'!$C$2:$I$365,2,FALSE)</f>
        <v>3.4</v>
      </c>
    </row>
    <row r="218" spans="1:16" x14ac:dyDescent="0.2">
      <c r="A218" s="4" t="s">
        <v>597</v>
      </c>
      <c r="B218" s="4">
        <f>VLOOKUP('2024-2025 March Madness Data'!A218 &amp; "*",'PPG TO 3PT '!$B$2:$U$365,3,FALSE)</f>
        <v>70.599999999999994</v>
      </c>
      <c r="C218" s="5">
        <f>VLOOKUP(A218 &amp; "*",OPPG!$B$1:$U$365,3,FALSE)</f>
        <v>71.599999999999994</v>
      </c>
      <c r="D218" s="4">
        <f>VLOOKUP(A218 &amp;"*",'PPG TO 3PT '!$B$2:$U$365,19,FALSE)</f>
        <v>11.9</v>
      </c>
      <c r="E218" s="5">
        <f>VLOOKUP(A218 &amp; "*",'PPG TO 3PT '!$B$2:$U$365,9,FALSE)</f>
        <v>30.5</v>
      </c>
      <c r="F218" s="4">
        <f>VLOOKUP(A218, 'EFG Efficiency Experience'!$B$1:$AQ$365,8,FALSE)</f>
        <v>50.1</v>
      </c>
      <c r="G218" s="5">
        <f>VLOOKUP(A218 &amp; "*",'PPG TO 3PT '!$B$2:$U$365,11,FALSE)</f>
        <v>18.100000000000001</v>
      </c>
      <c r="H218" s="5">
        <f>VLOOKUP(A218 &amp; "*",'PPG TO 3PT '!$B$2:$U$365,12,FALSE)</f>
        <v>69.900000000000006</v>
      </c>
      <c r="I218" s="5">
        <f>VLOOKUP(A218 &amp; "*",'PPG TO 3PT '!$B$2:$U$365,17,FALSE)</f>
        <v>6.6</v>
      </c>
      <c r="J218">
        <f>VLOOKUP(A218 &amp; "*",'Rebound Margin'!$B$1:$U$365,15,FALSE)</f>
        <v>1.5</v>
      </c>
      <c r="K218" s="11">
        <f>VLOOKUP(A218,NET!$A$2:$C$366,2,FALSE)</f>
        <v>193</v>
      </c>
      <c r="L218">
        <f>VLOOKUP(A218 &amp; "*",SOR!$A$2:$I$366,4,FALSE)</f>
        <v>188</v>
      </c>
      <c r="M218">
        <f>VLOOKUP(A218 &amp; "*",BPI!$A$2:$L$367,4,FALSE)</f>
        <v>-2.4</v>
      </c>
      <c r="N218">
        <f>VLOOKUP('2024-2025 March Madness Data'!A218,'EFG Efficiency Experience'!$B$1:$AQ$365,30,FALSE)</f>
        <v>2.3450000000000002</v>
      </c>
      <c r="O218">
        <f>VLOOKUP('2024-2025 March Madness Data'!A218,'EFG Efficiency Experience'!$B$1:$AQ$365,3,FALSE)</f>
        <v>108.878</v>
      </c>
      <c r="P218">
        <f>VLOOKUP(A218 &amp; "*",'Last10 W L'!$C$2:$I$365,2,FALSE)</f>
        <v>-0.8</v>
      </c>
    </row>
    <row r="219" spans="1:16" x14ac:dyDescent="0.2">
      <c r="A219" s="4" t="s">
        <v>598</v>
      </c>
      <c r="B219" s="4">
        <f>VLOOKUP('2024-2025 March Madness Data'!A219 &amp; "*",'PPG TO 3PT '!$B$2:$U$365,3,FALSE)</f>
        <v>79.8</v>
      </c>
      <c r="C219" s="5">
        <f>VLOOKUP(A219 &amp; "*",OPPG!$B$1:$U$365,3,FALSE)</f>
        <v>73.5</v>
      </c>
      <c r="D219" s="4">
        <f>VLOOKUP(A219 &amp;"*",'PPG TO 3PT '!$B$2:$U$365,19,FALSE)</f>
        <v>10.9</v>
      </c>
      <c r="E219" s="5">
        <f>VLOOKUP(A219 &amp; "*",'PPG TO 3PT '!$B$2:$U$365,9,FALSE)</f>
        <v>35.799999999999997</v>
      </c>
      <c r="F219" s="4">
        <f>VLOOKUP(A219, 'EFG Efficiency Experience'!$B$1:$AQ$365,8,FALSE)</f>
        <v>53.4</v>
      </c>
      <c r="G219" s="5">
        <f>VLOOKUP(A219 &amp; "*",'PPG TO 3PT '!$B$2:$U$365,11,FALSE)</f>
        <v>19.8</v>
      </c>
      <c r="H219" s="5">
        <f>VLOOKUP(A219 &amp; "*",'PPG TO 3PT '!$B$2:$U$365,12,FALSE)</f>
        <v>76.099999999999994</v>
      </c>
      <c r="I219" s="5">
        <f>VLOOKUP(A219 &amp; "*",'PPG TO 3PT '!$B$2:$U$365,17,FALSE)</f>
        <v>7.2</v>
      </c>
      <c r="J219">
        <f>VLOOKUP(A219 &amp; "*",'Rebound Margin'!$B$1:$U$365,15,FALSE)</f>
        <v>-0.3</v>
      </c>
      <c r="K219" s="11">
        <f>VLOOKUP(A219,NET!$A$2:$C$366,2,FALSE)</f>
        <v>179</v>
      </c>
      <c r="L219">
        <f>VLOOKUP(A219 &amp; "*",SOR!$A$2:$I$366,4,FALSE)</f>
        <v>56</v>
      </c>
      <c r="M219">
        <f>VLOOKUP(A219 &amp; "*",BPI!$A$2:$L$367,4,FALSE)</f>
        <v>12.7</v>
      </c>
      <c r="N219">
        <f>VLOOKUP('2024-2025 March Madness Data'!A219,'EFG Efficiency Experience'!$B$1:$AQ$365,30,FALSE)</f>
        <v>2.0299999999999998</v>
      </c>
      <c r="O219">
        <f>VLOOKUP('2024-2025 March Madness Data'!A219,'EFG Efficiency Experience'!$B$1:$AQ$365,3,FALSE)</f>
        <v>108.355</v>
      </c>
      <c r="P219">
        <f>VLOOKUP(A219 &amp; "*",'Last10 W L'!$C$2:$I$365,2,FALSE)</f>
        <v>10.6</v>
      </c>
    </row>
    <row r="220" spans="1:16" x14ac:dyDescent="0.2">
      <c r="A220" s="4" t="s">
        <v>599</v>
      </c>
      <c r="B220" s="4">
        <f>VLOOKUP('2024-2025 March Madness Data'!A220 &amp; "*",'PPG TO 3PT '!$B$2:$U$365,3,FALSE)</f>
        <v>78.8</v>
      </c>
      <c r="C220" s="5">
        <f>VLOOKUP(A220 &amp; "*",OPPG!$B$1:$U$365,3,FALSE)</f>
        <v>73.5</v>
      </c>
      <c r="D220" s="4">
        <f>VLOOKUP(A220 &amp;"*",'PPG TO 3PT '!$B$2:$U$365,19,FALSE)</f>
        <v>10.9</v>
      </c>
      <c r="E220" s="5">
        <f>VLOOKUP(A220 &amp; "*",'PPG TO 3PT '!$B$2:$U$365,9,FALSE)</f>
        <v>36.799999999999997</v>
      </c>
      <c r="F220" s="4">
        <f>VLOOKUP(A220, 'EFG Efficiency Experience'!$B$1:$AQ$365,8,FALSE)</f>
        <v>53.5</v>
      </c>
      <c r="G220" s="5">
        <f>VLOOKUP(A220 &amp; "*",'PPG TO 3PT '!$B$2:$U$365,11,FALSE)</f>
        <v>21.1</v>
      </c>
      <c r="H220" s="5">
        <f>VLOOKUP(A220 &amp; "*",'PPG TO 3PT '!$B$2:$U$365,12,FALSE)</f>
        <v>74.8</v>
      </c>
      <c r="I220" s="5">
        <f>VLOOKUP(A220 &amp; "*",'PPG TO 3PT '!$B$2:$U$365,17,FALSE)</f>
        <v>6.5</v>
      </c>
      <c r="J220">
        <f>VLOOKUP(A220 &amp; "*",'Rebound Margin'!$B$1:$U$365,15,FALSE)</f>
        <v>-0.3</v>
      </c>
      <c r="K220" s="11">
        <f>VLOOKUP(A220,NET!$A$2:$C$366,2,FALSE)</f>
        <v>41</v>
      </c>
      <c r="L220">
        <f>VLOOKUP(A220 &amp; "*",SOR!$A$2:$I$366,4,FALSE)</f>
        <v>56</v>
      </c>
      <c r="M220">
        <f>VLOOKUP(A220 &amp; "*",BPI!$A$2:$L$367,4,FALSE)</f>
        <v>12.7</v>
      </c>
      <c r="N220">
        <f>VLOOKUP('2024-2025 March Madness Data'!A220,'EFG Efficiency Experience'!$B$1:$AQ$365,30,FALSE)</f>
        <v>1.599</v>
      </c>
      <c r="O220">
        <f>VLOOKUP('2024-2025 March Madness Data'!A220,'EFG Efficiency Experience'!$B$1:$AQ$365,3,FALSE)</f>
        <v>99.474000000000004</v>
      </c>
      <c r="P220">
        <f>VLOOKUP(A220 &amp; "*",'Last10 W L'!$C$2:$I$365,2,FALSE)</f>
        <v>10.6</v>
      </c>
    </row>
    <row r="221" spans="1:16" x14ac:dyDescent="0.2">
      <c r="A221" s="4" t="s">
        <v>600</v>
      </c>
      <c r="B221" s="4">
        <f>VLOOKUP('2024-2025 March Madness Data'!A221 &amp; "*",'PPG TO 3PT '!$B$2:$U$365,3,FALSE)</f>
        <v>78.8</v>
      </c>
      <c r="C221" s="5">
        <f>VLOOKUP(A221 &amp; "*",OPPG!$B$1:$U$365,3,FALSE)</f>
        <v>74.8</v>
      </c>
      <c r="D221" s="4">
        <f>VLOOKUP(A221 &amp;"*",'PPG TO 3PT '!$B$2:$U$365,19,FALSE)</f>
        <v>12.1</v>
      </c>
      <c r="E221" s="5">
        <f>VLOOKUP(A221 &amp; "*",'PPG TO 3PT '!$B$2:$U$365,9,FALSE)</f>
        <v>37</v>
      </c>
      <c r="F221" s="4">
        <f>VLOOKUP(A221, 'EFG Efficiency Experience'!$B$1:$AQ$365,8,FALSE)</f>
        <v>54.9</v>
      </c>
      <c r="G221" s="5">
        <f>VLOOKUP(A221 &amp; "*",'PPG TO 3PT '!$B$2:$U$365,11,FALSE)</f>
        <v>22.1</v>
      </c>
      <c r="H221" s="5">
        <f>VLOOKUP(A221 &amp; "*",'PPG TO 3PT '!$B$2:$U$365,12,FALSE)</f>
        <v>79.400000000000006</v>
      </c>
      <c r="I221" s="5">
        <f>VLOOKUP(A221 &amp; "*",'PPG TO 3PT '!$B$2:$U$365,17,FALSE)</f>
        <v>7.8</v>
      </c>
      <c r="J221">
        <f>VLOOKUP(A221 &amp; "*",'Rebound Margin'!$B$1:$U$365,15,FALSE)</f>
        <v>-2</v>
      </c>
      <c r="K221" s="11">
        <f>VLOOKUP(A221,NET!$A$2:$C$366,2,FALSE)</f>
        <v>43</v>
      </c>
      <c r="L221">
        <f>VLOOKUP(A221 &amp; "*",SOR!$A$2:$I$366,4,FALSE)</f>
        <v>36</v>
      </c>
      <c r="M221">
        <f>VLOOKUP(A221 &amp; "*",BPI!$A$2:$L$367,4,FALSE)</f>
        <v>11.5</v>
      </c>
      <c r="N221">
        <f>VLOOKUP('2024-2025 March Madness Data'!A221,'EFG Efficiency Experience'!$B$1:$AQ$365,30,FALSE)</f>
        <v>2.2559999999999998</v>
      </c>
      <c r="O221">
        <f>VLOOKUP('2024-2025 March Madness Data'!A221,'EFG Efficiency Experience'!$B$1:$AQ$365,3,FALSE)</f>
        <v>100.857</v>
      </c>
      <c r="P221">
        <f>VLOOKUP(A221 &amp; "*",'Last10 W L'!$C$2:$I$365,2,FALSE)</f>
        <v>13.2</v>
      </c>
    </row>
    <row r="222" spans="1:16" x14ac:dyDescent="0.2">
      <c r="A222" s="4" t="s">
        <v>601</v>
      </c>
      <c r="B222" s="4">
        <f>VLOOKUP('2024-2025 March Madness Data'!A222 &amp; "*",'PPG TO 3PT '!$B$2:$U$365,3,FALSE)</f>
        <v>72.599999999999994</v>
      </c>
      <c r="C222" s="5">
        <f>VLOOKUP(A222 &amp; "*",OPPG!$B$1:$U$365,3,FALSE)</f>
        <v>76.5</v>
      </c>
      <c r="D222" s="4">
        <f>VLOOKUP(A222 &amp;"*",'PPG TO 3PT '!$B$2:$U$365,19,FALSE)</f>
        <v>13.7</v>
      </c>
      <c r="E222" s="5">
        <f>VLOOKUP(A222 &amp; "*",'PPG TO 3PT '!$B$2:$U$365,9,FALSE)</f>
        <v>32.5</v>
      </c>
      <c r="F222" s="4">
        <f>VLOOKUP(A222, 'EFG Efficiency Experience'!$B$1:$AQ$365,8,FALSE)</f>
        <v>48.3</v>
      </c>
      <c r="G222" s="5">
        <f>VLOOKUP(A222 &amp; "*",'PPG TO 3PT '!$B$2:$U$365,11,FALSE)</f>
        <v>23.9</v>
      </c>
      <c r="H222" s="5">
        <f>VLOOKUP(A222 &amp; "*",'PPG TO 3PT '!$B$2:$U$365,12,FALSE)</f>
        <v>72.3</v>
      </c>
      <c r="I222" s="5">
        <f>VLOOKUP(A222 &amp; "*",'PPG TO 3PT '!$B$2:$U$365,17,FALSE)</f>
        <v>9</v>
      </c>
      <c r="J222">
        <f>VLOOKUP(A222 &amp; "*",'Rebound Margin'!$B$1:$U$365,15,FALSE)</f>
        <v>0.1</v>
      </c>
      <c r="K222" s="11">
        <f>VLOOKUP(A222,NET!$A$2:$C$366,2,FALSE)</f>
        <v>96</v>
      </c>
      <c r="L222">
        <f>VLOOKUP(A222 &amp; "*",SOR!$A$2:$I$366,4,FALSE)</f>
        <v>76</v>
      </c>
      <c r="M222">
        <f>VLOOKUP(A222 &amp; "*",BPI!$A$2:$L$367,4,FALSE)</f>
        <v>4.3</v>
      </c>
      <c r="N222">
        <f>VLOOKUP('2024-2025 March Madness Data'!A222,'EFG Efficiency Experience'!$B$1:$AQ$365,30,FALSE)</f>
        <v>2.5209999999999999</v>
      </c>
      <c r="O222">
        <f>VLOOKUP('2024-2025 March Madness Data'!A222,'EFG Efficiency Experience'!$B$1:$AQ$365,3,FALSE)</f>
        <v>99.588999999999999</v>
      </c>
      <c r="P222">
        <f>VLOOKUP(A222 &amp; "*",'Last10 W L'!$C$2:$I$365,2,FALSE)</f>
        <v>6.4</v>
      </c>
    </row>
    <row r="223" spans="1:16" x14ac:dyDescent="0.2">
      <c r="A223" s="4" t="s">
        <v>602</v>
      </c>
      <c r="B223" s="4">
        <f>VLOOKUP('2024-2025 March Madness Data'!A223 &amp; "*",'PPG TO 3PT '!$B$2:$U$365,3,FALSE)</f>
        <v>67.900000000000006</v>
      </c>
      <c r="C223" s="5">
        <f>VLOOKUP(A223 &amp; "*",OPPG!$B$1:$U$365,3,FALSE)</f>
        <v>71.5</v>
      </c>
      <c r="D223" s="4">
        <f>VLOOKUP(A223 &amp;"*",'PPG TO 3PT '!$B$2:$U$365,19,FALSE)</f>
        <v>11.4</v>
      </c>
      <c r="E223" s="5">
        <f>VLOOKUP(A223 &amp; "*",'PPG TO 3PT '!$B$2:$U$365,9,FALSE)</f>
        <v>28.8</v>
      </c>
      <c r="F223" s="4">
        <f>VLOOKUP(A223, 'EFG Efficiency Experience'!$B$1:$AQ$365,8,FALSE)</f>
        <v>44.1</v>
      </c>
      <c r="G223" s="5">
        <f>VLOOKUP(A223 &amp; "*",'PPG TO 3PT '!$B$2:$U$365,11,FALSE)</f>
        <v>19.100000000000001</v>
      </c>
      <c r="H223" s="5">
        <f>VLOOKUP(A223 &amp; "*",'PPG TO 3PT '!$B$2:$U$365,12,FALSE)</f>
        <v>71.7</v>
      </c>
      <c r="I223" s="5">
        <f>VLOOKUP(A223 &amp; "*",'PPG TO 3PT '!$B$2:$U$365,17,FALSE)</f>
        <v>5.5</v>
      </c>
      <c r="J223">
        <f>VLOOKUP(A223 &amp; "*",'Rebound Margin'!$B$1:$U$365,15,FALSE)</f>
        <v>2.4</v>
      </c>
      <c r="K223" s="11">
        <f>VLOOKUP(A223,NET!$A$2:$C$366,2,FALSE)</f>
        <v>293</v>
      </c>
      <c r="L223">
        <f>VLOOKUP(A223 &amp; "*",SOR!$A$2:$I$366,4,FALSE)</f>
        <v>188</v>
      </c>
      <c r="M223">
        <f>VLOOKUP(A223 &amp; "*",BPI!$A$2:$L$367,4,FALSE)</f>
        <v>-7.1</v>
      </c>
      <c r="N223">
        <f>VLOOKUP('2024-2025 March Madness Data'!A223,'EFG Efficiency Experience'!$B$1:$AQ$365,30,FALSE)</f>
        <v>1.502</v>
      </c>
      <c r="O223">
        <f>VLOOKUP('2024-2025 March Madness Data'!A223,'EFG Efficiency Experience'!$B$1:$AQ$365,3,FALSE)</f>
        <v>110.575</v>
      </c>
      <c r="P223">
        <f>VLOOKUP(A223 &amp; "*",'Last10 W L'!$C$2:$I$365,2,FALSE)</f>
        <v>-6.7</v>
      </c>
    </row>
    <row r="224" spans="1:16" x14ac:dyDescent="0.2">
      <c r="A224" s="4" t="s">
        <v>603</v>
      </c>
      <c r="B224" s="4">
        <f>VLOOKUP('2024-2025 March Madness Data'!A224 &amp; "*",'PPG TO 3PT '!$B$2:$U$365,3,FALSE)</f>
        <v>77.2</v>
      </c>
      <c r="C224" s="5">
        <f>VLOOKUP(A224 &amp; "*",OPPG!$B$1:$U$365,3,FALSE)</f>
        <v>71.7</v>
      </c>
      <c r="D224" s="4">
        <f>VLOOKUP(A224 &amp;"*",'PPG TO 3PT '!$B$2:$U$365,19,FALSE)</f>
        <v>8.9</v>
      </c>
      <c r="E224" s="5">
        <f>VLOOKUP(A224 &amp; "*",'PPG TO 3PT '!$B$2:$U$365,9,FALSE)</f>
        <v>34.1</v>
      </c>
      <c r="F224" s="4">
        <f>VLOOKUP(A224, 'EFG Efficiency Experience'!$B$1:$AQ$365,8,FALSE)</f>
        <v>51.1</v>
      </c>
      <c r="G224" s="5">
        <f>VLOOKUP(A224 &amp; "*",'PPG TO 3PT '!$B$2:$U$365,11,FALSE)</f>
        <v>21.4</v>
      </c>
      <c r="H224" s="5">
        <f>VLOOKUP(A224 &amp; "*",'PPG TO 3PT '!$B$2:$U$365,12,FALSE)</f>
        <v>73.8</v>
      </c>
      <c r="I224" s="5">
        <f>VLOOKUP(A224 &amp; "*",'PPG TO 3PT '!$B$2:$U$365,17,FALSE)</f>
        <v>8.8000000000000007</v>
      </c>
      <c r="J224">
        <f>VLOOKUP(A224 &amp; "*",'Rebound Margin'!$B$1:$U$365,15,FALSE)</f>
        <v>-4.5999999999999996</v>
      </c>
      <c r="K224" s="11">
        <f>VLOOKUP(A224,NET!$A$2:$C$366,2,FALSE)</f>
        <v>28</v>
      </c>
      <c r="L224">
        <f>VLOOKUP(A224 &amp; "*",SOR!$A$2:$I$366,4,FALSE)</f>
        <v>22</v>
      </c>
      <c r="M224">
        <f>VLOOKUP(A224 &amp; "*",BPI!$A$2:$L$367,4,FALSE)</f>
        <v>13.6</v>
      </c>
      <c r="N224">
        <f>VLOOKUP('2024-2025 March Madness Data'!A224,'EFG Efficiency Experience'!$B$1:$AQ$365,30,FALSE)</f>
        <v>2.7010000000000001</v>
      </c>
      <c r="O224">
        <f>VLOOKUP('2024-2025 March Madness Data'!A224,'EFG Efficiency Experience'!$B$1:$AQ$365,3,FALSE)</f>
        <v>96.960999999999999</v>
      </c>
      <c r="P224">
        <f>VLOOKUP(A224 &amp; "*",'Last10 W L'!$C$2:$I$365,2,FALSE)</f>
        <v>11.7</v>
      </c>
    </row>
    <row r="225" spans="1:16" x14ac:dyDescent="0.2">
      <c r="A225" s="4" t="s">
        <v>604</v>
      </c>
      <c r="B225" s="4">
        <f>VLOOKUP('2024-2025 March Madness Data'!A225 &amp; "*",'PPG TO 3PT '!$B$2:$U$365,3,FALSE)</f>
        <v>78.099999999999994</v>
      </c>
      <c r="C225" s="5">
        <f>VLOOKUP(A225 &amp; "*",OPPG!$B$1:$U$365,3,FALSE)</f>
        <v>75</v>
      </c>
      <c r="D225" s="4">
        <f>VLOOKUP(A225 &amp;"*",'PPG TO 3PT '!$B$2:$U$365,19,FALSE)</f>
        <v>10.9</v>
      </c>
      <c r="E225" s="5">
        <f>VLOOKUP(A225 &amp; "*",'PPG TO 3PT '!$B$2:$U$365,9,FALSE)</f>
        <v>36.700000000000003</v>
      </c>
      <c r="F225" s="4">
        <f>VLOOKUP(A225, 'EFG Efficiency Experience'!$B$1:$AQ$365,8,FALSE)</f>
        <v>53.5</v>
      </c>
      <c r="G225" s="5">
        <f>VLOOKUP(A225 &amp; "*",'PPG TO 3PT '!$B$2:$U$365,11,FALSE)</f>
        <v>21.3</v>
      </c>
      <c r="H225" s="5">
        <f>VLOOKUP(A225 &amp; "*",'PPG TO 3PT '!$B$2:$U$365,12,FALSE)</f>
        <v>72.400000000000006</v>
      </c>
      <c r="I225" s="5">
        <f>VLOOKUP(A225 &amp; "*",'PPG TO 3PT '!$B$2:$U$365,17,FALSE)</f>
        <v>6</v>
      </c>
      <c r="J225">
        <f>VLOOKUP(A225 &amp; "*",'Rebound Margin'!$B$1:$U$365,15,FALSE)</f>
        <v>2.8</v>
      </c>
      <c r="K225" s="11">
        <f>VLOOKUP(A225,NET!$A$2:$C$366,2,FALSE)</f>
        <v>160</v>
      </c>
      <c r="L225">
        <f>VLOOKUP(A225 &amp; "*",SOR!$A$2:$I$366,4,FALSE)</f>
        <v>149</v>
      </c>
      <c r="M225">
        <f>VLOOKUP(A225 &amp; "*",BPI!$A$2:$L$367,4,FALSE)</f>
        <v>-2.8</v>
      </c>
      <c r="N225">
        <f>VLOOKUP('2024-2025 March Madness Data'!A225,'EFG Efficiency Experience'!$B$1:$AQ$365,30,FALSE)</f>
        <v>2.4319999999999999</v>
      </c>
      <c r="O225">
        <f>VLOOKUP('2024-2025 March Madness Data'!A225,'EFG Efficiency Experience'!$B$1:$AQ$365,3,FALSE)</f>
        <v>108.41800000000001</v>
      </c>
      <c r="P225">
        <f>VLOOKUP(A225 &amp; "*",'Last10 W L'!$C$2:$I$365,2,FALSE)</f>
        <v>4.5999999999999996</v>
      </c>
    </row>
    <row r="226" spans="1:16" x14ac:dyDescent="0.2">
      <c r="A226" s="4" t="s">
        <v>605</v>
      </c>
      <c r="B226" s="4">
        <f>VLOOKUP('2024-2025 March Madness Data'!A226 &amp; "*",'PPG TO 3PT '!$B$2:$U$365,3,FALSE)</f>
        <v>73.3</v>
      </c>
      <c r="C226" s="5">
        <f>VLOOKUP(A226 &amp; "*",OPPG!$B$1:$U$365,3,FALSE)</f>
        <v>78.5</v>
      </c>
      <c r="D226" s="4">
        <f>VLOOKUP(A226 &amp;"*",'PPG TO 3PT '!$B$2:$U$365,19,FALSE)</f>
        <v>11.6</v>
      </c>
      <c r="E226" s="5">
        <f>VLOOKUP(A226 &amp; "*",'PPG TO 3PT '!$B$2:$U$365,9,FALSE)</f>
        <v>36.200000000000003</v>
      </c>
      <c r="F226" s="4">
        <f>VLOOKUP(A226, 'EFG Efficiency Experience'!$B$1:$AQ$365,8,FALSE)</f>
        <v>50</v>
      </c>
      <c r="G226" s="5">
        <f>VLOOKUP(A226 &amp; "*",'PPG TO 3PT '!$B$2:$U$365,11,FALSE)</f>
        <v>19.7</v>
      </c>
      <c r="H226" s="5">
        <f>VLOOKUP(A226 &amp; "*",'PPG TO 3PT '!$B$2:$U$365,12,FALSE)</f>
        <v>75.3</v>
      </c>
      <c r="I226" s="5">
        <f>VLOOKUP(A226 &amp; "*",'PPG TO 3PT '!$B$2:$U$365,17,FALSE)</f>
        <v>5</v>
      </c>
      <c r="J226">
        <f>VLOOKUP(A226 &amp; "*",'Rebound Margin'!$B$1:$U$365,15,FALSE)</f>
        <v>-4.7</v>
      </c>
      <c r="K226" s="11">
        <f>VLOOKUP(A226,NET!$A$2:$C$366,2,FALSE)</f>
        <v>334</v>
      </c>
      <c r="L226">
        <f>VLOOKUP(A226 &amp; "*",SOR!$A$2:$I$366,4,FALSE)</f>
        <v>188</v>
      </c>
      <c r="M226">
        <f>VLOOKUP(A226 &amp; "*",BPI!$A$2:$L$367,4,FALSE)</f>
        <v>-9.6999999999999993</v>
      </c>
      <c r="N226">
        <f>VLOOKUP('2024-2025 March Madness Data'!A226,'EFG Efficiency Experience'!$B$1:$AQ$365,30,FALSE)</f>
        <v>1.8440000000000001</v>
      </c>
      <c r="O226">
        <f>VLOOKUP('2024-2025 March Madness Data'!A226,'EFG Efficiency Experience'!$B$1:$AQ$365,3,FALSE)</f>
        <v>115.748</v>
      </c>
      <c r="P226">
        <f>VLOOKUP(A226 &amp; "*",'Last10 W L'!$C$2:$I$365,2,FALSE)</f>
        <v>-10.3</v>
      </c>
    </row>
    <row r="227" spans="1:16" x14ac:dyDescent="0.2">
      <c r="A227" s="4" t="s">
        <v>606</v>
      </c>
      <c r="B227" s="4">
        <f>VLOOKUP('2024-2025 March Madness Data'!A227 &amp; "*",'PPG TO 3PT '!$B$2:$U$365,3,FALSE)</f>
        <v>76.3</v>
      </c>
      <c r="C227" s="5">
        <f>VLOOKUP(A227 &amp; "*",OPPG!$B$1:$U$365,3,FALSE)</f>
        <v>68.8</v>
      </c>
      <c r="D227" s="4">
        <f>VLOOKUP(A227 &amp;"*",'PPG TO 3PT '!$B$2:$U$365,19,FALSE)</f>
        <v>10.9</v>
      </c>
      <c r="E227" s="5">
        <f>VLOOKUP(A227 &amp; "*",'PPG TO 3PT '!$B$2:$U$365,9,FALSE)</f>
        <v>36.799999999999997</v>
      </c>
      <c r="F227" s="4">
        <f>VLOOKUP(A227, 'EFG Efficiency Experience'!$B$1:$AQ$365,8,FALSE)</f>
        <v>52.2</v>
      </c>
      <c r="G227" s="5">
        <f>VLOOKUP(A227 &amp; "*",'PPG TO 3PT '!$B$2:$U$365,11,FALSE)</f>
        <v>20.9</v>
      </c>
      <c r="H227" s="5">
        <f>VLOOKUP(A227 &amp; "*",'PPG TO 3PT '!$B$2:$U$365,12,FALSE)</f>
        <v>78.599999999999994</v>
      </c>
      <c r="I227" s="5">
        <f>VLOOKUP(A227 &amp; "*",'PPG TO 3PT '!$B$2:$U$365,17,FALSE)</f>
        <v>6.6</v>
      </c>
      <c r="J227">
        <f>VLOOKUP(A227 &amp; "*",'Rebound Margin'!$B$1:$U$365,15,FALSE)</f>
        <v>4</v>
      </c>
      <c r="K227" s="11">
        <f>VLOOKUP(A227,NET!$A$2:$C$366,2,FALSE)</f>
        <v>29</v>
      </c>
      <c r="L227">
        <f>VLOOKUP(A227 &amp; "*",SOR!$A$2:$I$366,4,FALSE)</f>
        <v>21</v>
      </c>
      <c r="M227">
        <f>VLOOKUP(A227 &amp; "*",BPI!$A$2:$L$367,4,FALSE)</f>
        <v>13.2</v>
      </c>
      <c r="N227">
        <f>VLOOKUP('2024-2025 March Madness Data'!A227,'EFG Efficiency Experience'!$B$1:$AQ$365,30,FALSE)</f>
        <v>2.452</v>
      </c>
      <c r="O227">
        <f>VLOOKUP('2024-2025 March Madness Data'!A227,'EFG Efficiency Experience'!$B$1:$AQ$365,3,FALSE)</f>
        <v>97.245000000000005</v>
      </c>
      <c r="P227">
        <f>VLOOKUP(A227 &amp; "*",'Last10 W L'!$C$2:$I$365,2,FALSE)</f>
        <v>18.7</v>
      </c>
    </row>
    <row r="228" spans="1:16" x14ac:dyDescent="0.2">
      <c r="A228" s="4" t="s">
        <v>607</v>
      </c>
      <c r="B228" s="4">
        <f>VLOOKUP('2024-2025 March Madness Data'!A228 &amp; "*",'PPG TO 3PT '!$B$2:$U$365,3,FALSE)</f>
        <v>76.3</v>
      </c>
      <c r="C228" s="5">
        <f>VLOOKUP(A228 &amp; "*",OPPG!$B$1:$U$365,3,FALSE)</f>
        <v>68.8</v>
      </c>
      <c r="D228" s="4">
        <f>VLOOKUP(A228 &amp;"*",'PPG TO 3PT '!$B$2:$U$365,19,FALSE)</f>
        <v>10.9</v>
      </c>
      <c r="E228" s="5">
        <f>VLOOKUP(A228 &amp; "*",'PPG TO 3PT '!$B$2:$U$365,9,FALSE)</f>
        <v>36.799999999999997</v>
      </c>
      <c r="F228" s="4">
        <f>VLOOKUP(A228, 'EFG Efficiency Experience'!$B$1:$AQ$365,8,FALSE)</f>
        <v>54.6</v>
      </c>
      <c r="G228" s="5">
        <f>VLOOKUP(A228 &amp; "*",'PPG TO 3PT '!$B$2:$U$365,11,FALSE)</f>
        <v>20.9</v>
      </c>
      <c r="H228" s="5">
        <f>VLOOKUP(A228 &amp; "*",'PPG TO 3PT '!$B$2:$U$365,12,FALSE)</f>
        <v>78.599999999999994</v>
      </c>
      <c r="I228" s="5">
        <f>VLOOKUP(A228 &amp; "*",'PPG TO 3PT '!$B$2:$U$365,17,FALSE)</f>
        <v>6.6</v>
      </c>
      <c r="J228">
        <f>VLOOKUP(A228 &amp; "*",'Rebound Margin'!$B$1:$U$365,15,FALSE)</f>
        <v>4</v>
      </c>
      <c r="K228" s="11">
        <f>VLOOKUP(A228,NET!$A$2:$C$366,2,FALSE)</f>
        <v>85</v>
      </c>
      <c r="L228">
        <f>VLOOKUP(A228 &amp; "*",SOR!$A$2:$I$366,4,FALSE)</f>
        <v>109</v>
      </c>
      <c r="M228">
        <f>VLOOKUP(A228 &amp; "*",BPI!$A$2:$L$367,4,FALSE)</f>
        <v>5.0999999999999996</v>
      </c>
      <c r="N228">
        <f>VLOOKUP('2024-2025 March Madness Data'!A228,'EFG Efficiency Experience'!$B$1:$AQ$365,30,FALSE)</f>
        <v>1.9</v>
      </c>
      <c r="O228">
        <f>VLOOKUP('2024-2025 March Madness Data'!A228,'EFG Efficiency Experience'!$B$1:$AQ$365,3,FALSE)</f>
        <v>107.998</v>
      </c>
      <c r="P228">
        <f>VLOOKUP(A228 &amp; "*",'Last10 W L'!$C$2:$I$365,2,FALSE)</f>
        <v>-0.9</v>
      </c>
    </row>
    <row r="229" spans="1:16" x14ac:dyDescent="0.2">
      <c r="A229" s="4" t="s">
        <v>608</v>
      </c>
      <c r="B229" s="4">
        <f>VLOOKUP('2024-2025 March Madness Data'!A229 &amp; "*",'PPG TO 3PT '!$B$2:$U$365,3,FALSE)</f>
        <v>69.5</v>
      </c>
      <c r="C229" s="5">
        <f>VLOOKUP(A229 &amp; "*",OPPG!$B$1:$U$365,3,FALSE)</f>
        <v>75.8</v>
      </c>
      <c r="D229" s="4">
        <f>VLOOKUP(A229 &amp;"*",'PPG TO 3PT '!$B$2:$U$365,19,FALSE)</f>
        <v>13</v>
      </c>
      <c r="E229" s="5">
        <f>VLOOKUP(A229 &amp; "*",'PPG TO 3PT '!$B$2:$U$365,9,FALSE)</f>
        <v>30</v>
      </c>
      <c r="F229" s="4">
        <f>VLOOKUP(A229, 'EFG Efficiency Experience'!$B$1:$AQ$365,8,FALSE)</f>
        <v>48.1</v>
      </c>
      <c r="G229" s="5">
        <f>VLOOKUP(A229 &amp; "*",'PPG TO 3PT '!$B$2:$U$365,11,FALSE)</f>
        <v>18.600000000000001</v>
      </c>
      <c r="H229" s="5">
        <f>VLOOKUP(A229 &amp; "*",'PPG TO 3PT '!$B$2:$U$365,12,FALSE)</f>
        <v>72.5</v>
      </c>
      <c r="I229" s="5">
        <f>VLOOKUP(A229 &amp; "*",'PPG TO 3PT '!$B$2:$U$365,17,FALSE)</f>
        <v>5.7</v>
      </c>
      <c r="J229">
        <f>VLOOKUP(A229 &amp; "*",'Rebound Margin'!$B$1:$U$365,15,FALSE)</f>
        <v>0.8</v>
      </c>
      <c r="K229" s="11">
        <f>VLOOKUP(A229,NET!$A$2:$C$366,2,FALSE)</f>
        <v>295</v>
      </c>
      <c r="L229">
        <f>VLOOKUP(A229 &amp; "*",SOR!$A$2:$I$366,4,FALSE)</f>
        <v>188</v>
      </c>
      <c r="M229">
        <f>VLOOKUP(A229 &amp; "*",BPI!$A$2:$L$367,4,FALSE)</f>
        <v>-9.1999999999999993</v>
      </c>
      <c r="N229">
        <f>VLOOKUP('2024-2025 March Madness Data'!A229,'EFG Efficiency Experience'!$B$1:$AQ$365,30,FALSE)</f>
        <v>2.117</v>
      </c>
      <c r="O229">
        <f>VLOOKUP('2024-2025 March Madness Data'!A229,'EFG Efficiency Experience'!$B$1:$AQ$365,3,FALSE)</f>
        <v>110.24299999999999</v>
      </c>
      <c r="P229">
        <f>VLOOKUP(A229 &amp; "*",'Last10 W L'!$C$2:$I$365,2,FALSE)</f>
        <v>-7.6</v>
      </c>
    </row>
    <row r="230" spans="1:16" x14ac:dyDescent="0.2">
      <c r="A230" s="4" t="s">
        <v>397</v>
      </c>
      <c r="B230" s="4">
        <f>VLOOKUP('2024-2025 March Madness Data'!A230 &amp; "*",'PPG TO 3PT '!$B$2:$U$365,3,FALSE)</f>
        <v>79.099999999999994</v>
      </c>
      <c r="C230" s="5">
        <f>VLOOKUP(A230 &amp; "*",OPPG!$B$1:$U$365,3,FALSE)</f>
        <v>73.2</v>
      </c>
      <c r="D230" s="4">
        <f>VLOOKUP(A230 &amp;"*",'PPG TO 3PT '!$B$2:$U$365,19,FALSE)</f>
        <v>12.4</v>
      </c>
      <c r="E230" s="5">
        <f>VLOOKUP(A230 &amp; "*",'PPG TO 3PT '!$B$2:$U$365,9,FALSE)</f>
        <v>34.299999999999997</v>
      </c>
      <c r="F230" s="4">
        <f>VLOOKUP(A230, 'EFG Efficiency Experience'!$B$1:$AQ$365,8,FALSE)</f>
        <v>54.1</v>
      </c>
      <c r="G230" s="5">
        <f>VLOOKUP(A230 &amp; "*",'PPG TO 3PT '!$B$2:$U$365,11,FALSE)</f>
        <v>21.9</v>
      </c>
      <c r="H230" s="5">
        <f>VLOOKUP(A230 &amp; "*",'PPG TO 3PT '!$B$2:$U$365,12,FALSE)</f>
        <v>75.599999999999994</v>
      </c>
      <c r="I230" s="5">
        <f>VLOOKUP(A230 &amp; "*",'PPG TO 3PT '!$B$2:$U$365,17,FALSE)</f>
        <v>8.1</v>
      </c>
      <c r="J230">
        <f>VLOOKUP(A230 &amp; "*",'Rebound Margin'!$B$1:$U$365,15,FALSE)</f>
        <v>0.3</v>
      </c>
      <c r="K230" s="11">
        <f>VLOOKUP(A230,NET!$A$2:$C$366,2,FALSE)</f>
        <v>66</v>
      </c>
      <c r="L230">
        <f>VLOOKUP(A230 &amp; "*",SOR!$A$2:$I$366,4,FALSE)</f>
        <v>80</v>
      </c>
      <c r="M230">
        <f>VLOOKUP(A230 &amp; "*",BPI!$A$2:$L$367,4,FALSE)</f>
        <v>9.6</v>
      </c>
      <c r="N230">
        <f>VLOOKUP('2024-2025 March Madness Data'!A230,'EFG Efficiency Experience'!$B$1:$AQ$365,30,FALSE)</f>
        <v>2.2749999999999999</v>
      </c>
      <c r="O230">
        <f>VLOOKUP('2024-2025 March Madness Data'!A230,'EFG Efficiency Experience'!$B$1:$AQ$365,3,FALSE)</f>
        <v>100.883</v>
      </c>
      <c r="P230">
        <f>VLOOKUP(A230 &amp; "*",'Last10 W L'!$C$2:$I$365,2,FALSE)</f>
        <v>7.2</v>
      </c>
    </row>
    <row r="231" spans="1:16" x14ac:dyDescent="0.2">
      <c r="A231" s="4" t="s">
        <v>609</v>
      </c>
      <c r="B231" s="4">
        <f>VLOOKUP('2024-2025 March Madness Data'!A231 &amp; "*",'PPG TO 3PT '!$B$2:$U$365,3,FALSE)</f>
        <v>69.599999999999994</v>
      </c>
      <c r="C231" s="5">
        <f>VLOOKUP(A231 &amp; "*",OPPG!$B$1:$U$365,3,FALSE)</f>
        <v>77.400000000000006</v>
      </c>
      <c r="D231" s="4">
        <f>VLOOKUP(A231 &amp;"*",'PPG TO 3PT '!$B$2:$U$365,19,FALSE)</f>
        <v>11.1</v>
      </c>
      <c r="E231" s="5">
        <f>VLOOKUP(A231 &amp; "*",'PPG TO 3PT '!$B$2:$U$365,9,FALSE)</f>
        <v>32.6</v>
      </c>
      <c r="F231" s="4">
        <f>VLOOKUP(A231, 'EFG Efficiency Experience'!$B$1:$AQ$365,8,FALSE)</f>
        <v>49.4</v>
      </c>
      <c r="G231" s="5">
        <f>VLOOKUP(A231 &amp; "*",'PPG TO 3PT '!$B$2:$U$365,11,FALSE)</f>
        <v>16.899999999999999</v>
      </c>
      <c r="H231" s="5">
        <f>VLOOKUP(A231 &amp; "*",'PPG TO 3PT '!$B$2:$U$365,12,FALSE)</f>
        <v>69.7</v>
      </c>
      <c r="I231" s="5">
        <f>VLOOKUP(A231 &amp; "*",'PPG TO 3PT '!$B$2:$U$365,17,FALSE)</f>
        <v>4.9000000000000004</v>
      </c>
      <c r="J231">
        <f>VLOOKUP(A231 &amp; "*",'Rebound Margin'!$B$1:$U$365,15,FALSE)</f>
        <v>-2.4</v>
      </c>
      <c r="K231" s="11">
        <f>VLOOKUP(A231,NET!$A$2:$C$366,2,FALSE)</f>
        <v>303</v>
      </c>
      <c r="L231">
        <f>VLOOKUP(A231 &amp; "*",SOR!$A$2:$I$366,4,FALSE)</f>
        <v>188</v>
      </c>
      <c r="M231">
        <f>VLOOKUP(A231 &amp; "*",BPI!$A$2:$L$367,4,FALSE)</f>
        <v>-6.3</v>
      </c>
      <c r="N231">
        <f>VLOOKUP('2024-2025 March Madness Data'!A231,'EFG Efficiency Experience'!$B$1:$AQ$365,30,FALSE)</f>
        <v>1.681</v>
      </c>
      <c r="O231">
        <f>VLOOKUP('2024-2025 March Madness Data'!A231,'EFG Efficiency Experience'!$B$1:$AQ$365,3,FALSE)</f>
        <v>115.697</v>
      </c>
      <c r="P231">
        <f>VLOOKUP(A231 &amp; "*",'Last10 W L'!$C$2:$I$365,2,FALSE)</f>
        <v>-8.6</v>
      </c>
    </row>
    <row r="232" spans="1:16" x14ac:dyDescent="0.2">
      <c r="A232" s="4" t="s">
        <v>610</v>
      </c>
      <c r="B232" s="4">
        <f>VLOOKUP('2024-2025 March Madness Data'!A232 &amp; "*",'PPG TO 3PT '!$B$2:$U$365,3,FALSE)</f>
        <v>73.099999999999994</v>
      </c>
      <c r="C232" s="5">
        <f>VLOOKUP(A232 &amp; "*",OPPG!$B$1:$U$365,3,FALSE)</f>
        <v>76.599999999999994</v>
      </c>
      <c r="D232" s="4">
        <f>VLOOKUP(A232 &amp;"*",'PPG TO 3PT '!$B$2:$U$365,19,FALSE)</f>
        <v>11</v>
      </c>
      <c r="E232" s="5">
        <f>VLOOKUP(A232 &amp; "*",'PPG TO 3PT '!$B$2:$U$365,9,FALSE)</f>
        <v>34.1</v>
      </c>
      <c r="F232" s="4">
        <f>VLOOKUP(A232, 'EFG Efficiency Experience'!$B$1:$AQ$365,8,FALSE)</f>
        <v>49.6</v>
      </c>
      <c r="G232" s="5">
        <f>VLOOKUP(A232 &amp; "*",'PPG TO 3PT '!$B$2:$U$365,11,FALSE)</f>
        <v>18.7</v>
      </c>
      <c r="H232" s="5">
        <f>VLOOKUP(A232 &amp; "*",'PPG TO 3PT '!$B$2:$U$365,12,FALSE)</f>
        <v>71.599999999999994</v>
      </c>
      <c r="I232" s="5">
        <f>VLOOKUP(A232 &amp; "*",'PPG TO 3PT '!$B$2:$U$365,17,FALSE)</f>
        <v>6.1</v>
      </c>
      <c r="J232">
        <f>VLOOKUP(A232 &amp; "*",'Rebound Margin'!$B$1:$U$365,15,FALSE)</f>
        <v>-0.9</v>
      </c>
      <c r="K232" s="11">
        <f>VLOOKUP(A232,NET!$A$2:$C$366,2,FALSE)</f>
        <v>227</v>
      </c>
      <c r="L232">
        <f>VLOOKUP(A232 &amp; "*",SOR!$A$2:$I$366,4,FALSE)</f>
        <v>188</v>
      </c>
      <c r="M232">
        <f>VLOOKUP(A232 &amp; "*",BPI!$A$2:$L$367,4,FALSE)</f>
        <v>-4.5</v>
      </c>
      <c r="N232">
        <f>VLOOKUP('2024-2025 March Madness Data'!A232,'EFG Efficiency Experience'!$B$1:$AQ$365,30,FALSE)</f>
        <v>1.7949999999999999</v>
      </c>
      <c r="O232">
        <f>VLOOKUP('2024-2025 March Madness Data'!A232,'EFG Efficiency Experience'!$B$1:$AQ$365,3,FALSE)</f>
        <v>109.502</v>
      </c>
      <c r="P232">
        <f>VLOOKUP(A232 &amp; "*",'Last10 W L'!$C$2:$I$365,2,FALSE)</f>
        <v>-4.8</v>
      </c>
    </row>
    <row r="233" spans="1:16" x14ac:dyDescent="0.2">
      <c r="A233" s="4" t="s">
        <v>611</v>
      </c>
      <c r="B233" s="4">
        <f>VLOOKUP('2024-2025 March Madness Data'!A233 &amp; "*",'PPG TO 3PT '!$B$2:$U$365,3,FALSE)</f>
        <v>75.900000000000006</v>
      </c>
      <c r="C233" s="5">
        <f>VLOOKUP(A233 &amp; "*",OPPG!$B$1:$U$365,3,FALSE)</f>
        <v>70.8</v>
      </c>
      <c r="D233" s="4">
        <f>VLOOKUP(A233 &amp;"*",'PPG TO 3PT '!$B$2:$U$365,19,FALSE)</f>
        <v>10</v>
      </c>
      <c r="E233" s="5">
        <f>VLOOKUP(A233 &amp; "*",'PPG TO 3PT '!$B$2:$U$365,9,FALSE)</f>
        <v>34.6</v>
      </c>
      <c r="F233" s="4">
        <f>VLOOKUP(A233, 'EFG Efficiency Experience'!$B$1:$AQ$365,8,FALSE)</f>
        <v>52.2</v>
      </c>
      <c r="G233" s="5">
        <f>VLOOKUP(A233 &amp; "*",'PPG TO 3PT '!$B$2:$U$365,11,FALSE)</f>
        <v>19.8</v>
      </c>
      <c r="H233" s="5">
        <f>VLOOKUP(A233 &amp; "*",'PPG TO 3PT '!$B$2:$U$365,12,FALSE)</f>
        <v>78.2</v>
      </c>
      <c r="I233" s="5">
        <f>VLOOKUP(A233 &amp; "*",'PPG TO 3PT '!$B$2:$U$365,17,FALSE)</f>
        <v>7.3</v>
      </c>
      <c r="J233">
        <f>VLOOKUP(A233 &amp; "*",'Rebound Margin'!$B$1:$U$365,15,FALSE)</f>
        <v>-0.6</v>
      </c>
      <c r="K233" s="11">
        <f>VLOOKUP(A233,NET!$A$2:$C$366,2,FALSE)</f>
        <v>61</v>
      </c>
      <c r="L233">
        <f>VLOOKUP(A233 &amp; "*",SOR!$A$2:$I$366,4,FALSE)</f>
        <v>79</v>
      </c>
      <c r="M233">
        <f>VLOOKUP(A233 &amp; "*",BPI!$A$2:$L$367,4,FALSE)</f>
        <v>10.8</v>
      </c>
      <c r="N233">
        <f>VLOOKUP('2024-2025 March Madness Data'!A233,'EFG Efficiency Experience'!$B$1:$AQ$365,30,FALSE)</f>
        <v>1.859</v>
      </c>
      <c r="O233">
        <f>VLOOKUP('2024-2025 March Madness Data'!A233,'EFG Efficiency Experience'!$B$1:$AQ$365,3,FALSE)</f>
        <v>102.73099999999999</v>
      </c>
      <c r="P233">
        <f>VLOOKUP(A233 &amp; "*",'Last10 W L'!$C$2:$I$365,2,FALSE)</f>
        <v>7.4</v>
      </c>
    </row>
    <row r="234" spans="1:16" x14ac:dyDescent="0.2">
      <c r="A234" s="4" t="s">
        <v>612</v>
      </c>
      <c r="B234" s="4">
        <f>VLOOKUP('2024-2025 March Madness Data'!A234 &amp; "*",'PPG TO 3PT '!$B$2:$U$365,3,FALSE)</f>
        <v>75.599999999999994</v>
      </c>
      <c r="C234" s="5">
        <f>VLOOKUP(A234 &amp; "*",OPPG!$B$1:$U$365,3,FALSE)</f>
        <v>69.599999999999994</v>
      </c>
      <c r="D234" s="4">
        <f>VLOOKUP(A234 &amp;"*",'PPG TO 3PT '!$B$2:$U$365,19,FALSE)</f>
        <v>12.7</v>
      </c>
      <c r="E234" s="5">
        <f>VLOOKUP(A234 &amp; "*",'PPG TO 3PT '!$B$2:$U$365,9,FALSE)</f>
        <v>32.700000000000003</v>
      </c>
      <c r="F234" s="4">
        <f>VLOOKUP(A234, 'EFG Efficiency Experience'!$B$1:$AQ$365,8,FALSE)</f>
        <v>50.1</v>
      </c>
      <c r="G234" s="5">
        <f>VLOOKUP(A234 &amp; "*",'PPG TO 3PT '!$B$2:$U$365,11,FALSE)</f>
        <v>19.399999999999999</v>
      </c>
      <c r="H234" s="5">
        <f>VLOOKUP(A234 &amp; "*",'PPG TO 3PT '!$B$2:$U$365,12,FALSE)</f>
        <v>63</v>
      </c>
      <c r="I234" s="5">
        <f>VLOOKUP(A234 &amp; "*",'PPG TO 3PT '!$B$2:$U$365,17,FALSE)</f>
        <v>8.3000000000000007</v>
      </c>
      <c r="J234">
        <f>VLOOKUP(A234 &amp; "*",'Rebound Margin'!$B$1:$U$365,15,FALSE)</f>
        <v>3.3</v>
      </c>
      <c r="K234" s="11">
        <f>VLOOKUP(A234,NET!$A$2:$C$366,2,FALSE)</f>
        <v>288</v>
      </c>
      <c r="L234">
        <f>VLOOKUP(A234 &amp; "*",SOR!$A$2:$I$366,4,FALSE)</f>
        <v>188</v>
      </c>
      <c r="M234">
        <f>VLOOKUP(A234 &amp; "*",BPI!$A$2:$L$367,4,FALSE)</f>
        <v>-3.9</v>
      </c>
      <c r="N234">
        <f>VLOOKUP('2024-2025 March Madness Data'!A234,'EFG Efficiency Experience'!$B$1:$AQ$365,30,FALSE)</f>
        <v>1.3080000000000001</v>
      </c>
      <c r="O234">
        <f>VLOOKUP('2024-2025 March Madness Data'!A234,'EFG Efficiency Experience'!$B$1:$AQ$365,3,FALSE)</f>
        <v>113.476</v>
      </c>
      <c r="P234">
        <f>VLOOKUP(A234 &amp; "*",'Last10 W L'!$C$2:$I$365,2,FALSE)</f>
        <v>-1.9</v>
      </c>
    </row>
    <row r="235" spans="1:16" x14ac:dyDescent="0.2">
      <c r="A235" s="4" t="s">
        <v>613</v>
      </c>
      <c r="B235" s="4">
        <f>VLOOKUP('2024-2025 March Madness Data'!A235 &amp; "*",'PPG TO 3PT '!$B$2:$U$365,3,FALSE)</f>
        <v>75.599999999999994</v>
      </c>
      <c r="C235" s="5">
        <f>VLOOKUP(A235 &amp; "*",OPPG!$B$1:$U$365,3,FALSE)</f>
        <v>69.599999999999994</v>
      </c>
      <c r="D235" s="4">
        <f>VLOOKUP(A235 &amp;"*",'PPG TO 3PT '!$B$2:$U$365,19,FALSE)</f>
        <v>12.7</v>
      </c>
      <c r="E235" s="5">
        <f>VLOOKUP(A235 &amp; "*",'PPG TO 3PT '!$B$2:$U$365,9,FALSE)</f>
        <v>32.700000000000003</v>
      </c>
      <c r="F235" s="4">
        <f>VLOOKUP(A235, 'EFG Efficiency Experience'!$B$1:$AQ$365,8,FALSE)</f>
        <v>50.5</v>
      </c>
      <c r="G235" s="5">
        <f>VLOOKUP(A235 &amp; "*",'PPG TO 3PT '!$B$2:$U$365,11,FALSE)</f>
        <v>19.399999999999999</v>
      </c>
      <c r="H235" s="5">
        <f>VLOOKUP(A235 &amp; "*",'PPG TO 3PT '!$B$2:$U$365,12,FALSE)</f>
        <v>63</v>
      </c>
      <c r="I235" s="5">
        <f>VLOOKUP(A235 &amp; "*",'PPG TO 3PT '!$B$2:$U$365,17,FALSE)</f>
        <v>8.3000000000000007</v>
      </c>
      <c r="J235">
        <f>VLOOKUP(A235 &amp; "*",'Rebound Margin'!$B$1:$U$365,15,FALSE)</f>
        <v>3.3</v>
      </c>
      <c r="K235" s="11">
        <f>VLOOKUP(A235,NET!$A$2:$C$366,2,FALSE)</f>
        <v>200</v>
      </c>
      <c r="L235">
        <f>VLOOKUP(A235 &amp; "*",SOR!$A$2:$I$366,4,FALSE)</f>
        <v>188</v>
      </c>
      <c r="M235">
        <f>VLOOKUP(A235 &amp; "*",BPI!$A$2:$L$367,4,FALSE)</f>
        <v>-3.9</v>
      </c>
      <c r="N235">
        <f>VLOOKUP('2024-2025 March Madness Data'!A235,'EFG Efficiency Experience'!$B$1:$AQ$365,30,FALSE)</f>
        <v>2.694</v>
      </c>
      <c r="O235">
        <f>VLOOKUP('2024-2025 March Madness Data'!A235,'EFG Efficiency Experience'!$B$1:$AQ$365,3,FALSE)</f>
        <v>102.667</v>
      </c>
      <c r="P235">
        <f>VLOOKUP(A235 &amp; "*",'Last10 W L'!$C$2:$I$365,2,FALSE)</f>
        <v>-2.2000000000000002</v>
      </c>
    </row>
    <row r="236" spans="1:16" x14ac:dyDescent="0.2">
      <c r="A236" s="4" t="s">
        <v>614</v>
      </c>
      <c r="B236" s="4">
        <f>VLOOKUP('2024-2025 March Madness Data'!A236 &amp; "*",'PPG TO 3PT '!$B$2:$U$365,3,FALSE)</f>
        <v>71.400000000000006</v>
      </c>
      <c r="C236" s="5">
        <f>VLOOKUP(A236 &amp; "*",OPPG!$B$1:$U$365,3,FALSE)</f>
        <v>82.4</v>
      </c>
      <c r="D236" s="4">
        <f>VLOOKUP(A236 &amp;"*",'PPG TO 3PT '!$B$2:$U$365,19,FALSE)</f>
        <v>11.9</v>
      </c>
      <c r="E236" s="5">
        <f>VLOOKUP(A236 &amp; "*",'PPG TO 3PT '!$B$2:$U$365,9,FALSE)</f>
        <v>31.9</v>
      </c>
      <c r="F236" s="4">
        <f>VLOOKUP(A236, 'EFG Efficiency Experience'!$B$1:$AQ$365,8,FALSE)</f>
        <v>48.2</v>
      </c>
      <c r="G236" s="5">
        <f>VLOOKUP(A236 &amp; "*",'PPG TO 3PT '!$B$2:$U$365,11,FALSE)</f>
        <v>20.100000000000001</v>
      </c>
      <c r="H236" s="5">
        <f>VLOOKUP(A236 &amp; "*",'PPG TO 3PT '!$B$2:$U$365,12,FALSE)</f>
        <v>69.099999999999994</v>
      </c>
      <c r="I236" s="5">
        <f>VLOOKUP(A236 &amp; "*",'PPG TO 3PT '!$B$2:$U$365,17,FALSE)</f>
        <v>8.1</v>
      </c>
      <c r="J236">
        <f>VLOOKUP(A236 &amp; "*",'Rebound Margin'!$B$1:$U$365,15,FALSE)</f>
        <v>-11</v>
      </c>
      <c r="K236" s="11">
        <f>VLOOKUP(A236,NET!$A$2:$C$366,2,FALSE)</f>
        <v>356</v>
      </c>
      <c r="L236">
        <f>VLOOKUP(A236 &amp; "*",SOR!$A$2:$I$366,4,FALSE)</f>
        <v>188</v>
      </c>
      <c r="M236">
        <f>VLOOKUP(A236 &amp; "*",BPI!$A$2:$L$367,4,FALSE)</f>
        <v>-14.9</v>
      </c>
      <c r="N236">
        <f>VLOOKUP('2024-2025 March Madness Data'!A236,'EFG Efficiency Experience'!$B$1:$AQ$365,30,FALSE)</f>
        <v>2.2090000000000001</v>
      </c>
      <c r="O236">
        <f>VLOOKUP('2024-2025 March Madness Data'!A236,'EFG Efficiency Experience'!$B$1:$AQ$365,3,FALSE)</f>
        <v>117.697</v>
      </c>
      <c r="P236">
        <f>VLOOKUP(A236 &amp; "*",'Last10 W L'!$C$2:$I$365,2,FALSE)</f>
        <v>-21.7</v>
      </c>
    </row>
    <row r="237" spans="1:16" x14ac:dyDescent="0.2">
      <c r="A237" s="4" t="s">
        <v>615</v>
      </c>
      <c r="B237" s="4">
        <f>VLOOKUP('2024-2025 March Madness Data'!A237 &amp; "*",'PPG TO 3PT '!$B$2:$U$365,3,FALSE)</f>
        <v>74.3</v>
      </c>
      <c r="C237" s="5">
        <f>VLOOKUP(A237 &amp; "*",OPPG!$B$1:$U$365,3,FALSE)</f>
        <v>70.7</v>
      </c>
      <c r="D237" s="4">
        <f>VLOOKUP(A237 &amp;"*",'PPG TO 3PT '!$B$2:$U$365,19,FALSE)</f>
        <v>10.6</v>
      </c>
      <c r="E237" s="5">
        <f>VLOOKUP(A237 &amp; "*",'PPG TO 3PT '!$B$2:$U$365,9,FALSE)</f>
        <v>36.9</v>
      </c>
      <c r="F237" s="4">
        <f>VLOOKUP(A237, 'EFG Efficiency Experience'!$B$1:$AQ$365,8,FALSE)</f>
        <v>51.2</v>
      </c>
      <c r="G237" s="5">
        <f>VLOOKUP(A237 &amp; "*",'PPG TO 3PT '!$B$2:$U$365,11,FALSE)</f>
        <v>18.399999999999999</v>
      </c>
      <c r="H237" s="5">
        <f>VLOOKUP(A237 &amp; "*",'PPG TO 3PT '!$B$2:$U$365,12,FALSE)</f>
        <v>69.400000000000006</v>
      </c>
      <c r="I237" s="5">
        <f>VLOOKUP(A237 &amp; "*",'PPG TO 3PT '!$B$2:$U$365,17,FALSE)</f>
        <v>6.7</v>
      </c>
      <c r="J237">
        <f>VLOOKUP(A237 &amp; "*",'Rebound Margin'!$B$1:$U$365,15,FALSE)</f>
        <v>0.5</v>
      </c>
      <c r="K237" s="11">
        <f>VLOOKUP(A237,NET!$A$2:$C$366,2,FALSE)</f>
        <v>240</v>
      </c>
      <c r="L237">
        <f>VLOOKUP(A237 &amp; "*",SOR!$A$2:$I$366,4,FALSE)</f>
        <v>188</v>
      </c>
      <c r="M237">
        <f>VLOOKUP(A237 &amp; "*",BPI!$A$2:$L$367,4,FALSE)</f>
        <v>-3.8</v>
      </c>
      <c r="N237">
        <f>VLOOKUP('2024-2025 March Madness Data'!A237,'EFG Efficiency Experience'!$B$1:$AQ$365,30,FALSE)</f>
        <v>1.8360000000000001</v>
      </c>
      <c r="O237">
        <f>VLOOKUP('2024-2025 March Madness Data'!A237,'EFG Efficiency Experience'!$B$1:$AQ$365,3,FALSE)</f>
        <v>110.51900000000001</v>
      </c>
      <c r="P237">
        <f>VLOOKUP(A237 &amp; "*",'Last10 W L'!$C$2:$I$365,2,FALSE)</f>
        <v>-0.9</v>
      </c>
    </row>
    <row r="238" spans="1:16" x14ac:dyDescent="0.2">
      <c r="A238" s="4" t="s">
        <v>616</v>
      </c>
      <c r="B238" s="4">
        <f>VLOOKUP('2024-2025 March Madness Data'!A238 &amp; "*",'PPG TO 3PT '!$B$2:$U$365,3,FALSE)</f>
        <v>73.599999999999994</v>
      </c>
      <c r="C238" s="5">
        <f>VLOOKUP(A238 &amp; "*",OPPG!$B$1:$U$365,3,FALSE)</f>
        <v>72.099999999999994</v>
      </c>
      <c r="D238" s="4">
        <f>VLOOKUP(A238 &amp;"*",'PPG TO 3PT '!$B$2:$U$365,19,FALSE)</f>
        <v>10.4</v>
      </c>
      <c r="E238" s="5">
        <f>VLOOKUP(A238 &amp; "*",'PPG TO 3PT '!$B$2:$U$365,9,FALSE)</f>
        <v>35.5</v>
      </c>
      <c r="F238" s="4">
        <f>VLOOKUP(A238, 'EFG Efficiency Experience'!$B$1:$AQ$365,8,FALSE)</f>
        <v>51.5</v>
      </c>
      <c r="G238" s="5">
        <f>VLOOKUP(A238 &amp; "*",'PPG TO 3PT '!$B$2:$U$365,11,FALSE)</f>
        <v>14.6</v>
      </c>
      <c r="H238" s="5">
        <f>VLOOKUP(A238 &amp; "*",'PPG TO 3PT '!$B$2:$U$365,12,FALSE)</f>
        <v>71</v>
      </c>
      <c r="I238" s="5">
        <f>VLOOKUP(A238 &amp; "*",'PPG TO 3PT '!$B$2:$U$365,17,FALSE)</f>
        <v>7.4</v>
      </c>
      <c r="J238">
        <f>VLOOKUP(A238 &amp; "*",'Rebound Margin'!$B$1:$U$365,15,FALSE)</f>
        <v>0</v>
      </c>
      <c r="K238" s="11">
        <f>VLOOKUP(A238,NET!$A$2:$C$366,2,FALSE)</f>
        <v>166</v>
      </c>
      <c r="L238">
        <f>VLOOKUP(A238 &amp; "*",SOR!$A$2:$I$366,4,FALSE)</f>
        <v>125</v>
      </c>
      <c r="M238">
        <f>VLOOKUP(A238 &amp; "*",BPI!$A$2:$L$367,4,FALSE)</f>
        <v>1.2</v>
      </c>
      <c r="N238">
        <f>VLOOKUP('2024-2025 March Madness Data'!A238,'EFG Efficiency Experience'!$B$1:$AQ$365,30,FALSE)</f>
        <v>1.681</v>
      </c>
      <c r="O238">
        <f>VLOOKUP('2024-2025 March Madness Data'!A238,'EFG Efficiency Experience'!$B$1:$AQ$365,3,FALSE)</f>
        <v>107.108</v>
      </c>
      <c r="P238">
        <f>VLOOKUP(A238 &amp; "*",'Last10 W L'!$C$2:$I$365,2,FALSE)</f>
        <v>-4.3</v>
      </c>
    </row>
    <row r="239" spans="1:16" x14ac:dyDescent="0.2">
      <c r="A239" s="4" t="s">
        <v>617</v>
      </c>
      <c r="B239" s="4">
        <f>VLOOKUP('2024-2025 March Madness Data'!A239 &amp; "*",'PPG TO 3PT '!$B$2:$U$365,3,FALSE)</f>
        <v>71.3</v>
      </c>
      <c r="C239" s="5">
        <f>VLOOKUP(A239 &amp; "*",OPPG!$B$1:$U$365,3,FALSE)</f>
        <v>72.5</v>
      </c>
      <c r="D239" s="4">
        <f>VLOOKUP(A239 &amp;"*",'PPG TO 3PT '!$B$2:$U$365,19,FALSE)</f>
        <v>12.7</v>
      </c>
      <c r="E239" s="5">
        <f>VLOOKUP(A239 &amp; "*",'PPG TO 3PT '!$B$2:$U$365,9,FALSE)</f>
        <v>35.6</v>
      </c>
      <c r="F239" s="4">
        <f>VLOOKUP(A239, 'EFG Efficiency Experience'!$B$1:$AQ$365,8,FALSE)</f>
        <v>52.1</v>
      </c>
      <c r="G239" s="5">
        <f>VLOOKUP(A239 &amp; "*",'PPG TO 3PT '!$B$2:$U$365,11,FALSE)</f>
        <v>16.899999999999999</v>
      </c>
      <c r="H239" s="5">
        <f>VLOOKUP(A239 &amp; "*",'PPG TO 3PT '!$B$2:$U$365,12,FALSE)</f>
        <v>68.599999999999994</v>
      </c>
      <c r="I239" s="5">
        <f>VLOOKUP(A239 &amp; "*",'PPG TO 3PT '!$B$2:$U$365,17,FALSE)</f>
        <v>5</v>
      </c>
      <c r="J239">
        <f>VLOOKUP(A239 &amp; "*",'Rebound Margin'!$B$1:$U$365,15,FALSE)</f>
        <v>3.9</v>
      </c>
      <c r="K239" s="11">
        <f>VLOOKUP(A239,NET!$A$2:$C$366,2,FALSE)</f>
        <v>100</v>
      </c>
      <c r="L239">
        <f>VLOOKUP(A239 &amp; "*",SOR!$A$2:$I$366,4,FALSE)</f>
        <v>132</v>
      </c>
      <c r="M239">
        <f>VLOOKUP(A239 &amp; "*",BPI!$A$2:$L$367,4,FALSE)</f>
        <v>6.5</v>
      </c>
      <c r="N239">
        <f>VLOOKUP('2024-2025 March Madness Data'!A239,'EFG Efficiency Experience'!$B$1:$AQ$365,30,FALSE)</f>
        <v>1.6910000000000001</v>
      </c>
      <c r="O239">
        <f>VLOOKUP('2024-2025 March Madness Data'!A239,'EFG Efficiency Experience'!$B$1:$AQ$365,3,FALSE)</f>
        <v>105.006</v>
      </c>
      <c r="P239">
        <f>VLOOKUP(A239 &amp; "*",'Last10 W L'!$C$2:$I$365,2,FALSE)</f>
        <v>2.5</v>
      </c>
    </row>
    <row r="240" spans="1:16" x14ac:dyDescent="0.2">
      <c r="A240" s="4" t="s">
        <v>618</v>
      </c>
      <c r="B240" s="4">
        <f>VLOOKUP('2024-2025 March Madness Data'!A240 &amp; "*",'PPG TO 3PT '!$B$2:$U$365,3,FALSE)</f>
        <v>80.7</v>
      </c>
      <c r="C240" s="5">
        <f>VLOOKUP(A240 &amp; "*",OPPG!$B$1:$U$365,3,FALSE)</f>
        <v>71.099999999999994</v>
      </c>
      <c r="D240" s="4">
        <f>VLOOKUP(A240 &amp;"*",'PPG TO 3PT '!$B$2:$U$365,19,FALSE)</f>
        <v>9.6</v>
      </c>
      <c r="E240" s="5">
        <f>VLOOKUP(A240 &amp; "*",'PPG TO 3PT '!$B$2:$U$365,9,FALSE)</f>
        <v>37.1</v>
      </c>
      <c r="F240" s="4">
        <f>VLOOKUP(A240, 'EFG Efficiency Experience'!$B$1:$AQ$365,8,FALSE)</f>
        <v>56.3</v>
      </c>
      <c r="G240" s="5">
        <f>VLOOKUP(A240 &amp; "*",'PPG TO 3PT '!$B$2:$U$365,11,FALSE)</f>
        <v>17.399999999999999</v>
      </c>
      <c r="H240" s="5">
        <f>VLOOKUP(A240 &amp; "*",'PPG TO 3PT '!$B$2:$U$365,12,FALSE)</f>
        <v>75</v>
      </c>
      <c r="I240" s="5">
        <f>VLOOKUP(A240 &amp; "*",'PPG TO 3PT '!$B$2:$U$365,17,FALSE)</f>
        <v>8.6999999999999993</v>
      </c>
      <c r="J240">
        <f>VLOOKUP(A240 &amp; "*",'Rebound Margin'!$B$1:$U$365,15,FALSE)</f>
        <v>1.4</v>
      </c>
      <c r="K240" s="11">
        <f>VLOOKUP(A240,NET!$A$2:$C$366,2,FALSE)</f>
        <v>19</v>
      </c>
      <c r="L240">
        <f>VLOOKUP(A240 &amp; "*",SOR!$A$2:$I$366,4,FALSE)</f>
        <v>27</v>
      </c>
      <c r="M240">
        <f>VLOOKUP(A240 &amp; "*",BPI!$A$2:$L$367,4,FALSE)</f>
        <v>15.7</v>
      </c>
      <c r="N240">
        <f>VLOOKUP('2024-2025 March Madness Data'!A240,'EFG Efficiency Experience'!$B$1:$AQ$365,30,FALSE)</f>
        <v>1.484</v>
      </c>
      <c r="O240">
        <f>VLOOKUP('2024-2025 March Madness Data'!A240,'EFG Efficiency Experience'!$B$1:$AQ$365,3,FALSE)</f>
        <v>99.858999999999995</v>
      </c>
      <c r="P240">
        <f>VLOOKUP(A240 &amp; "*",'Last10 W L'!$C$2:$I$365,2,FALSE)</f>
        <v>14.7</v>
      </c>
    </row>
    <row r="241" spans="1:16" x14ac:dyDescent="0.2">
      <c r="A241" s="4" t="s">
        <v>619</v>
      </c>
      <c r="B241" s="4">
        <f>VLOOKUP('2024-2025 March Madness Data'!A241 &amp; "*",'PPG TO 3PT '!$B$2:$U$365,3,FALSE)</f>
        <v>76</v>
      </c>
      <c r="C241" s="5">
        <f>VLOOKUP(A241 &amp; "*",OPPG!$B$1:$U$365,3,FALSE)</f>
        <v>73.7</v>
      </c>
      <c r="D241" s="4">
        <f>VLOOKUP(A241 &amp;"*",'PPG TO 3PT '!$B$2:$U$365,19,FALSE)</f>
        <v>12.6</v>
      </c>
      <c r="E241" s="5">
        <f>VLOOKUP(A241 &amp; "*",'PPG TO 3PT '!$B$2:$U$365,9,FALSE)</f>
        <v>34.299999999999997</v>
      </c>
      <c r="F241" s="4">
        <f>VLOOKUP(A241, 'EFG Efficiency Experience'!$B$1:$AQ$365,8,FALSE)</f>
        <v>52.3</v>
      </c>
      <c r="G241" s="5">
        <f>VLOOKUP(A241 &amp; "*",'PPG TO 3PT '!$B$2:$U$365,11,FALSE)</f>
        <v>20.2</v>
      </c>
      <c r="H241" s="5">
        <f>VLOOKUP(A241 &amp; "*",'PPG TO 3PT '!$B$2:$U$365,12,FALSE)</f>
        <v>68.3</v>
      </c>
      <c r="I241" s="5">
        <f>VLOOKUP(A241 &amp; "*",'PPG TO 3PT '!$B$2:$U$365,17,FALSE)</f>
        <v>6.5</v>
      </c>
      <c r="J241">
        <f>VLOOKUP(A241 &amp; "*",'Rebound Margin'!$B$1:$U$365,15,FALSE)</f>
        <v>1.8</v>
      </c>
      <c r="K241" s="11">
        <f>VLOOKUP(A241,NET!$A$2:$C$366,2,FALSE)</f>
        <v>199</v>
      </c>
      <c r="L241">
        <f>VLOOKUP(A241 &amp; "*",SOR!$A$2:$I$366,4,FALSE)</f>
        <v>179</v>
      </c>
      <c r="M241">
        <f>VLOOKUP(A241 &amp; "*",BPI!$A$2:$L$367,4,FALSE)</f>
        <v>-4.0999999999999996</v>
      </c>
      <c r="N241">
        <f>VLOOKUP('2024-2025 March Madness Data'!A241,'EFG Efficiency Experience'!$B$1:$AQ$365,30,FALSE)</f>
        <v>2.1120000000000001</v>
      </c>
      <c r="O241">
        <f>VLOOKUP('2024-2025 March Madness Data'!A241,'EFG Efficiency Experience'!$B$1:$AQ$365,3,FALSE)</f>
        <v>108.46599999999999</v>
      </c>
      <c r="P241">
        <f>VLOOKUP(A241 &amp; "*",'Last10 W L'!$C$2:$I$365,2,FALSE)</f>
        <v>-2.2000000000000002</v>
      </c>
    </row>
    <row r="242" spans="1:16" x14ac:dyDescent="0.2">
      <c r="A242" s="4" t="s">
        <v>620</v>
      </c>
      <c r="B242" s="4">
        <f>VLOOKUP('2024-2025 March Madness Data'!A242 &amp; "*",'PPG TO 3PT '!$B$2:$U$365,3,FALSE)</f>
        <v>73.900000000000006</v>
      </c>
      <c r="C242" s="5">
        <f>VLOOKUP(A242 &amp; "*",OPPG!$B$1:$U$365,3,FALSE)</f>
        <v>71.5</v>
      </c>
      <c r="D242" s="4">
        <f>VLOOKUP(A242 &amp;"*",'PPG TO 3PT '!$B$2:$U$365,19,FALSE)</f>
        <v>12.9</v>
      </c>
      <c r="E242" s="5">
        <f>VLOOKUP(A242 &amp; "*",'PPG TO 3PT '!$B$2:$U$365,9,FALSE)</f>
        <v>29.6</v>
      </c>
      <c r="F242" s="4">
        <f>VLOOKUP(A242, 'EFG Efficiency Experience'!$B$1:$AQ$365,8,FALSE)</f>
        <v>48.4</v>
      </c>
      <c r="G242" s="5">
        <f>VLOOKUP(A242 &amp; "*",'PPG TO 3PT '!$B$2:$U$365,11,FALSE)</f>
        <v>19.2</v>
      </c>
      <c r="H242" s="5">
        <f>VLOOKUP(A242 &amp; "*",'PPG TO 3PT '!$B$2:$U$365,12,FALSE)</f>
        <v>76.3</v>
      </c>
      <c r="I242" s="5">
        <f>VLOOKUP(A242 &amp; "*",'PPG TO 3PT '!$B$2:$U$365,17,FALSE)</f>
        <v>8.1999999999999993</v>
      </c>
      <c r="J242">
        <f>VLOOKUP(A242 &amp; "*",'Rebound Margin'!$B$1:$U$365,15,FALSE)</f>
        <v>5.5</v>
      </c>
      <c r="K242" s="11">
        <f>VLOOKUP(A242,NET!$A$2:$C$366,2,FALSE)</f>
        <v>191</v>
      </c>
      <c r="L242">
        <f>VLOOKUP(A242 &amp; "*",SOR!$A$2:$I$366,4,FALSE)</f>
        <v>179</v>
      </c>
      <c r="M242">
        <f>VLOOKUP(A242 &amp; "*",BPI!$A$2:$L$367,4,FALSE)</f>
        <v>-2.2999999999999998</v>
      </c>
      <c r="N242">
        <f>VLOOKUP('2024-2025 March Madness Data'!A242,'EFG Efficiency Experience'!$B$1:$AQ$365,30,FALSE)</f>
        <v>1.998</v>
      </c>
      <c r="O242">
        <f>VLOOKUP('2024-2025 March Madness Data'!A242,'EFG Efficiency Experience'!$B$1:$AQ$365,3,FALSE)</f>
        <v>105.828</v>
      </c>
      <c r="P242">
        <f>VLOOKUP(A242 &amp; "*",'Last10 W L'!$C$2:$I$365,2,FALSE)</f>
        <v>-4.4000000000000004</v>
      </c>
    </row>
    <row r="243" spans="1:16" x14ac:dyDescent="0.2">
      <c r="A243" s="4" t="s">
        <v>621</v>
      </c>
      <c r="B243" s="4">
        <f>VLOOKUP('2024-2025 March Madness Data'!A243 &amp; "*",'PPG TO 3PT '!$B$2:$U$365,3,FALSE)</f>
        <v>74</v>
      </c>
      <c r="C243" s="5">
        <f>VLOOKUP(A243 &amp; "*",OPPG!$B$1:$U$365,3,FALSE)</f>
        <v>70.099999999999994</v>
      </c>
      <c r="D243" s="4">
        <f>VLOOKUP(A243 &amp;"*",'PPG TO 3PT '!$B$2:$U$365,19,FALSE)</f>
        <v>11.3</v>
      </c>
      <c r="E243" s="5">
        <f>VLOOKUP(A243 &amp; "*",'PPG TO 3PT '!$B$2:$U$365,9,FALSE)</f>
        <v>36.4</v>
      </c>
      <c r="F243" s="4">
        <f>VLOOKUP(A243, 'EFG Efficiency Experience'!$B$1:$AQ$365,8,FALSE)</f>
        <v>51.1</v>
      </c>
      <c r="G243" s="5">
        <f>VLOOKUP(A243 &amp; "*",'PPG TO 3PT '!$B$2:$U$365,11,FALSE)</f>
        <v>21.9</v>
      </c>
      <c r="H243" s="5">
        <f>VLOOKUP(A243 &amp; "*",'PPG TO 3PT '!$B$2:$U$365,12,FALSE)</f>
        <v>76.3</v>
      </c>
      <c r="I243" s="5">
        <f>VLOOKUP(A243 &amp; "*",'PPG TO 3PT '!$B$2:$U$365,17,FALSE)</f>
        <v>5.5</v>
      </c>
      <c r="J243">
        <f>VLOOKUP(A243 &amp; "*",'Rebound Margin'!$B$1:$U$365,15,FALSE)</f>
        <v>4.0999999999999996</v>
      </c>
      <c r="K243" s="11">
        <f>VLOOKUP(A243,NET!$A$2:$C$366,2,FALSE)</f>
        <v>161</v>
      </c>
      <c r="L243">
        <f>VLOOKUP(A243 &amp; "*",SOR!$A$2:$I$366,4,FALSE)</f>
        <v>142</v>
      </c>
      <c r="M243">
        <f>VLOOKUP(A243 &amp; "*",BPI!$A$2:$L$367,4,FALSE)</f>
        <v>-1.2</v>
      </c>
      <c r="N243">
        <f>VLOOKUP('2024-2025 March Madness Data'!A243,'EFG Efficiency Experience'!$B$1:$AQ$365,30,FALSE)</f>
        <v>2.5510000000000002</v>
      </c>
      <c r="O243">
        <f>VLOOKUP('2024-2025 March Madness Data'!A243,'EFG Efficiency Experience'!$B$1:$AQ$365,3,FALSE)</f>
        <v>109.351</v>
      </c>
      <c r="P243">
        <f>VLOOKUP(A243 &amp; "*",'Last10 W L'!$C$2:$I$365,2,FALSE)</f>
        <v>1.5</v>
      </c>
    </row>
    <row r="244" spans="1:16" x14ac:dyDescent="0.2">
      <c r="A244" s="4" t="s">
        <v>622</v>
      </c>
      <c r="B244" s="4">
        <f>VLOOKUP('2024-2025 March Madness Data'!A244 &amp; "*",'PPG TO 3PT '!$B$2:$U$365,3,FALSE)</f>
        <v>78</v>
      </c>
      <c r="C244" s="5">
        <f>VLOOKUP(A244 &amp; "*",OPPG!$B$1:$U$365,3,FALSE)</f>
        <v>75.099999999999994</v>
      </c>
      <c r="D244" s="4">
        <f>VLOOKUP(A244 &amp;"*",'PPG TO 3PT '!$B$2:$U$365,19,FALSE)</f>
        <v>12.9</v>
      </c>
      <c r="E244" s="5">
        <f>VLOOKUP(A244 &amp; "*",'PPG TO 3PT '!$B$2:$U$365,9,FALSE)</f>
        <v>35.1</v>
      </c>
      <c r="F244" s="4">
        <f>VLOOKUP(A244, 'EFG Efficiency Experience'!$B$1:$AQ$365,8,FALSE)</f>
        <v>52.8</v>
      </c>
      <c r="G244" s="5">
        <f>VLOOKUP(A244 &amp; "*",'PPG TO 3PT '!$B$2:$U$365,11,FALSE)</f>
        <v>24.5</v>
      </c>
      <c r="H244" s="5">
        <f>VLOOKUP(A244 &amp; "*",'PPG TO 3PT '!$B$2:$U$365,12,FALSE)</f>
        <v>69.400000000000006</v>
      </c>
      <c r="I244" s="5">
        <f>VLOOKUP(A244 &amp; "*",'PPG TO 3PT '!$B$2:$U$365,17,FALSE)</f>
        <v>5.9</v>
      </c>
      <c r="J244">
        <f>VLOOKUP(A244 &amp; "*",'Rebound Margin'!$B$1:$U$365,15,FALSE)</f>
        <v>1.8</v>
      </c>
      <c r="K244" s="11">
        <f>VLOOKUP(A244,NET!$A$2:$C$366,2,FALSE)</f>
        <v>152</v>
      </c>
      <c r="L244">
        <f>VLOOKUP(A244 &amp; "*",SOR!$A$2:$I$366,4,FALSE)</f>
        <v>139</v>
      </c>
      <c r="M244">
        <f>VLOOKUP(A244 &amp; "*",BPI!$A$2:$L$367,4,FALSE)</f>
        <v>1.1000000000000001</v>
      </c>
      <c r="N244">
        <f>VLOOKUP('2024-2025 March Madness Data'!A244,'EFG Efficiency Experience'!$B$1:$AQ$365,30,FALSE)</f>
        <v>2.2549999999999999</v>
      </c>
      <c r="O244">
        <f>VLOOKUP('2024-2025 March Madness Data'!A244,'EFG Efficiency Experience'!$B$1:$AQ$365,3,FALSE)</f>
        <v>107.70099999999999</v>
      </c>
      <c r="P244">
        <f>VLOOKUP(A244 &amp; "*",'Last10 W L'!$C$2:$I$365,2,FALSE)</f>
        <v>-1.5</v>
      </c>
    </row>
    <row r="245" spans="1:16" x14ac:dyDescent="0.2">
      <c r="A245" s="4" t="s">
        <v>623</v>
      </c>
      <c r="B245" s="4">
        <f>VLOOKUP('2024-2025 March Madness Data'!A245 &amp; "*",'PPG TO 3PT '!$B$2:$U$365,3,FALSE)</f>
        <v>70.3</v>
      </c>
      <c r="C245" s="5">
        <f>VLOOKUP(A245 &amp; "*",OPPG!$B$1:$U$365,3,FALSE)</f>
        <v>70.3</v>
      </c>
      <c r="D245" s="4">
        <f>VLOOKUP(A245 &amp;"*",'PPG TO 3PT '!$B$2:$U$365,19,FALSE)</f>
        <v>11.8</v>
      </c>
      <c r="E245" s="5">
        <f>VLOOKUP(A245 &amp; "*",'PPG TO 3PT '!$B$2:$U$365,9,FALSE)</f>
        <v>33</v>
      </c>
      <c r="F245" s="4">
        <f>VLOOKUP(A245, 'EFG Efficiency Experience'!$B$1:$AQ$365,8,FALSE)</f>
        <v>48.6</v>
      </c>
      <c r="G245" s="5">
        <f>VLOOKUP(A245 &amp; "*",'PPG TO 3PT '!$B$2:$U$365,11,FALSE)</f>
        <v>24.1</v>
      </c>
      <c r="H245" s="5">
        <f>VLOOKUP(A245 &amp; "*",'PPG TO 3PT '!$B$2:$U$365,12,FALSE)</f>
        <v>68.099999999999994</v>
      </c>
      <c r="I245" s="5">
        <f>VLOOKUP(A245 &amp; "*",'PPG TO 3PT '!$B$2:$U$365,17,FALSE)</f>
        <v>4.7</v>
      </c>
      <c r="J245">
        <f>VLOOKUP(A245 &amp; "*",'Rebound Margin'!$B$1:$U$365,15,FALSE)</f>
        <v>3.3</v>
      </c>
      <c r="K245" s="11">
        <f>VLOOKUP(A245,NET!$A$2:$C$366,2,FALSE)</f>
        <v>204</v>
      </c>
      <c r="L245">
        <f>VLOOKUP(A245 &amp; "*",SOR!$A$2:$I$366,4,FALSE)</f>
        <v>188</v>
      </c>
      <c r="M245">
        <f>VLOOKUP(A245 &amp; "*",BPI!$A$2:$L$367,4,FALSE)</f>
        <v>-1.8</v>
      </c>
      <c r="N245">
        <f>VLOOKUP('2024-2025 March Madness Data'!A245,'EFG Efficiency Experience'!$B$1:$AQ$365,30,FALSE)</f>
        <v>2.39</v>
      </c>
      <c r="O245">
        <f>VLOOKUP('2024-2025 March Madness Data'!A245,'EFG Efficiency Experience'!$B$1:$AQ$365,3,FALSE)</f>
        <v>107.917</v>
      </c>
      <c r="P245">
        <f>VLOOKUP(A245 &amp; "*",'Last10 W L'!$C$2:$I$365,2,FALSE)</f>
        <v>-0.8</v>
      </c>
    </row>
    <row r="246" spans="1:16" x14ac:dyDescent="0.2">
      <c r="A246" s="4" t="s">
        <v>624</v>
      </c>
      <c r="B246" s="4">
        <f>VLOOKUP('2024-2025 March Madness Data'!A246 &amp; "*",'PPG TO 3PT '!$B$2:$U$365,3,FALSE)</f>
        <v>66.8</v>
      </c>
      <c r="C246" s="5">
        <f>VLOOKUP(A246 &amp; "*",OPPG!$B$1:$U$365,3,FALSE)</f>
        <v>71.900000000000006</v>
      </c>
      <c r="D246" s="4">
        <f>VLOOKUP(A246 &amp;"*",'PPG TO 3PT '!$B$2:$U$365,19,FALSE)</f>
        <v>10.199999999999999</v>
      </c>
      <c r="E246" s="5">
        <f>VLOOKUP(A246 &amp; "*",'PPG TO 3PT '!$B$2:$U$365,9,FALSE)</f>
        <v>31.4</v>
      </c>
      <c r="F246" s="4">
        <f>VLOOKUP(A246, 'EFG Efficiency Experience'!$B$1:$AQ$365,8,FALSE)</f>
        <v>48.4</v>
      </c>
      <c r="G246" s="5">
        <f>VLOOKUP(A246 &amp; "*",'PPG TO 3PT '!$B$2:$U$365,11,FALSE)</f>
        <v>16.899999999999999</v>
      </c>
      <c r="H246" s="5">
        <f>VLOOKUP(A246 &amp; "*",'PPG TO 3PT '!$B$2:$U$365,12,FALSE)</f>
        <v>79.2</v>
      </c>
      <c r="I246" s="5">
        <f>VLOOKUP(A246 &amp; "*",'PPG TO 3PT '!$B$2:$U$365,17,FALSE)</f>
        <v>6</v>
      </c>
      <c r="J246">
        <f>VLOOKUP(A246 &amp; "*",'Rebound Margin'!$B$1:$U$365,15,FALSE)</f>
        <v>-4.5999999999999996</v>
      </c>
      <c r="K246" s="11">
        <f>VLOOKUP(A246,NET!$A$2:$C$366,2,FALSE)</f>
        <v>253</v>
      </c>
      <c r="L246">
        <f>VLOOKUP(A246 &amp; "*",SOR!$A$2:$I$366,4,FALSE)</f>
        <v>188</v>
      </c>
      <c r="M246">
        <f>VLOOKUP(A246 &amp; "*",BPI!$A$2:$L$367,4,FALSE)</f>
        <v>-3.7</v>
      </c>
      <c r="N246">
        <f>VLOOKUP('2024-2025 March Madness Data'!A246,'EFG Efficiency Experience'!$B$1:$AQ$365,30,FALSE)</f>
        <v>2.048</v>
      </c>
      <c r="O246">
        <f>VLOOKUP('2024-2025 March Madness Data'!A246,'EFG Efficiency Experience'!$B$1:$AQ$365,3,FALSE)</f>
        <v>108.375</v>
      </c>
      <c r="P246">
        <f>VLOOKUP(A246 &amp; "*",'Last10 W L'!$C$2:$I$365,2,FALSE)</f>
        <v>-1.6</v>
      </c>
    </row>
    <row r="247" spans="1:16" x14ac:dyDescent="0.2">
      <c r="A247" s="4" t="s">
        <v>625</v>
      </c>
      <c r="B247" s="4">
        <f>VLOOKUP('2024-2025 March Madness Data'!A247 &amp; "*",'PPG TO 3PT '!$B$2:$U$365,3,FALSE)</f>
        <v>67</v>
      </c>
      <c r="C247" s="5">
        <f>VLOOKUP(A247 &amp; "*",OPPG!$B$1:$U$365,3,FALSE)</f>
        <v>71.8</v>
      </c>
      <c r="D247" s="4">
        <f>VLOOKUP(A247 &amp;"*",'PPG TO 3PT '!$B$2:$U$365,19,FALSE)</f>
        <v>11.2</v>
      </c>
      <c r="E247" s="5">
        <f>VLOOKUP(A247 &amp; "*",'PPG TO 3PT '!$B$2:$U$365,9,FALSE)</f>
        <v>31.2</v>
      </c>
      <c r="F247" s="4">
        <f>VLOOKUP(A247, 'EFG Efficiency Experience'!$B$1:$AQ$365,8,FALSE)</f>
        <v>47.7</v>
      </c>
      <c r="G247" s="5">
        <f>VLOOKUP(A247 &amp; "*",'PPG TO 3PT '!$B$2:$U$365,11,FALSE)</f>
        <v>17</v>
      </c>
      <c r="H247" s="5">
        <f>VLOOKUP(A247 &amp; "*",'PPG TO 3PT '!$B$2:$U$365,12,FALSE)</f>
        <v>72.2</v>
      </c>
      <c r="I247" s="5">
        <f>VLOOKUP(A247 &amp; "*",'PPG TO 3PT '!$B$2:$U$365,17,FALSE)</f>
        <v>5.4</v>
      </c>
      <c r="J247">
        <f>VLOOKUP(A247 &amp; "*",'Rebound Margin'!$B$1:$U$365,15,FALSE)</f>
        <v>0.5</v>
      </c>
      <c r="K247" s="11">
        <f>VLOOKUP(A247,NET!$A$2:$C$366,2,FALSE)</f>
        <v>314</v>
      </c>
      <c r="L247">
        <f>VLOOKUP(A247 &amp; "*",SOR!$A$2:$I$366,4,FALSE)</f>
        <v>188</v>
      </c>
      <c r="M247">
        <f>VLOOKUP(A247 &amp; "*",BPI!$A$2:$L$367,4,FALSE)</f>
        <v>-8.4</v>
      </c>
      <c r="N247">
        <f>VLOOKUP('2024-2025 March Madness Data'!A247,'EFG Efficiency Experience'!$B$1:$AQ$365,30,FALSE)</f>
        <v>2.0259999999999998</v>
      </c>
      <c r="O247">
        <f>VLOOKUP('2024-2025 March Madness Data'!A247,'EFG Efficiency Experience'!$B$1:$AQ$365,3,FALSE)</f>
        <v>114.764</v>
      </c>
      <c r="P247">
        <f>VLOOKUP(A247 &amp; "*",'Last10 W L'!$C$2:$I$365,2,FALSE)</f>
        <v>-6.4</v>
      </c>
    </row>
    <row r="248" spans="1:16" x14ac:dyDescent="0.2">
      <c r="A248" s="4" t="s">
        <v>626</v>
      </c>
      <c r="B248" s="4">
        <f>VLOOKUP('2024-2025 March Madness Data'!A248 &amp; "*",'PPG TO 3PT '!$B$2:$U$365,3,FALSE)</f>
        <v>76.900000000000006</v>
      </c>
      <c r="C248" s="5">
        <f>VLOOKUP(A248 &amp; "*",OPPG!$B$1:$U$365,3,FALSE)</f>
        <v>70.400000000000006</v>
      </c>
      <c r="D248" s="4">
        <f>VLOOKUP(A248 &amp;"*",'PPG TO 3PT '!$B$2:$U$365,19,FALSE)</f>
        <v>13</v>
      </c>
      <c r="E248" s="5">
        <f>VLOOKUP(A248 &amp; "*",'PPG TO 3PT '!$B$2:$U$365,9,FALSE)</f>
        <v>35</v>
      </c>
      <c r="F248" s="4">
        <f>VLOOKUP(A248, 'EFG Efficiency Experience'!$B$1:$AQ$365,8,FALSE)</f>
        <v>51.3</v>
      </c>
      <c r="G248" s="5">
        <f>VLOOKUP(A248 &amp; "*",'PPG TO 3PT '!$B$2:$U$365,11,FALSE)</f>
        <v>22.6</v>
      </c>
      <c r="H248" s="5">
        <f>VLOOKUP(A248 &amp; "*",'PPG TO 3PT '!$B$2:$U$365,12,FALSE)</f>
        <v>72.2</v>
      </c>
      <c r="I248" s="5">
        <f>VLOOKUP(A248 &amp; "*",'PPG TO 3PT '!$B$2:$U$365,17,FALSE)</f>
        <v>6.4</v>
      </c>
      <c r="J248">
        <f>VLOOKUP(A248 &amp; "*",'Rebound Margin'!$B$1:$U$365,15,FALSE)</f>
        <v>4.8</v>
      </c>
      <c r="K248" s="11">
        <f>VLOOKUP(A248,NET!$A$2:$C$366,2,FALSE)</f>
        <v>139</v>
      </c>
      <c r="L248">
        <f>VLOOKUP(A248 &amp; "*",SOR!$A$2:$I$366,4,FALSE)</f>
        <v>101</v>
      </c>
      <c r="M248">
        <f>VLOOKUP(A248 &amp; "*",BPI!$A$2:$L$367,4,FALSE)</f>
        <v>-0.9</v>
      </c>
      <c r="N248">
        <f>VLOOKUP('2024-2025 March Madness Data'!A248,'EFG Efficiency Experience'!$B$1:$AQ$365,30,FALSE)</f>
        <v>1.8979999999999999</v>
      </c>
      <c r="O248">
        <f>VLOOKUP('2024-2025 March Madness Data'!A248,'EFG Efficiency Experience'!$B$1:$AQ$365,3,FALSE)</f>
        <v>105.03</v>
      </c>
      <c r="P248">
        <f>VLOOKUP(A248 &amp; "*",'Last10 W L'!$C$2:$I$365,2,FALSE)</f>
        <v>5.8</v>
      </c>
    </row>
    <row r="249" spans="1:16" x14ac:dyDescent="0.2">
      <c r="A249" s="4" t="s">
        <v>627</v>
      </c>
      <c r="B249" s="4">
        <f>VLOOKUP('2024-2025 March Madness Data'!A249 &amp; "*",'PPG TO 3PT '!$B$2:$U$365,3,FALSE)</f>
        <v>77</v>
      </c>
      <c r="C249" s="5">
        <f>VLOOKUP(A249 &amp; "*",OPPG!$B$1:$U$365,3,FALSE)</f>
        <v>77.599999999999994</v>
      </c>
      <c r="D249" s="4">
        <f>VLOOKUP(A249 &amp;"*",'PPG TO 3PT '!$B$2:$U$365,19,FALSE)</f>
        <v>10.9</v>
      </c>
      <c r="E249" s="5">
        <f>VLOOKUP(A249 &amp; "*",'PPG TO 3PT '!$B$2:$U$365,9,FALSE)</f>
        <v>32.9</v>
      </c>
      <c r="F249" s="4">
        <f>VLOOKUP(A249, 'EFG Efficiency Experience'!$B$1:$AQ$365,8,FALSE)</f>
        <v>50.6</v>
      </c>
      <c r="G249" s="5">
        <f>VLOOKUP(A249 &amp; "*",'PPG TO 3PT '!$B$2:$U$365,11,FALSE)</f>
        <v>21.9</v>
      </c>
      <c r="H249" s="5">
        <f>VLOOKUP(A249 &amp; "*",'PPG TO 3PT '!$B$2:$U$365,12,FALSE)</f>
        <v>71.8</v>
      </c>
      <c r="I249" s="5">
        <f>VLOOKUP(A249 &amp; "*",'PPG TO 3PT '!$B$2:$U$365,17,FALSE)</f>
        <v>7</v>
      </c>
      <c r="J249">
        <f>VLOOKUP(A249 &amp; "*",'Rebound Margin'!$B$1:$U$365,15,FALSE)</f>
        <v>-1.3</v>
      </c>
      <c r="K249" s="11">
        <f>VLOOKUP(A249,NET!$A$2:$C$366,2,FALSE)</f>
        <v>77</v>
      </c>
      <c r="L249">
        <f>VLOOKUP(A249 &amp; "*",SOR!$A$2:$I$366,4,FALSE)</f>
        <v>77</v>
      </c>
      <c r="M249">
        <f>VLOOKUP(A249 &amp; "*",BPI!$A$2:$L$367,4,FALSE)</f>
        <v>7.4</v>
      </c>
      <c r="N249">
        <f>VLOOKUP('2024-2025 March Madness Data'!A249,'EFG Efficiency Experience'!$B$1:$AQ$365,30,FALSE)</f>
        <v>1.2749999999999999</v>
      </c>
      <c r="O249">
        <f>VLOOKUP('2024-2025 March Madness Data'!A249,'EFG Efficiency Experience'!$B$1:$AQ$365,3,FALSE)</f>
        <v>103.67700000000001</v>
      </c>
      <c r="P249">
        <f>VLOOKUP(A249 &amp; "*",'Last10 W L'!$C$2:$I$365,2,FALSE)</f>
        <v>8.6999999999999993</v>
      </c>
    </row>
    <row r="250" spans="1:16" x14ac:dyDescent="0.2">
      <c r="A250" s="4" t="s">
        <v>628</v>
      </c>
      <c r="B250" s="4">
        <f>VLOOKUP('2024-2025 March Madness Data'!A250 &amp; "*",'PPG TO 3PT '!$B$2:$U$365,3,FALSE)</f>
        <v>66.2</v>
      </c>
      <c r="C250" s="5">
        <f>VLOOKUP(A250 &amp; "*",OPPG!$B$1:$U$365,3,FALSE)</f>
        <v>70.5</v>
      </c>
      <c r="D250" s="4">
        <f>VLOOKUP(A250 &amp;"*",'PPG TO 3PT '!$B$2:$U$365,19,FALSE)</f>
        <v>13.2</v>
      </c>
      <c r="E250" s="5">
        <f>VLOOKUP(A250 &amp; "*",'PPG TO 3PT '!$B$2:$U$365,9,FALSE)</f>
        <v>32.799999999999997</v>
      </c>
      <c r="F250" s="4">
        <f>VLOOKUP(A250, 'EFG Efficiency Experience'!$B$1:$AQ$365,8,FALSE)</f>
        <v>48</v>
      </c>
      <c r="G250" s="5">
        <f>VLOOKUP(A250 &amp; "*",'PPG TO 3PT '!$B$2:$U$365,11,FALSE)</f>
        <v>16.899999999999999</v>
      </c>
      <c r="H250" s="5">
        <f>VLOOKUP(A250 &amp; "*",'PPG TO 3PT '!$B$2:$U$365,12,FALSE)</f>
        <v>67.5</v>
      </c>
      <c r="I250" s="5">
        <f>VLOOKUP(A250 &amp; "*",'PPG TO 3PT '!$B$2:$U$365,17,FALSE)</f>
        <v>5.9</v>
      </c>
      <c r="J250">
        <f>VLOOKUP(A250 &amp; "*",'Rebound Margin'!$B$1:$U$365,15,FALSE)</f>
        <v>0.2</v>
      </c>
      <c r="K250" s="11">
        <f>VLOOKUP(A250,NET!$A$2:$C$366,2,FALSE)</f>
        <v>344</v>
      </c>
      <c r="L250">
        <f>VLOOKUP(A250 &amp; "*",SOR!$A$2:$I$366,4,FALSE)</f>
        <v>188</v>
      </c>
      <c r="M250">
        <f>VLOOKUP(A250 &amp; "*",BPI!$A$2:$L$367,4,FALSE)</f>
        <v>-11</v>
      </c>
      <c r="N250">
        <f>VLOOKUP('2024-2025 March Madness Data'!A250,'EFG Efficiency Experience'!$B$1:$AQ$365,30,FALSE)</f>
        <v>1.4239999999999999</v>
      </c>
      <c r="O250">
        <f>VLOOKUP('2024-2025 March Madness Data'!A250,'EFG Efficiency Experience'!$B$1:$AQ$365,3,FALSE)</f>
        <v>113.616</v>
      </c>
      <c r="P250">
        <f>VLOOKUP(A250 &amp; "*",'Last10 W L'!$C$2:$I$365,2,FALSE)</f>
        <v>-12.2</v>
      </c>
    </row>
    <row r="251" spans="1:16" x14ac:dyDescent="0.2">
      <c r="A251" s="4" t="s">
        <v>629</v>
      </c>
      <c r="B251" s="4">
        <f>VLOOKUP('2024-2025 March Madness Data'!A251 &amp; "*",'PPG TO 3PT '!$B$2:$U$365,3,FALSE)</f>
        <v>75.8</v>
      </c>
      <c r="C251" s="5">
        <f>VLOOKUP(A251 &amp; "*",OPPG!$B$1:$U$365,3,FALSE)</f>
        <v>75.2</v>
      </c>
      <c r="D251" s="4">
        <f>VLOOKUP(A251 &amp;"*",'PPG TO 3PT '!$B$2:$U$365,19,FALSE)</f>
        <v>12.3</v>
      </c>
      <c r="E251" s="5">
        <f>VLOOKUP(A251 &amp; "*",'PPG TO 3PT '!$B$2:$U$365,9,FALSE)</f>
        <v>34.9</v>
      </c>
      <c r="F251" s="4">
        <f>VLOOKUP(A251, 'EFG Efficiency Experience'!$B$1:$AQ$365,8,FALSE)</f>
        <v>51</v>
      </c>
      <c r="G251" s="5">
        <f>VLOOKUP(A251 &amp; "*",'PPG TO 3PT '!$B$2:$U$365,11,FALSE)</f>
        <v>16.2</v>
      </c>
      <c r="H251" s="5">
        <f>VLOOKUP(A251 &amp; "*",'PPG TO 3PT '!$B$2:$U$365,12,FALSE)</f>
        <v>73.099999999999994</v>
      </c>
      <c r="I251" s="5">
        <f>VLOOKUP(A251 &amp; "*",'PPG TO 3PT '!$B$2:$U$365,17,FALSE)</f>
        <v>7.4</v>
      </c>
      <c r="J251">
        <f>VLOOKUP(A251 &amp; "*",'Rebound Margin'!$B$1:$U$365,15,FALSE)</f>
        <v>1.2</v>
      </c>
      <c r="K251" s="11">
        <f>VLOOKUP(A251,NET!$A$2:$C$366,2,FALSE)</f>
        <v>254</v>
      </c>
      <c r="L251">
        <f>VLOOKUP(A251 &amp; "*",SOR!$A$2:$I$366,4,FALSE)</f>
        <v>188</v>
      </c>
      <c r="M251">
        <f>VLOOKUP(A251 &amp; "*",BPI!$A$2:$L$367,4,FALSE)</f>
        <v>-6</v>
      </c>
      <c r="N251">
        <f>VLOOKUP('2024-2025 March Madness Data'!A251,'EFG Efficiency Experience'!$B$1:$AQ$365,30,FALSE)</f>
        <v>1.7889999999999999</v>
      </c>
      <c r="O251">
        <f>VLOOKUP('2024-2025 March Madness Data'!A251,'EFG Efficiency Experience'!$B$1:$AQ$365,3,FALSE)</f>
        <v>111.771</v>
      </c>
      <c r="P251">
        <f>VLOOKUP(A251 &amp; "*",'Last10 W L'!$C$2:$I$365,2,FALSE)</f>
        <v>-4.9000000000000004</v>
      </c>
    </row>
    <row r="252" spans="1:16" x14ac:dyDescent="0.2">
      <c r="A252" s="4" t="s">
        <v>630</v>
      </c>
      <c r="B252" s="4">
        <f>VLOOKUP('2024-2025 March Madness Data'!A252 &amp; "*",'PPG TO 3PT '!$B$2:$U$365,3,FALSE)</f>
        <v>75.400000000000006</v>
      </c>
      <c r="C252" s="5">
        <f>VLOOKUP(A252 &amp; "*",OPPG!$B$1:$U$365,3,FALSE)</f>
        <v>68.599999999999994</v>
      </c>
      <c r="D252" s="4">
        <f>VLOOKUP(A252 &amp;"*",'PPG TO 3PT '!$B$2:$U$365,19,FALSE)</f>
        <v>11.4</v>
      </c>
      <c r="E252" s="5">
        <f>VLOOKUP(A252 &amp; "*",'PPG TO 3PT '!$B$2:$U$365,9,FALSE)</f>
        <v>34</v>
      </c>
      <c r="F252" s="4">
        <f>VLOOKUP(A252, 'EFG Efficiency Experience'!$B$1:$AQ$365,8,FALSE)</f>
        <v>52.1</v>
      </c>
      <c r="G252" s="5">
        <f>VLOOKUP(A252 &amp; "*",'PPG TO 3PT '!$B$2:$U$365,11,FALSE)</f>
        <v>19</v>
      </c>
      <c r="H252" s="5">
        <f>VLOOKUP(A252 &amp; "*",'PPG TO 3PT '!$B$2:$U$365,12,FALSE)</f>
        <v>74.3</v>
      </c>
      <c r="I252" s="5">
        <f>VLOOKUP(A252 &amp; "*",'PPG TO 3PT '!$B$2:$U$365,17,FALSE)</f>
        <v>6.4</v>
      </c>
      <c r="J252">
        <f>VLOOKUP(A252 &amp; "*",'Rebound Margin'!$B$1:$U$365,15,FALSE)</f>
        <v>2.8</v>
      </c>
      <c r="K252" s="11">
        <f>VLOOKUP(A252,NET!$A$2:$C$366,2,FALSE)</f>
        <v>76</v>
      </c>
      <c r="L252">
        <f>VLOOKUP(A252 &amp; "*",SOR!$A$2:$I$366,4,FALSE)</f>
        <v>92</v>
      </c>
      <c r="M252">
        <f>VLOOKUP(A252 &amp; "*",BPI!$A$2:$L$367,4,FALSE)</f>
        <v>7.7</v>
      </c>
      <c r="N252">
        <f>VLOOKUP('2024-2025 March Madness Data'!A252,'EFG Efficiency Experience'!$B$1:$AQ$365,30,FALSE)</f>
        <v>1.8320000000000001</v>
      </c>
      <c r="O252">
        <f>VLOOKUP('2024-2025 March Madness Data'!A252,'EFG Efficiency Experience'!$B$1:$AQ$365,3,FALSE)</f>
        <v>101.102</v>
      </c>
      <c r="P252">
        <f>VLOOKUP(A252 &amp; "*",'Last10 W L'!$C$2:$I$365,2,FALSE)</f>
        <v>8.6</v>
      </c>
    </row>
    <row r="253" spans="1:16" x14ac:dyDescent="0.2">
      <c r="A253" s="4" t="s">
        <v>631</v>
      </c>
      <c r="B253" s="4">
        <f>VLOOKUP('2024-2025 March Madness Data'!A253 &amp; "*",'PPG TO 3PT '!$B$2:$U$365,3,FALSE)</f>
        <v>74.2</v>
      </c>
      <c r="C253" s="5">
        <f>VLOOKUP(A253 &amp; "*",OPPG!$B$1:$U$365,3,FALSE)</f>
        <v>70.3</v>
      </c>
      <c r="D253" s="4">
        <f>VLOOKUP(A253 &amp;"*",'PPG TO 3PT '!$B$2:$U$365,19,FALSE)</f>
        <v>12.7</v>
      </c>
      <c r="E253" s="5">
        <f>VLOOKUP(A253 &amp; "*",'PPG TO 3PT '!$B$2:$U$365,9,FALSE)</f>
        <v>35.4</v>
      </c>
      <c r="F253" s="4">
        <f>VLOOKUP(A253, 'EFG Efficiency Experience'!$B$1:$AQ$365,8,FALSE)</f>
        <v>56.3</v>
      </c>
      <c r="G253" s="5">
        <f>VLOOKUP(A253 &amp; "*",'PPG TO 3PT '!$B$2:$U$365,11,FALSE)</f>
        <v>16.8</v>
      </c>
      <c r="H253" s="5">
        <f>VLOOKUP(A253 &amp; "*",'PPG TO 3PT '!$B$2:$U$365,12,FALSE)</f>
        <v>68.7</v>
      </c>
      <c r="I253" s="5">
        <f>VLOOKUP(A253 &amp; "*",'PPG TO 3PT '!$B$2:$U$365,17,FALSE)</f>
        <v>6.4</v>
      </c>
      <c r="J253">
        <f>VLOOKUP(A253 &amp; "*",'Rebound Margin'!$B$1:$U$365,15,FALSE)</f>
        <v>0.4</v>
      </c>
      <c r="K253" s="11">
        <f>VLOOKUP(A253,NET!$A$2:$C$366,2,FALSE)</f>
        <v>101</v>
      </c>
      <c r="L253">
        <f>VLOOKUP(A253 &amp; "*",SOR!$A$2:$I$366,4,FALSE)</f>
        <v>121</v>
      </c>
      <c r="M253">
        <f>VLOOKUP(A253 &amp; "*",BPI!$A$2:$L$367,4,FALSE)</f>
        <v>3.6</v>
      </c>
      <c r="N253">
        <f>VLOOKUP('2024-2025 March Madness Data'!A253,'EFG Efficiency Experience'!$B$1:$AQ$365,30,FALSE)</f>
        <v>2.238</v>
      </c>
      <c r="O253">
        <f>VLOOKUP('2024-2025 March Madness Data'!A253,'EFG Efficiency Experience'!$B$1:$AQ$365,3,FALSE)</f>
        <v>103.467</v>
      </c>
      <c r="P253">
        <f>VLOOKUP(A253 &amp; "*",'Last10 W L'!$C$2:$I$365,2,FALSE)</f>
        <v>5.7</v>
      </c>
    </row>
    <row r="254" spans="1:16" x14ac:dyDescent="0.2">
      <c r="A254" s="4" t="s">
        <v>632</v>
      </c>
      <c r="B254" s="4">
        <f>VLOOKUP('2024-2025 March Madness Data'!A254 &amp; "*",'PPG TO 3PT '!$B$2:$U$365,3,FALSE)</f>
        <v>73.5</v>
      </c>
      <c r="C254" s="5">
        <f>VLOOKUP(A254 &amp; "*",OPPG!$B$1:$U$365,3,FALSE)</f>
        <v>60.7</v>
      </c>
      <c r="D254" s="4">
        <f>VLOOKUP(A254 &amp;"*",'PPG TO 3PT '!$B$2:$U$365,19,FALSE)</f>
        <v>9.8000000000000007</v>
      </c>
      <c r="E254" s="5">
        <f>VLOOKUP(A254 &amp; "*",'PPG TO 3PT '!$B$2:$U$365,9,FALSE)</f>
        <v>32.299999999999997</v>
      </c>
      <c r="F254" s="4">
        <f>VLOOKUP(A254, 'EFG Efficiency Experience'!$B$1:$AQ$365,8,FALSE)</f>
        <v>50.9</v>
      </c>
      <c r="G254" s="5">
        <f>VLOOKUP(A254 &amp; "*",'PPG TO 3PT '!$B$2:$U$365,11,FALSE)</f>
        <v>18.5</v>
      </c>
      <c r="H254" s="5">
        <f>VLOOKUP(A254 &amp; "*",'PPG TO 3PT '!$B$2:$U$365,12,FALSE)</f>
        <v>69.400000000000006</v>
      </c>
      <c r="I254" s="5">
        <f>VLOOKUP(A254 &amp; "*",'PPG TO 3PT '!$B$2:$U$365,17,FALSE)</f>
        <v>6.2</v>
      </c>
      <c r="J254">
        <f>VLOOKUP(A254 &amp; "*",'Rebound Margin'!$B$1:$U$365,15,FALSE)</f>
        <v>10.6</v>
      </c>
      <c r="K254" s="11">
        <f>VLOOKUP(A254,NET!$A$2:$C$366,2,FALSE)</f>
        <v>21</v>
      </c>
      <c r="L254">
        <f>VLOOKUP(A254 &amp; "*",SOR!$A$2:$I$366,4,FALSE)</f>
        <v>25</v>
      </c>
      <c r="M254">
        <f>VLOOKUP(A254 &amp; "*",BPI!$A$2:$L$367,4,FALSE)</f>
        <v>13.7</v>
      </c>
      <c r="N254">
        <f>VLOOKUP('2024-2025 March Madness Data'!A254,'EFG Efficiency Experience'!$B$1:$AQ$365,30,FALSE)</f>
        <v>1.982</v>
      </c>
      <c r="O254">
        <f>VLOOKUP('2024-2025 March Madness Data'!A254,'EFG Efficiency Experience'!$B$1:$AQ$365,3,FALSE)</f>
        <v>92.775000000000006</v>
      </c>
      <c r="P254">
        <f>VLOOKUP(A254 &amp; "*",'Last10 W L'!$C$2:$I$365,2,FALSE)</f>
        <v>14.7</v>
      </c>
    </row>
    <row r="255" spans="1:16" x14ac:dyDescent="0.2">
      <c r="A255" s="4" t="s">
        <v>633</v>
      </c>
      <c r="B255" s="4">
        <f>VLOOKUP('2024-2025 March Madness Data'!A255 &amp; "*",'PPG TO 3PT '!$B$2:$U$365,3,FALSE)</f>
        <v>66</v>
      </c>
      <c r="C255" s="5">
        <f>VLOOKUP(A255 &amp; "*",OPPG!$B$1:$U$365,3,FALSE)</f>
        <v>65.8</v>
      </c>
      <c r="D255" s="4">
        <f>VLOOKUP(A255 &amp;"*",'PPG TO 3PT '!$B$2:$U$365,19,FALSE)</f>
        <v>13.6</v>
      </c>
      <c r="E255" s="5">
        <f>VLOOKUP(A255 &amp; "*",'PPG TO 3PT '!$B$2:$U$365,9,FALSE)</f>
        <v>32.9</v>
      </c>
      <c r="F255" s="4">
        <f>VLOOKUP(A255, 'EFG Efficiency Experience'!$B$1:$AQ$365,8,FALSE)</f>
        <v>44.7</v>
      </c>
      <c r="G255" s="5">
        <f>VLOOKUP(A255 &amp; "*",'PPG TO 3PT '!$B$2:$U$365,11,FALSE)</f>
        <v>19.399999999999999</v>
      </c>
      <c r="H255" s="5">
        <f>VLOOKUP(A255 &amp; "*",'PPG TO 3PT '!$B$2:$U$365,12,FALSE)</f>
        <v>73.8</v>
      </c>
      <c r="I255" s="5">
        <f>VLOOKUP(A255 &amp; "*",'PPG TO 3PT '!$B$2:$U$365,17,FALSE)</f>
        <v>6.8</v>
      </c>
      <c r="J255">
        <f>VLOOKUP(A255 &amp; "*",'Rebound Margin'!$B$1:$U$365,15,FALSE)</f>
        <v>4.4000000000000004</v>
      </c>
      <c r="K255" s="11">
        <f>VLOOKUP(A255,NET!$A$2:$C$366,2,FALSE)</f>
        <v>286</v>
      </c>
      <c r="L255">
        <f>VLOOKUP(A255 &amp; "*",SOR!$A$2:$I$366,4,FALSE)</f>
        <v>188</v>
      </c>
      <c r="M255">
        <f>VLOOKUP(A255 &amp; "*",BPI!$A$2:$L$367,4,FALSE)</f>
        <v>-5.6</v>
      </c>
      <c r="N255">
        <f>VLOOKUP('2024-2025 March Madness Data'!A255,'EFG Efficiency Experience'!$B$1:$AQ$365,30,FALSE)</f>
        <v>1.7050000000000001</v>
      </c>
      <c r="O255">
        <f>VLOOKUP('2024-2025 March Madness Data'!A255,'EFG Efficiency Experience'!$B$1:$AQ$365,3,FALSE)</f>
        <v>105.523</v>
      </c>
      <c r="P255">
        <f>VLOOKUP(A255 &amp; "*",'Last10 W L'!$C$2:$I$365,2,FALSE)</f>
        <v>-7.9</v>
      </c>
    </row>
    <row r="256" spans="1:16" x14ac:dyDescent="0.2">
      <c r="A256" s="4" t="s">
        <v>744</v>
      </c>
      <c r="B256" s="4">
        <f>VLOOKUP('2024-2025 March Madness Data'!A256 &amp; "*",'PPG TO 3PT '!$B$2:$U$365,3,FALSE)</f>
        <v>75.3</v>
      </c>
      <c r="C256" s="5">
        <f>VLOOKUP(A256 &amp; "*",OPPG!$B$1:$U$365,3,FALSE)</f>
        <v>76</v>
      </c>
      <c r="D256" s="4">
        <f>VLOOKUP(A256 &amp;"*",'PPG TO 3PT '!$B$2:$U$365,19,FALSE)</f>
        <v>12.7</v>
      </c>
      <c r="E256" s="5">
        <f>VLOOKUP(A256 &amp; "*",'PPG TO 3PT '!$B$2:$U$365,9,FALSE)</f>
        <v>38.799999999999997</v>
      </c>
      <c r="F256" s="4">
        <f>VLOOKUP(A256, 'EFG Efficiency Experience'!$B$1:$AQ$365,8,FALSE)</f>
        <v>51</v>
      </c>
      <c r="G256" s="5">
        <f>VLOOKUP(A256 &amp; "*",'PPG TO 3PT '!$B$2:$U$365,11,FALSE)</f>
        <v>20.7</v>
      </c>
      <c r="H256" s="5">
        <f>VLOOKUP(A256 &amp; "*",'PPG TO 3PT '!$B$2:$U$365,12,FALSE)</f>
        <v>72.5</v>
      </c>
      <c r="I256" s="5">
        <f>VLOOKUP(A256 &amp; "*",'PPG TO 3PT '!$B$2:$U$365,17,FALSE)</f>
        <v>6.4</v>
      </c>
      <c r="J256">
        <f>VLOOKUP(A256 &amp; "*",'Rebound Margin'!$B$1:$U$365,15,FALSE)</f>
        <v>0.4</v>
      </c>
      <c r="K256" s="11">
        <f>VLOOKUP(A256,NET!$A$2:$C$366,2,FALSE)</f>
        <v>178</v>
      </c>
      <c r="L256">
        <f>VLOOKUP(A256 &amp; "*",SOR!$A$2:$I$366,4,FALSE)</f>
        <v>188</v>
      </c>
      <c r="M256">
        <f>VLOOKUP(A256 &amp; "*",BPI!$A$2:$L$367,4,FALSE)</f>
        <v>-2.4</v>
      </c>
      <c r="N256">
        <f>VLOOKUP('2024-2025 March Madness Data'!A256,'EFG Efficiency Experience'!$B$1:$AQ$365,30,FALSE)</f>
        <v>2.1760000000000002</v>
      </c>
      <c r="O256">
        <f>VLOOKUP('2024-2025 March Madness Data'!A256,'EFG Efficiency Experience'!$B$1:$AQ$365,3,FALSE)</f>
        <v>109.919</v>
      </c>
      <c r="P256">
        <f>VLOOKUP(A256 &amp; "*",'Last10 W L'!$C$2:$I$365,2,FALSE)</f>
        <v>-1.1000000000000001</v>
      </c>
    </row>
    <row r="257" spans="1:16" x14ac:dyDescent="0.2">
      <c r="A257" s="4" t="s">
        <v>634</v>
      </c>
      <c r="B257" s="4">
        <f>VLOOKUP('2024-2025 March Madness Data'!A257 &amp; "*",'PPG TO 3PT '!$B$2:$U$365,3,FALSE)</f>
        <v>83.3</v>
      </c>
      <c r="C257" s="5">
        <f>VLOOKUP(A257 &amp; "*",OPPG!$B$1:$U$365,3,FALSE)</f>
        <v>75.2</v>
      </c>
      <c r="D257" s="4">
        <f>VLOOKUP(A257 &amp;"*",'PPG TO 3PT '!$B$2:$U$365,19,FALSE)</f>
        <v>12.8</v>
      </c>
      <c r="E257" s="5">
        <f>VLOOKUP(A257 &amp; "*",'PPG TO 3PT '!$B$2:$U$365,9,FALSE)</f>
        <v>36.4</v>
      </c>
      <c r="F257" s="4">
        <f>VLOOKUP(A257, 'EFG Efficiency Experience'!$B$1:$AQ$365,8,FALSE)</f>
        <v>54.6</v>
      </c>
      <c r="G257" s="5">
        <f>VLOOKUP(A257 &amp; "*",'PPG TO 3PT '!$B$2:$U$365,11,FALSE)</f>
        <v>18.5</v>
      </c>
      <c r="H257" s="5">
        <f>VLOOKUP(A257 &amp; "*",'PPG TO 3PT '!$B$2:$U$365,12,FALSE)</f>
        <v>72.3</v>
      </c>
      <c r="I257" s="5">
        <f>VLOOKUP(A257 &amp; "*",'PPG TO 3PT '!$B$2:$U$365,17,FALSE)</f>
        <v>10</v>
      </c>
      <c r="J257">
        <f>VLOOKUP(A257 &amp; "*",'Rebound Margin'!$B$1:$U$365,15,FALSE)</f>
        <v>0.7</v>
      </c>
      <c r="K257" s="11">
        <f>VLOOKUP(A257,NET!$A$2:$C$366,2,FALSE)</f>
        <v>116</v>
      </c>
      <c r="L257">
        <f>VLOOKUP(A257 &amp; "*",SOR!$A$2:$I$366,4,FALSE)</f>
        <v>113</v>
      </c>
      <c r="M257">
        <f>VLOOKUP(A257 &amp; "*",BPI!$A$2:$L$367,4,FALSE)</f>
        <v>2.9</v>
      </c>
      <c r="N257">
        <f>VLOOKUP('2024-2025 March Madness Data'!A257,'EFG Efficiency Experience'!$B$1:$AQ$365,30,FALSE)</f>
        <v>1.714</v>
      </c>
      <c r="O257">
        <f>VLOOKUP('2024-2025 March Madness Data'!A257,'EFG Efficiency Experience'!$B$1:$AQ$365,3,FALSE)</f>
        <v>107.96899999999999</v>
      </c>
      <c r="P257">
        <f>VLOOKUP(A257 &amp; "*",'Last10 W L'!$C$2:$I$365,2,FALSE)</f>
        <v>0.6</v>
      </c>
    </row>
    <row r="258" spans="1:16" x14ac:dyDescent="0.2">
      <c r="A258" s="4" t="s">
        <v>635</v>
      </c>
      <c r="B258" s="4">
        <f>VLOOKUP('2024-2025 March Madness Data'!A258 &amp; "*",'PPG TO 3PT '!$B$2:$U$365,3,FALSE)</f>
        <v>70.900000000000006</v>
      </c>
      <c r="C258" s="5">
        <f>VLOOKUP(A258 &amp; "*",OPPG!$B$1:$U$365,3,FALSE)</f>
        <v>63.6</v>
      </c>
      <c r="D258" s="4">
        <f>VLOOKUP(A258 &amp;"*",'PPG TO 3PT '!$B$2:$U$365,19,FALSE)</f>
        <v>11</v>
      </c>
      <c r="E258" s="5">
        <f>VLOOKUP(A258 &amp; "*",'PPG TO 3PT '!$B$2:$U$365,9,FALSE)</f>
        <v>33.5</v>
      </c>
      <c r="F258" s="4">
        <f>VLOOKUP(A258, 'EFG Efficiency Experience'!$B$1:$AQ$365,8,FALSE)</f>
        <v>45.7</v>
      </c>
      <c r="G258" s="5">
        <f>VLOOKUP(A258 &amp; "*",'PPG TO 3PT '!$B$2:$U$365,11,FALSE)</f>
        <v>18.100000000000001</v>
      </c>
      <c r="H258" s="5">
        <f>VLOOKUP(A258 &amp; "*",'PPG TO 3PT '!$B$2:$U$365,12,FALSE)</f>
        <v>66.599999999999994</v>
      </c>
      <c r="I258" s="5">
        <f>VLOOKUP(A258 &amp; "*",'PPG TO 3PT '!$B$2:$U$365,17,FALSE)</f>
        <v>7.7</v>
      </c>
      <c r="J258">
        <f>VLOOKUP(A258 &amp; "*",'Rebound Margin'!$B$1:$U$365,15,FALSE)</f>
        <v>0</v>
      </c>
      <c r="K258" s="11">
        <f>VLOOKUP(A258,NET!$A$2:$C$366,2,FALSE)</f>
        <v>324</v>
      </c>
      <c r="L258">
        <f>VLOOKUP(A258 &amp; "*",SOR!$A$2:$I$366,4,FALSE)</f>
        <v>47</v>
      </c>
      <c r="M258">
        <f>VLOOKUP(A258 &amp; "*",BPI!$A$2:$L$367,4,FALSE)</f>
        <v>10.4</v>
      </c>
      <c r="N258">
        <f>VLOOKUP('2024-2025 March Madness Data'!A258,'EFG Efficiency Experience'!$B$1:$AQ$365,30,FALSE)</f>
        <v>1.78</v>
      </c>
      <c r="O258">
        <f>VLOOKUP('2024-2025 March Madness Data'!A258,'EFG Efficiency Experience'!$B$1:$AQ$365,3,FALSE)</f>
        <v>111.033</v>
      </c>
      <c r="P258">
        <f>VLOOKUP(A258 &amp; "*",'Last10 W L'!$C$2:$I$365,2,FALSE)</f>
        <v>10.9</v>
      </c>
    </row>
    <row r="259" spans="1:16" x14ac:dyDescent="0.2">
      <c r="A259" s="4" t="s">
        <v>636</v>
      </c>
      <c r="B259" s="4">
        <f>VLOOKUP('2024-2025 March Madness Data'!A259 &amp; "*",'PPG TO 3PT '!$B$2:$U$365,3,FALSE)</f>
        <v>70.900000000000006</v>
      </c>
      <c r="C259" s="5">
        <f>VLOOKUP(A259 &amp; "*",OPPG!$B$1:$U$365,3,FALSE)</f>
        <v>63.6</v>
      </c>
      <c r="D259" s="4">
        <f>VLOOKUP(A259 &amp;"*",'PPG TO 3PT '!$B$2:$U$365,19,FALSE)</f>
        <v>11</v>
      </c>
      <c r="E259" s="5">
        <f>VLOOKUP(A259 &amp; "*",'PPG TO 3PT '!$B$2:$U$365,9,FALSE)</f>
        <v>33.5</v>
      </c>
      <c r="F259" s="4">
        <f>VLOOKUP(A259, 'EFG Efficiency Experience'!$B$1:$AQ$365,8,FALSE)</f>
        <v>50.6</v>
      </c>
      <c r="G259" s="5">
        <f>VLOOKUP(A259 &amp; "*",'PPG TO 3PT '!$B$2:$U$365,11,FALSE)</f>
        <v>18.100000000000001</v>
      </c>
      <c r="H259" s="5">
        <f>VLOOKUP(A259 &amp; "*",'PPG TO 3PT '!$B$2:$U$365,12,FALSE)</f>
        <v>66.599999999999994</v>
      </c>
      <c r="I259" s="5">
        <f>VLOOKUP(A259 &amp; "*",'PPG TO 3PT '!$B$2:$U$365,17,FALSE)</f>
        <v>7.7</v>
      </c>
      <c r="J259">
        <f>VLOOKUP(A259 &amp; "*",'Rebound Margin'!$B$1:$U$365,15,FALSE)</f>
        <v>0</v>
      </c>
      <c r="K259" s="11">
        <f>VLOOKUP(A259,NET!$A$2:$C$366,2,FALSE)</f>
        <v>52</v>
      </c>
      <c r="L259">
        <f>VLOOKUP(A259 &amp; "*",SOR!$A$2:$I$366,4,FALSE)</f>
        <v>47</v>
      </c>
      <c r="M259">
        <f>VLOOKUP(A259 &amp; "*",BPI!$A$2:$L$367,4,FALSE)</f>
        <v>10.4</v>
      </c>
      <c r="N259">
        <f>VLOOKUP('2024-2025 March Madness Data'!A259,'EFG Efficiency Experience'!$B$1:$AQ$365,30,FALSE)</f>
        <v>1.611</v>
      </c>
      <c r="O259">
        <f>VLOOKUP('2024-2025 March Madness Data'!A259,'EFG Efficiency Experience'!$B$1:$AQ$365,3,FALSE)</f>
        <v>94.331999999999994</v>
      </c>
      <c r="P259">
        <f>VLOOKUP(A259 &amp; "*",'Last10 W L'!$C$2:$I$365,2,FALSE)</f>
        <v>10.9</v>
      </c>
    </row>
    <row r="260" spans="1:16" x14ac:dyDescent="0.2">
      <c r="A260" s="4" t="s">
        <v>637</v>
      </c>
      <c r="B260" s="4">
        <f>VLOOKUP('2024-2025 March Madness Data'!A260 &amp; "*",'PPG TO 3PT '!$B$2:$U$365,3,FALSE)</f>
        <v>75.900000000000006</v>
      </c>
      <c r="C260" s="5">
        <f>VLOOKUP(A260 &amp; "*",OPPG!$B$1:$U$365,3,FALSE)</f>
        <v>68.900000000000006</v>
      </c>
      <c r="D260" s="4">
        <f>VLOOKUP(A260 &amp;"*",'PPG TO 3PT '!$B$2:$U$365,19,FALSE)</f>
        <v>11.9</v>
      </c>
      <c r="E260" s="5">
        <f>VLOOKUP(A260 &amp; "*",'PPG TO 3PT '!$B$2:$U$365,9,FALSE)</f>
        <v>33.799999999999997</v>
      </c>
      <c r="F260" s="4">
        <f>VLOOKUP(A260, 'EFG Efficiency Experience'!$B$1:$AQ$365,8,FALSE)</f>
        <v>53</v>
      </c>
      <c r="G260" s="5">
        <f>VLOOKUP(A260 &amp; "*",'PPG TO 3PT '!$B$2:$U$365,11,FALSE)</f>
        <v>20.100000000000001</v>
      </c>
      <c r="H260" s="5">
        <f>VLOOKUP(A260 &amp; "*",'PPG TO 3PT '!$B$2:$U$365,12,FALSE)</f>
        <v>71.099999999999994</v>
      </c>
      <c r="I260" s="5">
        <f>VLOOKUP(A260 &amp; "*",'PPG TO 3PT '!$B$2:$U$365,17,FALSE)</f>
        <v>6.7</v>
      </c>
      <c r="J260">
        <f>VLOOKUP(A260 &amp; "*",'Rebound Margin'!$B$1:$U$365,15,FALSE)</f>
        <v>0.9</v>
      </c>
      <c r="K260" s="11">
        <f>VLOOKUP(A260,NET!$A$2:$C$366,2,FALSE)</f>
        <v>64</v>
      </c>
      <c r="L260">
        <f>VLOOKUP(A260 &amp; "*",SOR!$A$2:$I$366,4,FALSE)</f>
        <v>54</v>
      </c>
      <c r="M260">
        <f>VLOOKUP(A260 &amp; "*",BPI!$A$2:$L$367,4,FALSE)</f>
        <v>7.4</v>
      </c>
      <c r="N260">
        <f>VLOOKUP('2024-2025 March Madness Data'!A260,'EFG Efficiency Experience'!$B$1:$AQ$365,30,FALSE)</f>
        <v>1.7509999999999999</v>
      </c>
      <c r="O260">
        <f>VLOOKUP('2024-2025 March Madness Data'!A260,'EFG Efficiency Experience'!$B$1:$AQ$365,3,FALSE)</f>
        <v>98.134</v>
      </c>
      <c r="P260">
        <f>VLOOKUP(A260 &amp; "*",'Last10 W L'!$C$2:$I$365,2,FALSE)</f>
        <v>11.5</v>
      </c>
    </row>
    <row r="261" spans="1:16" x14ac:dyDescent="0.2">
      <c r="A261" s="4" t="s">
        <v>745</v>
      </c>
      <c r="B261" s="4">
        <f>VLOOKUP('2024-2025 March Madness Data'!A261 &amp; "*",'PPG TO 3PT '!$B$2:$U$365,3,FALSE)</f>
        <v>72.2</v>
      </c>
      <c r="C261" s="5">
        <f>VLOOKUP(A261 &amp; "*",OPPG!$B$1:$U$365,3,FALSE)</f>
        <v>73.400000000000006</v>
      </c>
      <c r="D261" s="4">
        <f>VLOOKUP(A261 &amp;"*",'PPG TO 3PT '!$B$2:$U$365,19,FALSE)</f>
        <v>11.6</v>
      </c>
      <c r="E261" s="5">
        <f>VLOOKUP(A261 &amp; "*",'PPG TO 3PT '!$B$2:$U$365,9,FALSE)</f>
        <v>34.5</v>
      </c>
      <c r="F261" s="4">
        <f>VLOOKUP(A261, 'EFG Efficiency Experience'!$B$1:$AQ$365,8,FALSE)</f>
        <v>50.6</v>
      </c>
      <c r="G261" s="5">
        <f>VLOOKUP(A261 &amp; "*",'PPG TO 3PT '!$B$2:$U$365,11,FALSE)</f>
        <v>17.399999999999999</v>
      </c>
      <c r="H261" s="5">
        <f>VLOOKUP(A261 &amp; "*",'PPG TO 3PT '!$B$2:$U$365,12,FALSE)</f>
        <v>74</v>
      </c>
      <c r="I261" s="5">
        <f>VLOOKUP(A261 &amp; "*",'PPG TO 3PT '!$B$2:$U$365,17,FALSE)</f>
        <v>5.9</v>
      </c>
      <c r="J261">
        <f>VLOOKUP(A261 &amp; "*",'Rebound Margin'!$B$1:$U$365,15,FALSE)</f>
        <v>-1.1000000000000001</v>
      </c>
      <c r="K261" s="11">
        <f>VLOOKUP(A261,NET!$A$2:$C$366,2,FALSE)</f>
        <v>175</v>
      </c>
      <c r="L261">
        <f>VLOOKUP(A261 &amp; "*",SOR!$A$2:$I$366,4,FALSE)</f>
        <v>179</v>
      </c>
      <c r="M261">
        <f>VLOOKUP(A261 &amp; "*",BPI!$A$2:$L$367,4,FALSE)</f>
        <v>-1.4</v>
      </c>
      <c r="N261">
        <f>VLOOKUP('2024-2025 March Madness Data'!A261,'EFG Efficiency Experience'!$B$1:$AQ$365,30,FALSE)</f>
        <v>2.109</v>
      </c>
      <c r="O261">
        <f>VLOOKUP('2024-2025 March Madness Data'!A261,'EFG Efficiency Experience'!$B$1:$AQ$365,3,FALSE)</f>
        <v>106.062</v>
      </c>
      <c r="P261">
        <f>VLOOKUP(A261 &amp; "*",'Last10 W L'!$C$2:$I$365,2,FALSE)</f>
        <v>-3</v>
      </c>
    </row>
    <row r="262" spans="1:16" x14ac:dyDescent="0.2">
      <c r="A262" s="4" t="s">
        <v>638</v>
      </c>
      <c r="B262" s="4">
        <f>VLOOKUP('2024-2025 March Madness Data'!A262 &amp; "*",'PPG TO 3PT '!$B$2:$U$365,3,FALSE)</f>
        <v>81.3</v>
      </c>
      <c r="C262" s="5">
        <f>VLOOKUP(A262 &amp; "*",OPPG!$B$1:$U$365,3,FALSE)</f>
        <v>72.8</v>
      </c>
      <c r="D262" s="4">
        <f>VLOOKUP(A262 &amp;"*",'PPG TO 3PT '!$B$2:$U$365,19,FALSE)</f>
        <v>12</v>
      </c>
      <c r="E262" s="5">
        <f>VLOOKUP(A262 &amp; "*",'PPG TO 3PT '!$B$2:$U$365,9,FALSE)</f>
        <v>37.700000000000003</v>
      </c>
      <c r="F262" s="4">
        <f>VLOOKUP(A262, 'EFG Efficiency Experience'!$B$1:$AQ$365,8,FALSE)</f>
        <v>55.5</v>
      </c>
      <c r="G262" s="5">
        <f>VLOOKUP(A262 &amp; "*",'PPG TO 3PT '!$B$2:$U$365,11,FALSE)</f>
        <v>17.8</v>
      </c>
      <c r="H262" s="5">
        <f>VLOOKUP(A262 &amp; "*",'PPG TO 3PT '!$B$2:$U$365,12,FALSE)</f>
        <v>72.8</v>
      </c>
      <c r="I262" s="5">
        <f>VLOOKUP(A262 &amp; "*",'PPG TO 3PT '!$B$2:$U$365,17,FALSE)</f>
        <v>6.6</v>
      </c>
      <c r="J262">
        <f>VLOOKUP(A262 &amp; "*",'Rebound Margin'!$B$1:$U$365,15,FALSE)</f>
        <v>4.8</v>
      </c>
      <c r="K262" s="11">
        <f>VLOOKUP(A262,NET!$A$2:$C$366,2,FALSE)</f>
        <v>57</v>
      </c>
      <c r="L262">
        <f>VLOOKUP(A262 &amp; "*",SOR!$A$2:$I$366,4,FALSE)</f>
        <v>88</v>
      </c>
      <c r="M262">
        <f>VLOOKUP(A262 &amp; "*",BPI!$A$2:$L$367,4,FALSE)</f>
        <v>7.9</v>
      </c>
      <c r="N262">
        <f>VLOOKUP('2024-2025 March Madness Data'!A262,'EFG Efficiency Experience'!$B$1:$AQ$365,30,FALSE)</f>
        <v>2.4420000000000002</v>
      </c>
      <c r="O262">
        <f>VLOOKUP('2024-2025 March Madness Data'!A262,'EFG Efficiency Experience'!$B$1:$AQ$365,3,FALSE)</f>
        <v>99.751000000000005</v>
      </c>
      <c r="P262">
        <f>VLOOKUP(A262 &amp; "*",'Last10 W L'!$C$2:$I$365,2,FALSE)</f>
        <v>13.8</v>
      </c>
    </row>
    <row r="263" spans="1:16" x14ac:dyDescent="0.2">
      <c r="A263" s="4" t="s">
        <v>639</v>
      </c>
      <c r="B263" s="4">
        <f>VLOOKUP('2024-2025 March Madness Data'!A263 &amp; "*",'PPG TO 3PT '!$B$2:$U$365,3,FALSE)</f>
        <v>70.400000000000006</v>
      </c>
      <c r="C263" s="5">
        <f>VLOOKUP(A263 &amp; "*",OPPG!$B$1:$U$365,3,FALSE)</f>
        <v>66.400000000000006</v>
      </c>
      <c r="D263" s="4">
        <f>VLOOKUP(A263 &amp;"*",'PPG TO 3PT '!$B$2:$U$365,19,FALSE)</f>
        <v>11.4</v>
      </c>
      <c r="E263" s="5">
        <f>VLOOKUP(A263 &amp; "*",'PPG TO 3PT '!$B$2:$U$365,9,FALSE)</f>
        <v>32.299999999999997</v>
      </c>
      <c r="F263" s="4">
        <f>VLOOKUP(A263, 'EFG Efficiency Experience'!$B$1:$AQ$365,8,FALSE)</f>
        <v>46.5</v>
      </c>
      <c r="G263" s="5">
        <f>VLOOKUP(A263 &amp; "*",'PPG TO 3PT '!$B$2:$U$365,11,FALSE)</f>
        <v>24</v>
      </c>
      <c r="H263" s="5">
        <f>VLOOKUP(A263 &amp; "*",'PPG TO 3PT '!$B$2:$U$365,12,FALSE)</f>
        <v>71.400000000000006</v>
      </c>
      <c r="I263" s="5">
        <f>VLOOKUP(A263 &amp; "*",'PPG TO 3PT '!$B$2:$U$365,17,FALSE)</f>
        <v>8.1</v>
      </c>
      <c r="J263">
        <f>VLOOKUP(A263 &amp; "*",'Rebound Margin'!$B$1:$U$365,15,FALSE)</f>
        <v>1</v>
      </c>
      <c r="K263" s="11">
        <f>VLOOKUP(A263,NET!$A$2:$C$366,2,FALSE)</f>
        <v>155</v>
      </c>
      <c r="L263">
        <f>VLOOKUP(A263 &amp; "*",SOR!$A$2:$I$366,4,FALSE)</f>
        <v>188</v>
      </c>
      <c r="M263">
        <f>VLOOKUP(A263 &amp; "*",BPI!$A$2:$L$367,4,FALSE)</f>
        <v>0.6</v>
      </c>
      <c r="N263">
        <f>VLOOKUP('2024-2025 March Madness Data'!A263,'EFG Efficiency Experience'!$B$1:$AQ$365,30,FALSE)</f>
        <v>2.1629999999999998</v>
      </c>
      <c r="O263">
        <f>VLOOKUP('2024-2025 March Madness Data'!A263,'EFG Efficiency Experience'!$B$1:$AQ$365,3,FALSE)</f>
        <v>100.962</v>
      </c>
      <c r="P263">
        <f>VLOOKUP(A263 &amp; "*",'Last10 W L'!$C$2:$I$365,2,FALSE)</f>
        <v>0.6</v>
      </c>
    </row>
    <row r="264" spans="1:16" x14ac:dyDescent="0.2">
      <c r="A264" s="4" t="s">
        <v>640</v>
      </c>
      <c r="B264" s="4">
        <f>VLOOKUP('2024-2025 March Madness Data'!A264 &amp; "*",'PPG TO 3PT '!$B$2:$U$365,3,FALSE)</f>
        <v>61.6</v>
      </c>
      <c r="C264" s="5">
        <f>VLOOKUP(A264 &amp; "*",OPPG!$B$1:$U$365,3,FALSE)</f>
        <v>70.2</v>
      </c>
      <c r="D264" s="4">
        <f>VLOOKUP(A264 &amp;"*",'PPG TO 3PT '!$B$2:$U$365,19,FALSE)</f>
        <v>12.5</v>
      </c>
      <c r="E264" s="5">
        <f>VLOOKUP(A264 &amp; "*",'PPG TO 3PT '!$B$2:$U$365,9,FALSE)</f>
        <v>31.2</v>
      </c>
      <c r="F264" s="4">
        <f>VLOOKUP(A264, 'EFG Efficiency Experience'!$B$1:$AQ$365,8,FALSE)</f>
        <v>44.7</v>
      </c>
      <c r="G264" s="5">
        <f>VLOOKUP(A264 &amp; "*",'PPG TO 3PT '!$B$2:$U$365,11,FALSE)</f>
        <v>18.2</v>
      </c>
      <c r="H264" s="5">
        <f>VLOOKUP(A264 &amp; "*",'PPG TO 3PT '!$B$2:$U$365,12,FALSE)</f>
        <v>66.3</v>
      </c>
      <c r="I264" s="5">
        <f>VLOOKUP(A264 &amp; "*",'PPG TO 3PT '!$B$2:$U$365,17,FALSE)</f>
        <v>8.1</v>
      </c>
      <c r="J264">
        <f>VLOOKUP(A264 &amp; "*",'Rebound Margin'!$B$1:$U$365,15,FALSE)</f>
        <v>-2.8</v>
      </c>
      <c r="K264" s="11">
        <f>VLOOKUP(A264,NET!$A$2:$C$366,2,FALSE)</f>
        <v>211</v>
      </c>
      <c r="L264">
        <f>VLOOKUP(A264 &amp; "*",SOR!$A$2:$I$366,4,FALSE)</f>
        <v>188</v>
      </c>
      <c r="M264">
        <f>VLOOKUP(A264 &amp; "*",BPI!$A$2:$L$367,4,FALSE)</f>
        <v>0.4</v>
      </c>
      <c r="N264">
        <f>VLOOKUP('2024-2025 March Madness Data'!A264,'EFG Efficiency Experience'!$B$1:$AQ$365,30,FALSE)</f>
        <v>1.5449999999999999</v>
      </c>
      <c r="O264">
        <f>VLOOKUP('2024-2025 March Madness Data'!A264,'EFG Efficiency Experience'!$B$1:$AQ$365,3,FALSE)</f>
        <v>101.717</v>
      </c>
      <c r="P264">
        <f>VLOOKUP(A264 &amp; "*",'Last10 W L'!$C$2:$I$365,2,FALSE)</f>
        <v>-1.4</v>
      </c>
    </row>
    <row r="265" spans="1:16" x14ac:dyDescent="0.2">
      <c r="A265" s="4" t="s">
        <v>641</v>
      </c>
      <c r="B265" s="4">
        <f>VLOOKUP('2024-2025 March Madness Data'!A265 &amp; "*",'PPG TO 3PT '!$B$2:$U$365,3,FALSE)</f>
        <v>72.2</v>
      </c>
      <c r="C265" s="5">
        <f>VLOOKUP(A265 &amp; "*",OPPG!$B$1:$U$365,3,FALSE)</f>
        <v>72.099999999999994</v>
      </c>
      <c r="D265" s="4">
        <f>VLOOKUP(A265 &amp;"*",'PPG TO 3PT '!$B$2:$U$365,19,FALSE)</f>
        <v>11.8</v>
      </c>
      <c r="E265" s="5">
        <f>VLOOKUP(A265 &amp; "*",'PPG TO 3PT '!$B$2:$U$365,9,FALSE)</f>
        <v>32.799999999999997</v>
      </c>
      <c r="F265" s="4">
        <f>VLOOKUP(A265, 'EFG Efficiency Experience'!$B$1:$AQ$365,8,FALSE)</f>
        <v>49.4</v>
      </c>
      <c r="G265" s="5">
        <f>VLOOKUP(A265 &amp; "*",'PPG TO 3PT '!$B$2:$U$365,11,FALSE)</f>
        <v>21.3</v>
      </c>
      <c r="H265" s="5">
        <f>VLOOKUP(A265 &amp; "*",'PPG TO 3PT '!$B$2:$U$365,12,FALSE)</f>
        <v>74.3</v>
      </c>
      <c r="I265" s="5">
        <f>VLOOKUP(A265 &amp; "*",'PPG TO 3PT '!$B$2:$U$365,17,FALSE)</f>
        <v>6.8</v>
      </c>
      <c r="J265">
        <f>VLOOKUP(A265 &amp; "*",'Rebound Margin'!$B$1:$U$365,15,FALSE)</f>
        <v>-1.7</v>
      </c>
      <c r="K265" s="11">
        <f>VLOOKUP(A265,NET!$A$2:$C$366,2,FALSE)</f>
        <v>259</v>
      </c>
      <c r="L265">
        <f>VLOOKUP(A265 &amp; "*",SOR!$A$2:$I$366,4,FALSE)</f>
        <v>188</v>
      </c>
      <c r="M265">
        <f>VLOOKUP(A265 &amp; "*",BPI!$A$2:$L$367,4,FALSE)</f>
        <v>-6.7</v>
      </c>
      <c r="N265">
        <f>VLOOKUP('2024-2025 March Madness Data'!A265,'EFG Efficiency Experience'!$B$1:$AQ$365,30,FALSE)</f>
        <v>1.4279999999999999</v>
      </c>
      <c r="O265">
        <f>VLOOKUP('2024-2025 March Madness Data'!A265,'EFG Efficiency Experience'!$B$1:$AQ$365,3,FALSE)</f>
        <v>110.578</v>
      </c>
      <c r="P265">
        <f>VLOOKUP(A265 &amp; "*",'Last10 W L'!$C$2:$I$365,2,FALSE)</f>
        <v>-5.2</v>
      </c>
    </row>
    <row r="266" spans="1:16" x14ac:dyDescent="0.2">
      <c r="A266" s="4" t="s">
        <v>746</v>
      </c>
      <c r="B266" s="4">
        <f>VLOOKUP('2024-2025 March Madness Data'!A266 &amp; "*",'PPG TO 3PT '!$B$2:$U$365,3,FALSE)</f>
        <v>72.599999999999994</v>
      </c>
      <c r="C266" s="5">
        <f>VLOOKUP(A266 &amp; "*",OPPG!$B$1:$U$365,3,FALSE)</f>
        <v>66.099999999999994</v>
      </c>
      <c r="D266" s="4">
        <f>VLOOKUP(A266 &amp;"*",'PPG TO 3PT '!$B$2:$U$365,19,FALSE)</f>
        <v>11.4</v>
      </c>
      <c r="E266" s="5">
        <f>VLOOKUP(A266 &amp; "*",'PPG TO 3PT '!$B$2:$U$365,9,FALSE)</f>
        <v>34.1</v>
      </c>
      <c r="F266" s="4">
        <f>VLOOKUP(A266, 'EFG Efficiency Experience'!$B$1:$AQ$365,8,FALSE)</f>
        <v>48.9</v>
      </c>
      <c r="G266" s="5">
        <f>VLOOKUP(A266 &amp; "*",'PPG TO 3PT '!$B$2:$U$365,11,FALSE)</f>
        <v>19.3</v>
      </c>
      <c r="H266" s="5">
        <f>VLOOKUP(A266 &amp; "*",'PPG TO 3PT '!$B$2:$U$365,12,FALSE)</f>
        <v>67.599999999999994</v>
      </c>
      <c r="I266" s="5">
        <f>VLOOKUP(A266 &amp; "*",'PPG TO 3PT '!$B$2:$U$365,17,FALSE)</f>
        <v>6.7</v>
      </c>
      <c r="J266">
        <f>VLOOKUP(A266 &amp; "*",'Rebound Margin'!$B$1:$U$365,15,FALSE)</f>
        <v>3</v>
      </c>
      <c r="K266" s="11">
        <f>VLOOKUP(A266,NET!$A$2:$C$366,2,FALSE)</f>
        <v>216</v>
      </c>
      <c r="L266">
        <f>VLOOKUP(A266 &amp; "*",SOR!$A$2:$I$366,4,FALSE)</f>
        <v>179</v>
      </c>
      <c r="M266">
        <f>VLOOKUP(A266 &amp; "*",BPI!$A$2:$L$367,4,FALSE)</f>
        <v>-4.5999999999999996</v>
      </c>
      <c r="N266">
        <f>VLOOKUP('2024-2025 March Madness Data'!A266,'EFG Efficiency Experience'!$B$1:$AQ$365,30,FALSE)</f>
        <v>2.2250000000000001</v>
      </c>
      <c r="O266">
        <f>VLOOKUP('2024-2025 March Madness Data'!A266,'EFG Efficiency Experience'!$B$1:$AQ$365,3,FALSE)</f>
        <v>105.702</v>
      </c>
      <c r="P266">
        <f>VLOOKUP(A266 &amp; "*",'Last10 W L'!$C$2:$I$365,2,FALSE)</f>
        <v>-0.7</v>
      </c>
    </row>
    <row r="267" spans="1:16" x14ac:dyDescent="0.2">
      <c r="A267" s="4" t="s">
        <v>642</v>
      </c>
      <c r="B267" s="4">
        <f>VLOOKUP('2024-2025 March Madness Data'!A267 &amp; "*",'PPG TO 3PT '!$B$2:$U$365,3,FALSE)</f>
        <v>72.900000000000006</v>
      </c>
      <c r="C267" s="5">
        <f>VLOOKUP(A267 &amp; "*",OPPG!$B$1:$U$365,3,FALSE)</f>
        <v>64.599999999999994</v>
      </c>
      <c r="D267" s="4">
        <f>VLOOKUP(A267 &amp;"*",'PPG TO 3PT '!$B$2:$U$365,19,FALSE)</f>
        <v>9.3000000000000007</v>
      </c>
      <c r="E267" s="5">
        <f>VLOOKUP(A267 &amp; "*",'PPG TO 3PT '!$B$2:$U$365,9,FALSE)</f>
        <v>32.6</v>
      </c>
      <c r="F267" s="4">
        <f>VLOOKUP(A267, 'EFG Efficiency Experience'!$B$1:$AQ$365,8,FALSE)</f>
        <v>50.8</v>
      </c>
      <c r="G267" s="5">
        <f>VLOOKUP(A267 &amp; "*",'PPG TO 3PT '!$B$2:$U$365,11,FALSE)</f>
        <v>19.2</v>
      </c>
      <c r="H267" s="5">
        <f>VLOOKUP(A267 &amp; "*",'PPG TO 3PT '!$B$2:$U$365,12,FALSE)</f>
        <v>70.400000000000006</v>
      </c>
      <c r="I267" s="5">
        <f>VLOOKUP(A267 &amp; "*",'PPG TO 3PT '!$B$2:$U$365,17,FALSE)</f>
        <v>9.3000000000000007</v>
      </c>
      <c r="J267">
        <f>VLOOKUP(A267 &amp; "*",'Rebound Margin'!$B$1:$U$365,15,FALSE)</f>
        <v>-0.7</v>
      </c>
      <c r="K267" s="11">
        <f>VLOOKUP(A267,NET!$A$2:$C$366,2,FALSE)</f>
        <v>123</v>
      </c>
      <c r="L267">
        <f>VLOOKUP(A267 &amp; "*",SOR!$A$2:$I$366,4,FALSE)</f>
        <v>136</v>
      </c>
      <c r="M267">
        <f>VLOOKUP(A267 &amp; "*",BPI!$A$2:$L$367,4,FALSE)</f>
        <v>1</v>
      </c>
      <c r="N267">
        <f>VLOOKUP('2024-2025 March Madness Data'!A267,'EFG Efficiency Experience'!$B$1:$AQ$365,30,FALSE)</f>
        <v>2.2810000000000001</v>
      </c>
      <c r="O267">
        <f>VLOOKUP('2024-2025 March Madness Data'!A267,'EFG Efficiency Experience'!$B$1:$AQ$365,3,FALSE)</f>
        <v>103.6</v>
      </c>
      <c r="P267">
        <f>VLOOKUP(A267 &amp; "*",'Last10 W L'!$C$2:$I$365,2,FALSE)</f>
        <v>4.7</v>
      </c>
    </row>
    <row r="268" spans="1:16" x14ac:dyDescent="0.2">
      <c r="A268" s="4" t="s">
        <v>643</v>
      </c>
      <c r="B268" s="4">
        <f>VLOOKUP('2024-2025 March Madness Data'!A268 &amp; "*",'PPG TO 3PT '!$B$2:$U$365,3,FALSE)</f>
        <v>79.5</v>
      </c>
      <c r="C268" s="5">
        <f>VLOOKUP(A268 &amp; "*",OPPG!$B$1:$U$365,3,FALSE)</f>
        <v>70.400000000000006</v>
      </c>
      <c r="D268" s="4">
        <f>VLOOKUP(A268 &amp;"*",'PPG TO 3PT '!$B$2:$U$365,19,FALSE)</f>
        <v>14.2</v>
      </c>
      <c r="E268" s="5">
        <f>VLOOKUP(A268 &amp; "*",'PPG TO 3PT '!$B$2:$U$365,9,FALSE)</f>
        <v>36.200000000000003</v>
      </c>
      <c r="F268" s="4">
        <f>VLOOKUP(A268, 'EFG Efficiency Experience'!$B$1:$AQ$365,8,FALSE)</f>
        <v>48.9</v>
      </c>
      <c r="G268" s="5">
        <f>VLOOKUP(A268 &amp; "*",'PPG TO 3PT '!$B$2:$U$365,11,FALSE)</f>
        <v>25.1</v>
      </c>
      <c r="H268" s="5">
        <f>VLOOKUP(A268 &amp; "*",'PPG TO 3PT '!$B$2:$U$365,12,FALSE)</f>
        <v>70.900000000000006</v>
      </c>
      <c r="I268" s="5">
        <f>VLOOKUP(A268 &amp; "*",'PPG TO 3PT '!$B$2:$U$365,17,FALSE)</f>
        <v>9.5</v>
      </c>
      <c r="J268">
        <f>VLOOKUP(A268 &amp; "*",'Rebound Margin'!$B$1:$U$365,15,FALSE)</f>
        <v>3.4</v>
      </c>
      <c r="K268" s="11">
        <f>VLOOKUP(A268,NET!$A$2:$C$366,2,FALSE)</f>
        <v>87</v>
      </c>
      <c r="L268">
        <f>VLOOKUP(A268 &amp; "*",SOR!$A$2:$I$366,4,FALSE)</f>
        <v>110</v>
      </c>
      <c r="M268">
        <f>VLOOKUP(A268 &amp; "*",BPI!$A$2:$L$367,4,FALSE)</f>
        <v>7.2</v>
      </c>
      <c r="N268">
        <f>VLOOKUP('2024-2025 March Madness Data'!A268,'EFG Efficiency Experience'!$B$1:$AQ$365,30,FALSE)</f>
        <v>2.0569999999999999</v>
      </c>
      <c r="O268">
        <f>VLOOKUP('2024-2025 March Madness Data'!A268,'EFG Efficiency Experience'!$B$1:$AQ$365,3,FALSE)</f>
        <v>99.44</v>
      </c>
      <c r="P268">
        <f>VLOOKUP(A268 &amp; "*",'Last10 W L'!$C$2:$I$365,2,FALSE)</f>
        <v>8</v>
      </c>
    </row>
    <row r="269" spans="1:16" x14ac:dyDescent="0.2">
      <c r="A269" s="4" t="s">
        <v>644</v>
      </c>
      <c r="B269" s="4">
        <f>VLOOKUP('2024-2025 March Madness Data'!A269 &amp; "*",'PPG TO 3PT '!$B$2:$U$365,3,FALSE)</f>
        <v>79.5</v>
      </c>
      <c r="C269" s="5">
        <f>VLOOKUP(A269 &amp; "*",OPPG!$B$1:$U$365,3,FALSE)</f>
        <v>70.400000000000006</v>
      </c>
      <c r="D269" s="4">
        <f>VLOOKUP(A269 &amp;"*",'PPG TO 3PT '!$B$2:$U$365,19,FALSE)</f>
        <v>14.2</v>
      </c>
      <c r="E269" s="5">
        <f>VLOOKUP(A269 &amp; "*",'PPG TO 3PT '!$B$2:$U$365,9,FALSE)</f>
        <v>36.200000000000003</v>
      </c>
      <c r="F269" s="4">
        <f>VLOOKUP(A269, 'EFG Efficiency Experience'!$B$1:$AQ$365,8,FALSE)</f>
        <v>50.8</v>
      </c>
      <c r="G269" s="5">
        <f>VLOOKUP(A269 &amp; "*",'PPG TO 3PT '!$B$2:$U$365,11,FALSE)</f>
        <v>25.1</v>
      </c>
      <c r="H269" s="5">
        <f>VLOOKUP(A269 &amp; "*",'PPG TO 3PT '!$B$2:$U$365,12,FALSE)</f>
        <v>70.900000000000006</v>
      </c>
      <c r="I269" s="5">
        <f>VLOOKUP(A269 &amp; "*",'PPG TO 3PT '!$B$2:$U$365,17,FALSE)</f>
        <v>9.5</v>
      </c>
      <c r="J269">
        <f>VLOOKUP(A269 &amp; "*",'Rebound Margin'!$B$1:$U$365,15,FALSE)</f>
        <v>3.4</v>
      </c>
      <c r="K269" s="11">
        <f>VLOOKUP(A269,NET!$A$2:$C$366,2,FALSE)</f>
        <v>196</v>
      </c>
      <c r="L269">
        <f>VLOOKUP(A269 &amp; "*",SOR!$A$2:$I$366,4,FALSE)</f>
        <v>188</v>
      </c>
      <c r="M269">
        <f>VLOOKUP(A269 &amp; "*",BPI!$A$2:$L$367,4,FALSE)</f>
        <v>-2</v>
      </c>
      <c r="N269">
        <f>VLOOKUP('2024-2025 March Madness Data'!A269,'EFG Efficiency Experience'!$B$1:$AQ$365,30,FALSE)</f>
        <v>1.8540000000000001</v>
      </c>
      <c r="O269">
        <f>VLOOKUP('2024-2025 March Madness Data'!A269,'EFG Efficiency Experience'!$B$1:$AQ$365,3,FALSE)</f>
        <v>104.43600000000001</v>
      </c>
      <c r="P269">
        <f>VLOOKUP(A269 &amp; "*",'Last10 W L'!$C$2:$I$365,2,FALSE)</f>
        <v>2.8</v>
      </c>
    </row>
    <row r="270" spans="1:16" x14ac:dyDescent="0.2">
      <c r="A270" s="4" t="s">
        <v>645</v>
      </c>
      <c r="B270" s="4">
        <f>VLOOKUP('2024-2025 March Madness Data'!A270 &amp; "*",'PPG TO 3PT '!$B$2:$U$365,3,FALSE)</f>
        <v>85.2</v>
      </c>
      <c r="C270" s="5">
        <f>VLOOKUP(A270 &amp; "*",OPPG!$B$1:$U$365,3,FALSE)</f>
        <v>73.5</v>
      </c>
      <c r="D270" s="4">
        <f>VLOOKUP(A270 &amp;"*",'PPG TO 3PT '!$B$2:$U$365,19,FALSE)</f>
        <v>9.6</v>
      </c>
      <c r="E270" s="5">
        <f>VLOOKUP(A270 &amp; "*",'PPG TO 3PT '!$B$2:$U$365,9,FALSE)</f>
        <v>32.1</v>
      </c>
      <c r="F270" s="4">
        <f>VLOOKUP(A270, 'EFG Efficiency Experience'!$B$1:$AQ$365,8,FALSE)</f>
        <v>50.1</v>
      </c>
      <c r="G270" s="5">
        <f>VLOOKUP(A270 &amp; "*",'PPG TO 3PT '!$B$2:$U$365,11,FALSE)</f>
        <v>28</v>
      </c>
      <c r="H270" s="5">
        <f>VLOOKUP(A270 &amp; "*",'PPG TO 3PT '!$B$2:$U$365,12,FALSE)</f>
        <v>71.400000000000006</v>
      </c>
      <c r="I270" s="5">
        <f>VLOOKUP(A270 &amp; "*",'PPG TO 3PT '!$B$2:$U$365,17,FALSE)</f>
        <v>7.5</v>
      </c>
      <c r="J270">
        <f>VLOOKUP(A270 &amp; "*",'Rebound Margin'!$B$1:$U$365,15,FALSE)</f>
        <v>9.1999999999999993</v>
      </c>
      <c r="K270" s="11">
        <f>VLOOKUP(A270,NET!$A$2:$C$366,2,FALSE)</f>
        <v>233</v>
      </c>
      <c r="L270">
        <f>VLOOKUP(A270 &amp; "*",SOR!$A$2:$I$366,4,FALSE)</f>
        <v>146</v>
      </c>
      <c r="M270">
        <f>VLOOKUP(A270 &amp; "*",BPI!$A$2:$L$367,4,FALSE)</f>
        <v>-0.1</v>
      </c>
      <c r="N270">
        <f>VLOOKUP('2024-2025 March Madness Data'!A270,'EFG Efficiency Experience'!$B$1:$AQ$365,30,FALSE)</f>
        <v>2.3340000000000001</v>
      </c>
      <c r="O270">
        <f>VLOOKUP('2024-2025 March Madness Data'!A270,'EFG Efficiency Experience'!$B$1:$AQ$365,3,FALSE)</f>
        <v>114.26600000000001</v>
      </c>
      <c r="P270">
        <f>VLOOKUP(A270 &amp; "*",'Last10 W L'!$C$2:$I$365,2,FALSE)</f>
        <v>-2.5</v>
      </c>
    </row>
    <row r="271" spans="1:16" x14ac:dyDescent="0.2">
      <c r="A271" s="4" t="s">
        <v>646</v>
      </c>
      <c r="B271" s="4">
        <f>VLOOKUP('2024-2025 March Madness Data'!A271 &amp; "*",'PPG TO 3PT '!$B$2:$U$365,3,FALSE)</f>
        <v>79.599999999999994</v>
      </c>
      <c r="C271" s="5">
        <f>VLOOKUP(A271 &amp; "*",OPPG!$B$1:$U$365,3,FALSE)</f>
        <v>73.5</v>
      </c>
      <c r="D271" s="4">
        <f>VLOOKUP(A271 &amp;"*",'PPG TO 3PT '!$B$2:$U$365,19,FALSE)</f>
        <v>12.1</v>
      </c>
      <c r="E271" s="5">
        <f>VLOOKUP(A271 &amp; "*",'PPG TO 3PT '!$B$2:$U$365,9,FALSE)</f>
        <v>35</v>
      </c>
      <c r="F271" s="4">
        <f>VLOOKUP(A271, 'EFG Efficiency Experience'!$B$1:$AQ$365,8,FALSE)</f>
        <v>53.6</v>
      </c>
      <c r="G271" s="5">
        <f>VLOOKUP(A271 &amp; "*",'PPG TO 3PT '!$B$2:$U$365,11,FALSE)</f>
        <v>18.5</v>
      </c>
      <c r="H271" s="5">
        <f>VLOOKUP(A271 &amp; "*",'PPG TO 3PT '!$B$2:$U$365,12,FALSE)</f>
        <v>74.7</v>
      </c>
      <c r="I271" s="5">
        <f>VLOOKUP(A271 &amp; "*",'PPG TO 3PT '!$B$2:$U$365,17,FALSE)</f>
        <v>4.7</v>
      </c>
      <c r="J271">
        <f>VLOOKUP(A271 &amp; "*",'Rebound Margin'!$B$1:$U$365,15,FALSE)</f>
        <v>9.1999999999999993</v>
      </c>
      <c r="K271" s="11">
        <f>VLOOKUP(A271,NET!$A$2:$C$366,2,FALSE)</f>
        <v>130</v>
      </c>
      <c r="L271">
        <f>VLOOKUP(A271 &amp; "*",SOR!$A$2:$I$366,4,FALSE)</f>
        <v>146</v>
      </c>
      <c r="M271">
        <f>VLOOKUP(A271 &amp; "*",BPI!$A$2:$L$367,4,FALSE)</f>
        <v>-0.1</v>
      </c>
      <c r="N271">
        <f>VLOOKUP('2024-2025 March Madness Data'!A271,'EFG Efficiency Experience'!$B$1:$AQ$365,30,FALSE)</f>
        <v>1.0289999999999999</v>
      </c>
      <c r="O271">
        <f>VLOOKUP('2024-2025 March Madness Data'!A271,'EFG Efficiency Experience'!$B$1:$AQ$365,3,FALSE)</f>
        <v>106.40600000000001</v>
      </c>
      <c r="P271">
        <f>VLOOKUP(A271 &amp; "*",'Last10 W L'!$C$2:$I$365,2,FALSE)</f>
        <v>-2.5</v>
      </c>
    </row>
    <row r="272" spans="1:16" x14ac:dyDescent="0.2">
      <c r="A272" s="4" t="s">
        <v>647</v>
      </c>
      <c r="B272" s="4">
        <f>VLOOKUP('2024-2025 March Madness Data'!A272 &amp; "*",'PPG TO 3PT '!$B$2:$U$365,3,FALSE)</f>
        <v>74.400000000000006</v>
      </c>
      <c r="C272" s="5">
        <f>VLOOKUP(A272 &amp; "*",OPPG!$B$1:$U$365,3,FALSE)</f>
        <v>74.5</v>
      </c>
      <c r="D272" s="4">
        <f>VLOOKUP(A272 &amp;"*",'PPG TO 3PT '!$B$2:$U$365,19,FALSE)</f>
        <v>11.1</v>
      </c>
      <c r="E272" s="5">
        <f>VLOOKUP(A272 &amp; "*",'PPG TO 3PT '!$B$2:$U$365,9,FALSE)</f>
        <v>31.8</v>
      </c>
      <c r="F272" s="4">
        <f>VLOOKUP(A272, 'EFG Efficiency Experience'!$B$1:$AQ$365,8,FALSE)</f>
        <v>49.7</v>
      </c>
      <c r="G272" s="5">
        <f>VLOOKUP(A272 &amp; "*",'PPG TO 3PT '!$B$2:$U$365,11,FALSE)</f>
        <v>20.399999999999999</v>
      </c>
      <c r="H272" s="5">
        <f>VLOOKUP(A272 &amp; "*",'PPG TO 3PT '!$B$2:$U$365,12,FALSE)</f>
        <v>72</v>
      </c>
      <c r="I272" s="5">
        <f>VLOOKUP(A272 &amp; "*",'PPG TO 3PT '!$B$2:$U$365,17,FALSE)</f>
        <v>8.3000000000000007</v>
      </c>
      <c r="J272">
        <f>VLOOKUP(A272 &amp; "*",'Rebound Margin'!$B$1:$U$365,15,FALSE)</f>
        <v>-3.4</v>
      </c>
      <c r="K272" s="11">
        <f>VLOOKUP(A272,NET!$A$2:$C$366,2,FALSE)</f>
        <v>189</v>
      </c>
      <c r="L272">
        <f>VLOOKUP(A272 &amp; "*",SOR!$A$2:$I$366,4,FALSE)</f>
        <v>188</v>
      </c>
      <c r="M272">
        <f>VLOOKUP(A272 &amp; "*",BPI!$A$2:$L$367,4,FALSE)</f>
        <v>0.5</v>
      </c>
      <c r="N272">
        <f>VLOOKUP('2024-2025 March Madness Data'!A272,'EFG Efficiency Experience'!$B$1:$AQ$365,30,FALSE)</f>
        <v>1.9950000000000001</v>
      </c>
      <c r="O272">
        <f>VLOOKUP('2024-2025 March Madness Data'!A272,'EFG Efficiency Experience'!$B$1:$AQ$365,3,FALSE)</f>
        <v>105.529</v>
      </c>
      <c r="P272">
        <f>VLOOKUP(A272 &amp; "*",'Last10 W L'!$C$2:$I$365,2,FALSE)</f>
        <v>-0.9</v>
      </c>
    </row>
    <row r="273" spans="1:16" x14ac:dyDescent="0.2">
      <c r="A273" s="4" t="s">
        <v>648</v>
      </c>
      <c r="B273" s="4">
        <f>VLOOKUP('2024-2025 March Madness Data'!A273 &amp; "*",'PPG TO 3PT '!$B$2:$U$365,3,FALSE)</f>
        <v>74</v>
      </c>
      <c r="C273" s="5">
        <f>VLOOKUP(A273 &amp; "*",OPPG!$B$1:$U$365,3,FALSE)</f>
        <v>67</v>
      </c>
      <c r="D273" s="4">
        <f>VLOOKUP(A273 &amp;"*",'PPG TO 3PT '!$B$2:$U$365,19,FALSE)</f>
        <v>10.7</v>
      </c>
      <c r="E273" s="5">
        <f>VLOOKUP(A273 &amp; "*",'PPG TO 3PT '!$B$2:$U$365,9,FALSE)</f>
        <v>33.299999999999997</v>
      </c>
      <c r="F273" s="4">
        <f>VLOOKUP(A273, 'EFG Efficiency Experience'!$B$1:$AQ$365,8,FALSE)</f>
        <v>51.3</v>
      </c>
      <c r="G273" s="5">
        <f>VLOOKUP(A273 &amp; "*",'PPG TO 3PT '!$B$2:$U$365,11,FALSE)</f>
        <v>16.7</v>
      </c>
      <c r="H273" s="5">
        <f>VLOOKUP(A273 &amp; "*",'PPG TO 3PT '!$B$2:$U$365,12,FALSE)</f>
        <v>72.2</v>
      </c>
      <c r="I273" s="5">
        <f>VLOOKUP(A273 &amp; "*",'PPG TO 3PT '!$B$2:$U$365,17,FALSE)</f>
        <v>8.1999999999999993</v>
      </c>
      <c r="J273">
        <f>VLOOKUP(A273 &amp; "*",'Rebound Margin'!$B$1:$U$365,15,FALSE)</f>
        <v>-1</v>
      </c>
      <c r="K273" s="11">
        <f>VLOOKUP(A273,NET!$A$2:$C$366,2,FALSE)</f>
        <v>188</v>
      </c>
      <c r="L273">
        <f>VLOOKUP(A273 &amp; "*",SOR!$A$2:$I$366,4,FALSE)</f>
        <v>188</v>
      </c>
      <c r="M273">
        <f>VLOOKUP(A273 &amp; "*",BPI!$A$2:$L$367,4,FALSE)</f>
        <v>-4.7</v>
      </c>
      <c r="N273">
        <f>VLOOKUP('2024-2025 March Madness Data'!A273,'EFG Efficiency Experience'!$B$1:$AQ$365,30,FALSE)</f>
        <v>2.02</v>
      </c>
      <c r="O273">
        <f>VLOOKUP('2024-2025 March Madness Data'!A273,'EFG Efficiency Experience'!$B$1:$AQ$365,3,FALSE)</f>
        <v>104.474</v>
      </c>
      <c r="P273">
        <f>VLOOKUP(A273 &amp; "*",'Last10 W L'!$C$2:$I$365,2,FALSE)</f>
        <v>2.1</v>
      </c>
    </row>
    <row r="274" spans="1:16" x14ac:dyDescent="0.2">
      <c r="A274" s="4" t="s">
        <v>747</v>
      </c>
      <c r="B274" s="4">
        <f>VLOOKUP('2024-2025 March Madness Data'!A274 &amp; "*",'PPG TO 3PT '!$B$2:$U$365,3,FALSE)</f>
        <v>72.599999999999994</v>
      </c>
      <c r="C274" s="5">
        <f>VLOOKUP(A274 &amp; "*",OPPG!$B$1:$U$365,3,FALSE)</f>
        <v>69.8</v>
      </c>
      <c r="D274" s="4">
        <f>VLOOKUP(A274 &amp;"*",'PPG TO 3PT '!$B$2:$U$365,19,FALSE)</f>
        <v>11.7</v>
      </c>
      <c r="E274" s="5">
        <f>VLOOKUP(A274 &amp; "*",'PPG TO 3PT '!$B$2:$U$365,9,FALSE)</f>
        <v>32.9</v>
      </c>
      <c r="F274" s="4">
        <f>VLOOKUP(A274, 'EFG Efficiency Experience'!$B$1:$AQ$365,8,FALSE)</f>
        <v>49.2</v>
      </c>
      <c r="G274" s="5">
        <f>VLOOKUP(A274 &amp; "*",'PPG TO 3PT '!$B$2:$U$365,11,FALSE)</f>
        <v>20.100000000000001</v>
      </c>
      <c r="H274" s="5">
        <f>VLOOKUP(A274 &amp; "*",'PPG TO 3PT '!$B$2:$U$365,12,FALSE)</f>
        <v>74.900000000000006</v>
      </c>
      <c r="I274" s="5">
        <f>VLOOKUP(A274 &amp; "*",'PPG TO 3PT '!$B$2:$U$365,17,FALSE)</f>
        <v>6.9</v>
      </c>
      <c r="J274">
        <f>VLOOKUP(A274 &amp; "*",'Rebound Margin'!$B$1:$U$365,15,FALSE)</f>
        <v>2</v>
      </c>
      <c r="K274" s="11">
        <f>VLOOKUP(A274,NET!$A$2:$C$366,2,FALSE)</f>
        <v>208</v>
      </c>
      <c r="L274">
        <f>VLOOKUP(A274 &amp; "*",SOR!$A$2:$I$366,4,FALSE)</f>
        <v>179</v>
      </c>
      <c r="M274">
        <f>VLOOKUP(A274 &amp; "*",BPI!$A$2:$L$367,4,FALSE)</f>
        <v>-4.2</v>
      </c>
      <c r="N274">
        <f>VLOOKUP('2024-2025 March Madness Data'!A274,'EFG Efficiency Experience'!$B$1:$AQ$365,30,FALSE)</f>
        <v>1.9770000000000001</v>
      </c>
      <c r="O274">
        <f>VLOOKUP('2024-2025 March Madness Data'!A274,'EFG Efficiency Experience'!$B$1:$AQ$365,3,FALSE)</f>
        <v>108.09399999999999</v>
      </c>
      <c r="P274">
        <f>VLOOKUP(A274 &amp; "*",'Last10 W L'!$C$2:$I$365,2,FALSE)</f>
        <v>-3.3</v>
      </c>
    </row>
    <row r="275" spans="1:16" x14ac:dyDescent="0.2">
      <c r="A275" s="4" t="s">
        <v>649</v>
      </c>
      <c r="B275" s="4">
        <f>VLOOKUP('2024-2025 March Madness Data'!A275 &amp; "*",'PPG TO 3PT '!$B$2:$U$365,3,FALSE)</f>
        <v>74.8</v>
      </c>
      <c r="C275" s="5">
        <f>VLOOKUP(A275 &amp; "*",OPPG!$B$1:$U$365,3,FALSE)</f>
        <v>68.3</v>
      </c>
      <c r="D275" s="4">
        <f>VLOOKUP(A275 &amp;"*",'PPG TO 3PT '!$B$2:$U$365,19,FALSE)</f>
        <v>12.5</v>
      </c>
      <c r="E275" s="5">
        <f>VLOOKUP(A275 &amp; "*",'PPG TO 3PT '!$B$2:$U$365,9,FALSE)</f>
        <v>32.200000000000003</v>
      </c>
      <c r="F275" s="4">
        <f>VLOOKUP(A275, 'EFG Efficiency Experience'!$B$1:$AQ$365,8,FALSE)</f>
        <v>47.2</v>
      </c>
      <c r="G275" s="5">
        <f>VLOOKUP(A275 &amp; "*",'PPG TO 3PT '!$B$2:$U$365,11,FALSE)</f>
        <v>22.5</v>
      </c>
      <c r="H275" s="5">
        <f>VLOOKUP(A275 &amp; "*",'PPG TO 3PT '!$B$2:$U$365,12,FALSE)</f>
        <v>66.900000000000006</v>
      </c>
      <c r="I275" s="5">
        <f>VLOOKUP(A275 &amp; "*",'PPG TO 3PT '!$B$2:$U$365,17,FALSE)</f>
        <v>9.6999999999999993</v>
      </c>
      <c r="J275">
        <f>VLOOKUP(A275 &amp; "*",'Rebound Margin'!$B$1:$U$365,15,FALSE)</f>
        <v>5.0999999999999996</v>
      </c>
      <c r="K275" s="11">
        <f>VLOOKUP(A275,NET!$A$2:$C$366,2,FALSE)</f>
        <v>224</v>
      </c>
      <c r="L275">
        <f>VLOOKUP(A275 &amp; "*",SOR!$A$2:$I$366,4,FALSE)</f>
        <v>179</v>
      </c>
      <c r="M275">
        <f>VLOOKUP(A275 &amp; "*",BPI!$A$2:$L$367,4,FALSE)</f>
        <v>-2.4</v>
      </c>
      <c r="N275">
        <f>VLOOKUP('2024-2025 March Madness Data'!A275,'EFG Efficiency Experience'!$B$1:$AQ$365,30,FALSE)</f>
        <v>2.0979999999999999</v>
      </c>
      <c r="O275">
        <f>VLOOKUP('2024-2025 March Madness Data'!A275,'EFG Efficiency Experience'!$B$1:$AQ$365,3,FALSE)</f>
        <v>102.661</v>
      </c>
      <c r="P275">
        <f>VLOOKUP(A275 &amp; "*",'Last10 W L'!$C$2:$I$365,2,FALSE)</f>
        <v>-2.6</v>
      </c>
    </row>
    <row r="276" spans="1:16" x14ac:dyDescent="0.2">
      <c r="A276" s="4" t="s">
        <v>650</v>
      </c>
      <c r="B276" s="4">
        <f>VLOOKUP('2024-2025 March Madness Data'!A276 &amp; "*",'PPG TO 3PT '!$B$2:$U$365,3,FALSE)</f>
        <v>72.900000000000006</v>
      </c>
      <c r="C276" s="5">
        <f>VLOOKUP(A276 &amp; "*",OPPG!$B$1:$U$365,3,FALSE)</f>
        <v>74.5</v>
      </c>
      <c r="D276" s="4">
        <f>VLOOKUP(A276 &amp;"*",'PPG TO 3PT '!$B$2:$U$365,19,FALSE)</f>
        <v>12.5</v>
      </c>
      <c r="E276" s="5">
        <f>VLOOKUP(A276 &amp; "*",'PPG TO 3PT '!$B$2:$U$365,9,FALSE)</f>
        <v>35.1</v>
      </c>
      <c r="F276" s="4">
        <f>VLOOKUP(A276, 'EFG Efficiency Experience'!$B$1:$AQ$365,8,FALSE)</f>
        <v>51.6</v>
      </c>
      <c r="G276" s="5">
        <f>VLOOKUP(A276 &amp; "*",'PPG TO 3PT '!$B$2:$U$365,11,FALSE)</f>
        <v>19.399999999999999</v>
      </c>
      <c r="H276" s="5">
        <f>VLOOKUP(A276 &amp; "*",'PPG TO 3PT '!$B$2:$U$365,12,FALSE)</f>
        <v>67.599999999999994</v>
      </c>
      <c r="I276" s="5">
        <f>VLOOKUP(A276 &amp; "*",'PPG TO 3PT '!$B$2:$U$365,17,FALSE)</f>
        <v>6.3</v>
      </c>
      <c r="J276">
        <f>VLOOKUP(A276 &amp; "*",'Rebound Margin'!$B$1:$U$365,15,FALSE)</f>
        <v>2.2000000000000002</v>
      </c>
      <c r="K276" s="11">
        <f>VLOOKUP(A276,NET!$A$2:$C$366,2,FALSE)</f>
        <v>195</v>
      </c>
      <c r="L276">
        <f>VLOOKUP(A276 &amp; "*",SOR!$A$2:$I$366,4,FALSE)</f>
        <v>188</v>
      </c>
      <c r="M276">
        <f>VLOOKUP(A276 &amp; "*",BPI!$A$2:$L$367,4,FALSE)</f>
        <v>-2.4</v>
      </c>
      <c r="N276">
        <f>VLOOKUP('2024-2025 March Madness Data'!A276,'EFG Efficiency Experience'!$B$1:$AQ$365,30,FALSE)</f>
        <v>1.53</v>
      </c>
      <c r="O276">
        <f>VLOOKUP('2024-2025 March Madness Data'!A276,'EFG Efficiency Experience'!$B$1:$AQ$365,3,FALSE)</f>
        <v>107.7</v>
      </c>
      <c r="P276">
        <f>VLOOKUP(A276 &amp; "*",'Last10 W L'!$C$2:$I$365,2,FALSE)</f>
        <v>-2.6</v>
      </c>
    </row>
    <row r="277" spans="1:16" x14ac:dyDescent="0.2">
      <c r="A277" s="4" t="s">
        <v>651</v>
      </c>
      <c r="B277" s="4">
        <f>VLOOKUP('2024-2025 March Madness Data'!A277 &amp; "*",'PPG TO 3PT '!$B$2:$U$365,3,FALSE)</f>
        <v>71.5</v>
      </c>
      <c r="C277" s="5">
        <f>VLOOKUP(A277 &amp; "*",OPPG!$B$1:$U$365,3,FALSE)</f>
        <v>73.5</v>
      </c>
      <c r="D277" s="4">
        <f>VLOOKUP(A277 &amp;"*",'PPG TO 3PT '!$B$2:$U$365,19,FALSE)</f>
        <v>11.7</v>
      </c>
      <c r="E277" s="5">
        <f>VLOOKUP(A277 &amp; "*",'PPG TO 3PT '!$B$2:$U$365,9,FALSE)</f>
        <v>35.1</v>
      </c>
      <c r="F277" s="4">
        <f>VLOOKUP(A277, 'EFG Efficiency Experience'!$B$1:$AQ$365,8,FALSE)</f>
        <v>47.9</v>
      </c>
      <c r="G277" s="5">
        <f>VLOOKUP(A277 &amp; "*",'PPG TO 3PT '!$B$2:$U$365,11,FALSE)</f>
        <v>18.100000000000001</v>
      </c>
      <c r="H277" s="5">
        <f>VLOOKUP(A277 &amp; "*",'PPG TO 3PT '!$B$2:$U$365,12,FALSE)</f>
        <v>73.099999999999994</v>
      </c>
      <c r="I277" s="5">
        <f>VLOOKUP(A277 &amp; "*",'PPG TO 3PT '!$B$2:$U$365,17,FALSE)</f>
        <v>6.7</v>
      </c>
      <c r="J277">
        <f>VLOOKUP(A277 &amp; "*",'Rebound Margin'!$B$1:$U$365,15,FALSE)</f>
        <v>-1.2</v>
      </c>
      <c r="K277" s="11">
        <f>VLOOKUP(A277,NET!$A$2:$C$366,2,FALSE)</f>
        <v>331</v>
      </c>
      <c r="L277">
        <f>VLOOKUP(A277 &amp; "*",SOR!$A$2:$I$366,4,FALSE)</f>
        <v>188</v>
      </c>
      <c r="M277">
        <f>VLOOKUP(A277 &amp; "*",BPI!$A$2:$L$367,4,FALSE)</f>
        <v>-10.7</v>
      </c>
      <c r="N277">
        <f>VLOOKUP('2024-2025 March Madness Data'!A277,'EFG Efficiency Experience'!$B$1:$AQ$365,30,FALSE)</f>
        <v>1.89</v>
      </c>
      <c r="O277">
        <f>VLOOKUP('2024-2025 March Madness Data'!A277,'EFG Efficiency Experience'!$B$1:$AQ$365,3,FALSE)</f>
        <v>114.80500000000001</v>
      </c>
      <c r="P277">
        <f>VLOOKUP(A277 &amp; "*",'Last10 W L'!$C$2:$I$365,2,FALSE)</f>
        <v>-15.6</v>
      </c>
    </row>
    <row r="278" spans="1:16" x14ac:dyDescent="0.2">
      <c r="A278" s="4" t="s">
        <v>748</v>
      </c>
      <c r="B278" s="4">
        <f>VLOOKUP('2024-2025 March Madness Data'!A278 &amp; "*",'PPG TO 3PT '!$B$2:$U$365,3,FALSE)</f>
        <v>71.099999999999994</v>
      </c>
      <c r="C278" s="5">
        <f>VLOOKUP(A278 &amp; "*",OPPG!$B$1:$U$365,3,FALSE)</f>
        <v>76</v>
      </c>
      <c r="D278" s="4">
        <f>VLOOKUP(A278 &amp;"*",'PPG TO 3PT '!$B$2:$U$365,19,FALSE)</f>
        <v>14.1</v>
      </c>
      <c r="E278" s="5">
        <f>VLOOKUP(A278 &amp; "*",'PPG TO 3PT '!$B$2:$U$365,9,FALSE)</f>
        <v>30.5</v>
      </c>
      <c r="F278" s="4">
        <f>VLOOKUP(A278, 'EFG Efficiency Experience'!$B$1:$AQ$365,8,FALSE)</f>
        <v>47.9</v>
      </c>
      <c r="G278" s="5">
        <f>VLOOKUP(A278 &amp; "*",'PPG TO 3PT '!$B$2:$U$365,11,FALSE)</f>
        <v>20.100000000000001</v>
      </c>
      <c r="H278" s="5">
        <f>VLOOKUP(A278 &amp; "*",'PPG TO 3PT '!$B$2:$U$365,12,FALSE)</f>
        <v>68.3</v>
      </c>
      <c r="I278" s="5">
        <f>VLOOKUP(A278 &amp; "*",'PPG TO 3PT '!$B$2:$U$365,17,FALSE)</f>
        <v>6.9</v>
      </c>
      <c r="J278">
        <f>VLOOKUP(A278 &amp; "*",'Rebound Margin'!$B$1:$U$365,15,FALSE)</f>
        <v>0</v>
      </c>
      <c r="K278" s="11">
        <f>VLOOKUP(A278,NET!$A$2:$C$366,2,FALSE)</f>
        <v>299</v>
      </c>
      <c r="L278">
        <f>VLOOKUP(A278 &amp; "*",SOR!$A$2:$I$366,4,FALSE)</f>
        <v>188</v>
      </c>
      <c r="M278">
        <f>VLOOKUP(A278 &amp; "*",BPI!$A$2:$L$367,4,FALSE)</f>
        <v>-7.9</v>
      </c>
      <c r="N278">
        <f>VLOOKUP('2024-2025 March Madness Data'!A278,'EFG Efficiency Experience'!$B$1:$AQ$365,30,FALSE)</f>
        <v>2.4980000000000002</v>
      </c>
      <c r="O278">
        <f>VLOOKUP('2024-2025 March Madness Data'!A278,'EFG Efficiency Experience'!$B$1:$AQ$365,3,FALSE)</f>
        <v>108.602</v>
      </c>
      <c r="P278">
        <f>VLOOKUP(A278 &amp; "*",'Last10 W L'!$C$2:$I$365,2,FALSE)</f>
        <v>-12.4</v>
      </c>
    </row>
    <row r="279" spans="1:16" x14ac:dyDescent="0.2">
      <c r="A279" s="4" t="s">
        <v>652</v>
      </c>
      <c r="B279" s="4">
        <f>VLOOKUP('2024-2025 March Madness Data'!A279 &amp; "*",'PPG TO 3PT '!$B$2:$U$365,3,FALSE)</f>
        <v>69.8</v>
      </c>
      <c r="C279" s="5">
        <f>VLOOKUP(A279 &amp; "*",OPPG!$B$1:$U$365,3,FALSE)</f>
        <v>73.7</v>
      </c>
      <c r="D279" s="4">
        <f>VLOOKUP(A279 &amp;"*",'PPG TO 3PT '!$B$2:$U$365,19,FALSE)</f>
        <v>14.5</v>
      </c>
      <c r="E279" s="5">
        <f>VLOOKUP(A279 &amp; "*",'PPG TO 3PT '!$B$2:$U$365,9,FALSE)</f>
        <v>31.3</v>
      </c>
      <c r="F279" s="4">
        <f>VLOOKUP(A279, 'EFG Efficiency Experience'!$B$1:$AQ$365,8,FALSE)</f>
        <v>46.8</v>
      </c>
      <c r="G279" s="5">
        <f>VLOOKUP(A279 &amp; "*",'PPG TO 3PT '!$B$2:$U$365,11,FALSE)</f>
        <v>20.6</v>
      </c>
      <c r="H279" s="5">
        <f>VLOOKUP(A279 &amp; "*",'PPG TO 3PT '!$B$2:$U$365,12,FALSE)</f>
        <v>72.900000000000006</v>
      </c>
      <c r="I279" s="5">
        <f>VLOOKUP(A279 &amp; "*",'PPG TO 3PT '!$B$2:$U$365,17,FALSE)</f>
        <v>5.0999999999999996</v>
      </c>
      <c r="J279">
        <f>VLOOKUP(A279 &amp; "*",'Rebound Margin'!$B$1:$U$365,15,FALSE)</f>
        <v>0.7</v>
      </c>
      <c r="K279" s="11">
        <f>VLOOKUP(A279,NET!$A$2:$C$366,2,FALSE)</f>
        <v>306</v>
      </c>
      <c r="L279">
        <f>VLOOKUP(A279 &amp; "*",SOR!$A$2:$I$366,4,FALSE)</f>
        <v>188</v>
      </c>
      <c r="M279">
        <f>VLOOKUP(A279 &amp; "*",BPI!$A$2:$L$367,4,FALSE)</f>
        <v>-8.6</v>
      </c>
      <c r="N279">
        <f>VLOOKUP('2024-2025 March Madness Data'!A279,'EFG Efficiency Experience'!$B$1:$AQ$365,30,FALSE)</f>
        <v>2.4729999999999999</v>
      </c>
      <c r="O279">
        <f>VLOOKUP('2024-2025 March Madness Data'!A279,'EFG Efficiency Experience'!$B$1:$AQ$365,3,FALSE)</f>
        <v>109.435</v>
      </c>
      <c r="P279">
        <f>VLOOKUP(A279 &amp; "*",'Last10 W L'!$C$2:$I$365,2,FALSE)</f>
        <v>-13</v>
      </c>
    </row>
    <row r="280" spans="1:16" x14ac:dyDescent="0.2">
      <c r="A280" s="4" t="s">
        <v>653</v>
      </c>
      <c r="B280" s="4">
        <f>VLOOKUP('2024-2025 March Madness Data'!A280 &amp; "*",'PPG TO 3PT '!$B$2:$U$365,3,FALSE)</f>
        <v>69</v>
      </c>
      <c r="C280" s="5">
        <f>VLOOKUP(A280 &amp; "*",OPPG!$B$1:$U$365,3,FALSE)</f>
        <v>64.900000000000006</v>
      </c>
      <c r="D280" s="4">
        <f>VLOOKUP(A280 &amp;"*",'PPG TO 3PT '!$B$2:$U$365,19,FALSE)</f>
        <v>10.5</v>
      </c>
      <c r="E280" s="5">
        <f>VLOOKUP(A280 &amp; "*",'PPG TO 3PT '!$B$2:$U$365,9,FALSE)</f>
        <v>31.3</v>
      </c>
      <c r="F280" s="4">
        <f>VLOOKUP(A280, 'EFG Efficiency Experience'!$B$1:$AQ$365,8,FALSE)</f>
        <v>50.2</v>
      </c>
      <c r="G280" s="5">
        <f>VLOOKUP(A280 &amp; "*",'PPG TO 3PT '!$B$2:$U$365,11,FALSE)</f>
        <v>17</v>
      </c>
      <c r="H280" s="5">
        <f>VLOOKUP(A280 &amp; "*",'PPG TO 3PT '!$B$2:$U$365,12,FALSE)</f>
        <v>73.5</v>
      </c>
      <c r="I280" s="5">
        <f>VLOOKUP(A280 &amp; "*",'PPG TO 3PT '!$B$2:$U$365,17,FALSE)</f>
        <v>7.5</v>
      </c>
      <c r="J280">
        <f>VLOOKUP(A280 &amp; "*",'Rebound Margin'!$B$1:$U$365,15,FALSE)</f>
        <v>1.2</v>
      </c>
      <c r="K280" s="11">
        <f>VLOOKUP(A280,NET!$A$2:$C$366,2,FALSE)</f>
        <v>97</v>
      </c>
      <c r="L280">
        <f>VLOOKUP(A280 &amp; "*",SOR!$A$2:$I$366,4,FALSE)</f>
        <v>87</v>
      </c>
      <c r="M280">
        <f>VLOOKUP(A280 &amp; "*",BPI!$A$2:$L$367,4,FALSE)</f>
        <v>3.6</v>
      </c>
      <c r="N280">
        <f>VLOOKUP('2024-2025 March Madness Data'!A280,'EFG Efficiency Experience'!$B$1:$AQ$365,30,FALSE)</f>
        <v>1.419</v>
      </c>
      <c r="O280">
        <f>VLOOKUP('2024-2025 March Madness Data'!A280,'EFG Efficiency Experience'!$B$1:$AQ$365,3,FALSE)</f>
        <v>99.256</v>
      </c>
      <c r="P280">
        <f>VLOOKUP(A280 &amp; "*",'Last10 W L'!$C$2:$I$365,2,FALSE)</f>
        <v>0.6</v>
      </c>
    </row>
    <row r="281" spans="1:16" x14ac:dyDescent="0.2">
      <c r="A281" s="4" t="s">
        <v>654</v>
      </c>
      <c r="B281" s="4">
        <f>VLOOKUP('2024-2025 March Madness Data'!A281 &amp; "*",'PPG TO 3PT '!$B$2:$U$365,3,FALSE)</f>
        <v>71.099999999999994</v>
      </c>
      <c r="C281" s="5">
        <f>VLOOKUP(A281 &amp; "*",OPPG!$B$1:$U$365,3,FALSE)</f>
        <v>71.599999999999994</v>
      </c>
      <c r="D281" s="4">
        <f>VLOOKUP(A281 &amp;"*",'PPG TO 3PT '!$B$2:$U$365,19,FALSE)</f>
        <v>12.9</v>
      </c>
      <c r="E281" s="5">
        <f>VLOOKUP(A281 &amp; "*",'PPG TO 3PT '!$B$2:$U$365,9,FALSE)</f>
        <v>33.9</v>
      </c>
      <c r="F281" s="4">
        <f>VLOOKUP(A281, 'EFG Efficiency Experience'!$B$1:$AQ$365,8,FALSE)</f>
        <v>51.6</v>
      </c>
      <c r="G281" s="5">
        <f>VLOOKUP(A281 &amp; "*",'PPG TO 3PT '!$B$2:$U$365,11,FALSE)</f>
        <v>13.3</v>
      </c>
      <c r="H281" s="5">
        <f>VLOOKUP(A281 &amp; "*",'PPG TO 3PT '!$B$2:$U$365,12,FALSE)</f>
        <v>72.7</v>
      </c>
      <c r="I281" s="5">
        <f>VLOOKUP(A281 &amp; "*",'PPG TO 3PT '!$B$2:$U$365,17,FALSE)</f>
        <v>6.3</v>
      </c>
      <c r="J281">
        <f>VLOOKUP(A281 &amp; "*",'Rebound Margin'!$B$1:$U$365,15,FALSE)</f>
        <v>-0.3</v>
      </c>
      <c r="K281" s="11">
        <f>VLOOKUP(A281,NET!$A$2:$C$366,2,FALSE)</f>
        <v>297</v>
      </c>
      <c r="L281">
        <f>VLOOKUP(A281 &amp; "*",SOR!$A$2:$I$366,4,FALSE)</f>
        <v>188</v>
      </c>
      <c r="M281">
        <f>VLOOKUP(A281 &amp; "*",BPI!$A$2:$L$367,4,FALSE)</f>
        <v>-8.6999999999999993</v>
      </c>
      <c r="N281">
        <f>VLOOKUP('2024-2025 March Madness Data'!A281,'EFG Efficiency Experience'!$B$1:$AQ$365,30,FALSE)</f>
        <v>1.173</v>
      </c>
      <c r="O281">
        <f>VLOOKUP('2024-2025 March Madness Data'!A281,'EFG Efficiency Experience'!$B$1:$AQ$365,3,FALSE)</f>
        <v>111.96599999999999</v>
      </c>
      <c r="P281">
        <f>VLOOKUP(A281 &amp; "*",'Last10 W L'!$C$2:$I$365,2,FALSE)</f>
        <v>-6.6</v>
      </c>
    </row>
    <row r="282" spans="1:16" x14ac:dyDescent="0.2">
      <c r="A282" s="4" t="s">
        <v>655</v>
      </c>
      <c r="B282" s="4">
        <f>VLOOKUP('2024-2025 March Madness Data'!A282 &amp; "*",'PPG TO 3PT '!$B$2:$U$365,3,FALSE)</f>
        <v>78.7</v>
      </c>
      <c r="C282" s="5">
        <f>VLOOKUP(A282 &amp; "*",OPPG!$B$1:$U$365,3,FALSE)</f>
        <v>65.900000000000006</v>
      </c>
      <c r="D282" s="4">
        <f>VLOOKUP(A282 &amp;"*",'PPG TO 3PT '!$B$2:$U$365,19,FALSE)</f>
        <v>11.1</v>
      </c>
      <c r="E282" s="5">
        <f>VLOOKUP(A282 &amp; "*",'PPG TO 3PT '!$B$2:$U$365,9,FALSE)</f>
        <v>30.4</v>
      </c>
      <c r="F282" s="4">
        <f>VLOOKUP(A282, 'EFG Efficiency Experience'!$B$1:$AQ$365,8,FALSE)</f>
        <v>49.7</v>
      </c>
      <c r="G282" s="5">
        <f>VLOOKUP(A282 &amp; "*",'PPG TO 3PT '!$B$2:$U$365,11,FALSE)</f>
        <v>19.8</v>
      </c>
      <c r="H282" s="5">
        <f>VLOOKUP(A282 &amp; "*",'PPG TO 3PT '!$B$2:$U$365,12,FALSE)</f>
        <v>68.900000000000006</v>
      </c>
      <c r="I282" s="5">
        <f>VLOOKUP(A282 &amp; "*",'PPG TO 3PT '!$B$2:$U$365,17,FALSE)</f>
        <v>9.1999999999999993</v>
      </c>
      <c r="J282">
        <f>VLOOKUP(A282 &amp; "*",'Rebound Margin'!$B$1:$U$365,15,FALSE)</f>
        <v>5.8</v>
      </c>
      <c r="K282" s="11">
        <f>VLOOKUP(A282,NET!$A$2:$C$366,2,FALSE)</f>
        <v>13</v>
      </c>
      <c r="L282">
        <f>VLOOKUP(A282 &amp; "*",SOR!$A$2:$I$366,4,FALSE)</f>
        <v>7</v>
      </c>
      <c r="M282">
        <f>VLOOKUP(A282 &amp; "*",BPI!$A$2:$L$367,4,FALSE)</f>
        <v>17.100000000000001</v>
      </c>
      <c r="N282">
        <f>VLOOKUP('2024-2025 March Madness Data'!A282,'EFG Efficiency Experience'!$B$1:$AQ$365,30,FALSE)</f>
        <v>2.12</v>
      </c>
      <c r="O282">
        <f>VLOOKUP('2024-2025 March Madness Data'!A282,'EFG Efficiency Experience'!$B$1:$AQ$365,3,FALSE)</f>
        <v>89.067999999999998</v>
      </c>
      <c r="P282">
        <f>VLOOKUP(A282 &amp; "*",'Last10 W L'!$C$2:$I$365,2,FALSE)</f>
        <v>22.6</v>
      </c>
    </row>
    <row r="283" spans="1:16" x14ac:dyDescent="0.2">
      <c r="A283" s="4" t="s">
        <v>656</v>
      </c>
      <c r="B283" s="4">
        <f>VLOOKUP('2024-2025 March Madness Data'!A283 &amp; "*",'PPG TO 3PT '!$B$2:$U$365,3,FALSE)</f>
        <v>83.1</v>
      </c>
      <c r="C283" s="5">
        <f>VLOOKUP(A283 &amp; "*",OPPG!$B$1:$U$365,3,FALSE)</f>
        <v>74.8</v>
      </c>
      <c r="D283" s="4">
        <f>VLOOKUP(A283 &amp;"*",'PPG TO 3PT '!$B$2:$U$365,19,FALSE)</f>
        <v>9.5</v>
      </c>
      <c r="E283" s="5">
        <f>VLOOKUP(A283 &amp; "*",'PPG TO 3PT '!$B$2:$U$365,9,FALSE)</f>
        <v>38.700000000000003</v>
      </c>
      <c r="F283" s="4">
        <f>VLOOKUP(A283, 'EFG Efficiency Experience'!$B$1:$AQ$365,8,FALSE)</f>
        <v>57.8</v>
      </c>
      <c r="G283" s="5">
        <f>VLOOKUP(A283 &amp; "*",'PPG TO 3PT '!$B$2:$U$365,11,FALSE)</f>
        <v>19.600000000000001</v>
      </c>
      <c r="H283" s="5">
        <f>VLOOKUP(A283 &amp; "*",'PPG TO 3PT '!$B$2:$U$365,12,FALSE)</f>
        <v>78</v>
      </c>
      <c r="I283" s="5">
        <f>VLOOKUP(A283 &amp; "*",'PPG TO 3PT '!$B$2:$U$365,17,FALSE)</f>
        <v>7.2</v>
      </c>
      <c r="J283">
        <f>VLOOKUP(A283 &amp; "*",'Rebound Margin'!$B$1:$U$365,15,FALSE)</f>
        <v>-3.6</v>
      </c>
      <c r="K283" s="11">
        <f>VLOOKUP(A283,NET!$A$2:$C$366,2,FALSE)</f>
        <v>118</v>
      </c>
      <c r="L283">
        <f>VLOOKUP(A283 &amp; "*",SOR!$A$2:$I$366,4,FALSE)</f>
        <v>134</v>
      </c>
      <c r="M283">
        <f>VLOOKUP(A283 &amp; "*",BPI!$A$2:$L$367,4,FALSE)</f>
        <v>0.4</v>
      </c>
      <c r="N283">
        <f>VLOOKUP('2024-2025 March Madness Data'!A283,'EFG Efficiency Experience'!$B$1:$AQ$365,30,FALSE)</f>
        <v>1.794</v>
      </c>
      <c r="O283">
        <f>VLOOKUP('2024-2025 March Madness Data'!A283,'EFG Efficiency Experience'!$B$1:$AQ$365,3,FALSE)</f>
        <v>108.785</v>
      </c>
      <c r="P283">
        <f>VLOOKUP(A283 &amp; "*",'Last10 W L'!$C$2:$I$365,2,FALSE)</f>
        <v>-1.6</v>
      </c>
    </row>
    <row r="284" spans="1:16" x14ac:dyDescent="0.2">
      <c r="A284" s="4" t="s">
        <v>657</v>
      </c>
      <c r="B284" s="4">
        <f>VLOOKUP('2024-2025 March Madness Data'!A284 &amp; "*",'PPG TO 3PT '!$B$2:$U$365,3,FALSE)</f>
        <v>73</v>
      </c>
      <c r="C284" s="5">
        <f>VLOOKUP(A284 &amp; "*",OPPG!$B$1:$U$365,3,FALSE)</f>
        <v>70.599999999999994</v>
      </c>
      <c r="D284" s="4">
        <f>VLOOKUP(A284 &amp;"*",'PPG TO 3PT '!$B$2:$U$365,19,FALSE)</f>
        <v>10.6</v>
      </c>
      <c r="E284" s="5">
        <f>VLOOKUP(A284 &amp; "*",'PPG TO 3PT '!$B$2:$U$365,9,FALSE)</f>
        <v>34.1</v>
      </c>
      <c r="F284" s="4">
        <f>VLOOKUP(A284, 'EFG Efficiency Experience'!$B$1:$AQ$365,8,FALSE)</f>
        <v>50.4</v>
      </c>
      <c r="G284" s="5">
        <f>VLOOKUP(A284 &amp; "*",'PPG TO 3PT '!$B$2:$U$365,11,FALSE)</f>
        <v>17.399999999999999</v>
      </c>
      <c r="H284" s="5">
        <f>VLOOKUP(A284 &amp; "*",'PPG TO 3PT '!$B$2:$U$365,12,FALSE)</f>
        <v>78.8</v>
      </c>
      <c r="I284" s="5">
        <f>VLOOKUP(A284 &amp; "*",'PPG TO 3PT '!$B$2:$U$365,17,FALSE)</f>
        <v>7</v>
      </c>
      <c r="J284">
        <f>VLOOKUP(A284 &amp; "*",'Rebound Margin'!$B$1:$U$365,15,FALSE)</f>
        <v>1</v>
      </c>
      <c r="K284" s="11">
        <f>VLOOKUP(A284,NET!$A$2:$C$366,2,FALSE)</f>
        <v>81</v>
      </c>
      <c r="L284">
        <f>VLOOKUP(A284 &amp; "*",SOR!$A$2:$I$366,4,FALSE)</f>
        <v>70</v>
      </c>
      <c r="M284">
        <f>VLOOKUP(A284 &amp; "*",BPI!$A$2:$L$367,4,FALSE)</f>
        <v>6.1</v>
      </c>
      <c r="N284">
        <f>VLOOKUP('2024-2025 March Madness Data'!A284,'EFG Efficiency Experience'!$B$1:$AQ$365,30,FALSE)</f>
        <v>1.766</v>
      </c>
      <c r="O284">
        <f>VLOOKUP('2024-2025 March Madness Data'!A284,'EFG Efficiency Experience'!$B$1:$AQ$365,3,FALSE)</f>
        <v>101.577</v>
      </c>
      <c r="P284">
        <f>VLOOKUP(A284 &amp; "*",'Last10 W L'!$C$2:$I$365,2,FALSE)</f>
        <v>6.4</v>
      </c>
    </row>
    <row r="285" spans="1:16" x14ac:dyDescent="0.2">
      <c r="A285" s="4" t="s">
        <v>658</v>
      </c>
      <c r="B285" s="4">
        <f>VLOOKUP('2024-2025 March Madness Data'!A285 &amp; "*",'PPG TO 3PT '!$B$2:$U$365,3,FALSE)</f>
        <v>66.599999999999994</v>
      </c>
      <c r="C285" s="5">
        <f>VLOOKUP(A285 &amp; "*",OPPG!$B$1:$U$365,3,FALSE)</f>
        <v>68.400000000000006</v>
      </c>
      <c r="D285" s="4">
        <f>VLOOKUP(A285 &amp;"*",'PPG TO 3PT '!$B$2:$U$365,19,FALSE)</f>
        <v>15.6</v>
      </c>
      <c r="E285" s="5">
        <f>VLOOKUP(A285 &amp; "*",'PPG TO 3PT '!$B$2:$U$365,9,FALSE)</f>
        <v>29</v>
      </c>
      <c r="F285" s="4">
        <f>VLOOKUP(A285, 'EFG Efficiency Experience'!$B$1:$AQ$365,8,FALSE)</f>
        <v>46.7</v>
      </c>
      <c r="G285" s="5">
        <f>VLOOKUP(A285 &amp; "*",'PPG TO 3PT '!$B$2:$U$365,11,FALSE)</f>
        <v>18.5</v>
      </c>
      <c r="H285" s="5">
        <f>VLOOKUP(A285 &amp; "*",'PPG TO 3PT '!$B$2:$U$365,12,FALSE)</f>
        <v>63.3</v>
      </c>
      <c r="I285" s="5">
        <f>VLOOKUP(A285 &amp; "*",'PPG TO 3PT '!$B$2:$U$365,17,FALSE)</f>
        <v>8.3000000000000007</v>
      </c>
      <c r="J285">
        <f>VLOOKUP(A285 &amp; "*",'Rebound Margin'!$B$1:$U$365,15,FALSE)</f>
        <v>2</v>
      </c>
      <c r="K285" s="11">
        <f>VLOOKUP(A285,NET!$A$2:$C$366,2,FALSE)</f>
        <v>273</v>
      </c>
      <c r="L285">
        <f>VLOOKUP(A285 &amp; "*",SOR!$A$2:$I$366,4,FALSE)</f>
        <v>188</v>
      </c>
      <c r="M285">
        <f>VLOOKUP(A285 &amp; "*",BPI!$A$2:$L$367,4,FALSE)</f>
        <v>-6.6</v>
      </c>
      <c r="N285">
        <f>VLOOKUP('2024-2025 March Madness Data'!A285,'EFG Efficiency Experience'!$B$1:$AQ$365,30,FALSE)</f>
        <v>2.298</v>
      </c>
      <c r="O285">
        <f>VLOOKUP('2024-2025 March Madness Data'!A285,'EFG Efficiency Experience'!$B$1:$AQ$365,3,FALSE)</f>
        <v>105.11799999999999</v>
      </c>
      <c r="P285">
        <f>VLOOKUP(A285 &amp; "*",'Last10 W L'!$C$2:$I$365,2,FALSE)</f>
        <v>-9.3000000000000007</v>
      </c>
    </row>
    <row r="286" spans="1:16" x14ac:dyDescent="0.2">
      <c r="A286" s="4" t="s">
        <v>659</v>
      </c>
      <c r="B286" s="4">
        <f>VLOOKUP('2024-2025 March Madness Data'!A286 &amp; "*",'PPG TO 3PT '!$B$2:$U$365,3,FALSE)</f>
        <v>71.2</v>
      </c>
      <c r="C286" s="5">
        <f>VLOOKUP(A286 &amp; "*",OPPG!$B$1:$U$365,3,FALSE)</f>
        <v>81</v>
      </c>
      <c r="D286" s="4">
        <f>VLOOKUP(A286 &amp;"*",'PPG TO 3PT '!$B$2:$U$365,19,FALSE)</f>
        <v>13</v>
      </c>
      <c r="E286" s="5">
        <f>VLOOKUP(A286 &amp; "*",'PPG TO 3PT '!$B$2:$U$365,9,FALSE)</f>
        <v>33.5</v>
      </c>
      <c r="F286" s="4">
        <f>VLOOKUP(A286, 'EFG Efficiency Experience'!$B$1:$AQ$365,8,FALSE)</f>
        <v>50.2</v>
      </c>
      <c r="G286" s="5">
        <f>VLOOKUP(A286 &amp; "*",'PPG TO 3PT '!$B$2:$U$365,11,FALSE)</f>
        <v>18.899999999999999</v>
      </c>
      <c r="H286" s="5">
        <f>VLOOKUP(A286 &amp; "*",'PPG TO 3PT '!$B$2:$U$365,12,FALSE)</f>
        <v>73.3</v>
      </c>
      <c r="I286" s="5">
        <f>VLOOKUP(A286 &amp; "*",'PPG TO 3PT '!$B$2:$U$365,17,FALSE)</f>
        <v>5</v>
      </c>
      <c r="J286">
        <f>VLOOKUP(A286 &amp; "*",'Rebound Margin'!$B$1:$U$365,15,FALSE)</f>
        <v>-4.8</v>
      </c>
      <c r="K286" s="11">
        <f>VLOOKUP(A286,NET!$A$2:$C$366,2,FALSE)</f>
        <v>353</v>
      </c>
      <c r="L286">
        <f>VLOOKUP(A286 &amp; "*",SOR!$A$2:$I$366,4,FALSE)</f>
        <v>188</v>
      </c>
      <c r="M286">
        <f>VLOOKUP(A286 &amp; "*",BPI!$A$2:$L$367,4,FALSE)</f>
        <v>-14.3</v>
      </c>
      <c r="N286">
        <f>VLOOKUP('2024-2025 March Madness Data'!A286,'EFG Efficiency Experience'!$B$1:$AQ$365,30,FALSE)</f>
        <v>1.891</v>
      </c>
      <c r="O286">
        <f>VLOOKUP('2024-2025 March Madness Data'!A286,'EFG Efficiency Experience'!$B$1:$AQ$365,3,FALSE)</f>
        <v>119.033</v>
      </c>
      <c r="P286">
        <f>VLOOKUP(A286 &amp; "*",'Last10 W L'!$C$2:$I$365,2,FALSE)</f>
        <v>-17.399999999999999</v>
      </c>
    </row>
    <row r="287" spans="1:16" x14ac:dyDescent="0.2">
      <c r="A287" s="4" t="s">
        <v>660</v>
      </c>
      <c r="B287" s="4">
        <f>VLOOKUP('2024-2025 March Madness Data'!A287 &amp; "*",'PPG TO 3PT '!$B$2:$U$365,3,FALSE)</f>
        <v>68.7</v>
      </c>
      <c r="C287" s="5">
        <f>VLOOKUP(A287 &amp; "*",OPPG!$B$1:$U$365,3,FALSE)</f>
        <v>70.099999999999994</v>
      </c>
      <c r="D287" s="4">
        <f>VLOOKUP(A287 &amp;"*",'PPG TO 3PT '!$B$2:$U$365,19,FALSE)</f>
        <v>12.1</v>
      </c>
      <c r="E287" s="5">
        <f>VLOOKUP(A287 &amp; "*",'PPG TO 3PT '!$B$2:$U$365,9,FALSE)</f>
        <v>35.5</v>
      </c>
      <c r="F287" s="4">
        <f>VLOOKUP(A287, 'EFG Efficiency Experience'!$B$1:$AQ$365,8,FALSE)</f>
        <v>51.1</v>
      </c>
      <c r="G287" s="5">
        <f>VLOOKUP(A287 &amp; "*",'PPG TO 3PT '!$B$2:$U$365,11,FALSE)</f>
        <v>17.399999999999999</v>
      </c>
      <c r="H287" s="5">
        <f>VLOOKUP(A287 &amp; "*",'PPG TO 3PT '!$B$2:$U$365,12,FALSE)</f>
        <v>72.400000000000006</v>
      </c>
      <c r="I287" s="5">
        <f>VLOOKUP(A287 &amp; "*",'PPG TO 3PT '!$B$2:$U$365,17,FALSE)</f>
        <v>6.4</v>
      </c>
      <c r="J287">
        <f>VLOOKUP(A287 &amp; "*",'Rebound Margin'!$B$1:$U$365,15,FALSE)</f>
        <v>-0.2</v>
      </c>
      <c r="K287" s="11">
        <f>VLOOKUP(A287,NET!$A$2:$C$366,2,FALSE)</f>
        <v>312</v>
      </c>
      <c r="L287">
        <f>VLOOKUP(A287 &amp; "*",SOR!$A$2:$I$366,4,FALSE)</f>
        <v>188</v>
      </c>
      <c r="M287">
        <f>VLOOKUP(A287 &amp; "*",BPI!$A$2:$L$367,4,FALSE)</f>
        <v>-10.4</v>
      </c>
      <c r="N287">
        <f>VLOOKUP('2024-2025 March Madness Data'!A287,'EFG Efficiency Experience'!$B$1:$AQ$365,30,FALSE)</f>
        <v>1.609</v>
      </c>
      <c r="O287">
        <f>VLOOKUP('2024-2025 March Madness Data'!A287,'EFG Efficiency Experience'!$B$1:$AQ$365,3,FALSE)</f>
        <v>114.996</v>
      </c>
      <c r="P287">
        <f>VLOOKUP(A287 &amp; "*",'Last10 W L'!$C$2:$I$365,2,FALSE)</f>
        <v>-12</v>
      </c>
    </row>
    <row r="288" spans="1:16" x14ac:dyDescent="0.2">
      <c r="A288" s="4" t="s">
        <v>661</v>
      </c>
      <c r="B288" s="4">
        <f>VLOOKUP('2024-2025 March Madness Data'!A288 &amp; "*",'PPG TO 3PT '!$B$2:$U$365,3,FALSE)</f>
        <v>66.5</v>
      </c>
      <c r="C288" s="5">
        <f>VLOOKUP(A288 &amp; "*",OPPG!$B$1:$U$365,3,FALSE)</f>
        <v>73.2</v>
      </c>
      <c r="D288" s="4">
        <f>VLOOKUP(A288 &amp;"*",'PPG TO 3PT '!$B$2:$U$365,19,FALSE)</f>
        <v>11.8</v>
      </c>
      <c r="E288" s="5">
        <f>VLOOKUP(A288 &amp; "*",'PPG TO 3PT '!$B$2:$U$365,9,FALSE)</f>
        <v>33.700000000000003</v>
      </c>
      <c r="F288" s="4">
        <f>VLOOKUP(A288, 'EFG Efficiency Experience'!$B$1:$AQ$365,8,FALSE)</f>
        <v>47.7</v>
      </c>
      <c r="G288" s="5">
        <f>VLOOKUP(A288 &amp; "*",'PPG TO 3PT '!$B$2:$U$365,11,FALSE)</f>
        <v>17.3</v>
      </c>
      <c r="H288" s="5">
        <f>VLOOKUP(A288 &amp; "*",'PPG TO 3PT '!$B$2:$U$365,12,FALSE)</f>
        <v>74.599999999999994</v>
      </c>
      <c r="I288" s="5">
        <f>VLOOKUP(A288 &amp; "*",'PPG TO 3PT '!$B$2:$U$365,17,FALSE)</f>
        <v>5.0999999999999996</v>
      </c>
      <c r="J288">
        <f>VLOOKUP(A288 &amp; "*",'Rebound Margin'!$B$1:$U$365,15,FALSE)</f>
        <v>-1.4</v>
      </c>
      <c r="K288" s="11">
        <f>VLOOKUP(A288,NET!$A$2:$C$366,2,FALSE)</f>
        <v>340</v>
      </c>
      <c r="L288">
        <f>VLOOKUP(A288 &amp; "*",SOR!$A$2:$I$366,4,FALSE)</f>
        <v>188</v>
      </c>
      <c r="M288">
        <f>VLOOKUP(A288 &amp; "*",BPI!$A$2:$L$367,4,FALSE)</f>
        <v>-9.3000000000000007</v>
      </c>
      <c r="N288">
        <f>VLOOKUP('2024-2025 March Madness Data'!A288,'EFG Efficiency Experience'!$B$1:$AQ$365,30,FALSE)</f>
        <v>1.9990000000000001</v>
      </c>
      <c r="O288">
        <f>VLOOKUP('2024-2025 March Madness Data'!A288,'EFG Efficiency Experience'!$B$1:$AQ$365,3,FALSE)</f>
        <v>117.303</v>
      </c>
      <c r="P288">
        <f>VLOOKUP(A288 &amp; "*",'Last10 W L'!$C$2:$I$365,2,FALSE)</f>
        <v>-8.4</v>
      </c>
    </row>
    <row r="289" spans="1:16" x14ac:dyDescent="0.2">
      <c r="A289" s="4" t="s">
        <v>662</v>
      </c>
      <c r="B289" s="4">
        <f>VLOOKUP('2024-2025 March Madness Data'!A289 &amp; "*",'PPG TO 3PT '!$B$2:$U$365,3,FALSE)</f>
        <v>74.7</v>
      </c>
      <c r="C289" s="5">
        <f>VLOOKUP(A289 &amp; "*",OPPG!$B$1:$U$365,3,FALSE)</f>
        <v>77.8</v>
      </c>
      <c r="D289" s="4">
        <f>VLOOKUP(A289 &amp;"*",'PPG TO 3PT '!$B$2:$U$365,19,FALSE)</f>
        <v>12.6</v>
      </c>
      <c r="E289" s="5">
        <f>VLOOKUP(A289 &amp; "*",'PPG TO 3PT '!$B$2:$U$365,9,FALSE)</f>
        <v>32.799999999999997</v>
      </c>
      <c r="F289" s="4">
        <f>VLOOKUP(A289, 'EFG Efficiency Experience'!$B$1:$AQ$365,8,FALSE)</f>
        <v>51</v>
      </c>
      <c r="G289" s="5">
        <f>VLOOKUP(A289 &amp; "*",'PPG TO 3PT '!$B$2:$U$365,11,FALSE)</f>
        <v>19.7</v>
      </c>
      <c r="H289" s="5">
        <f>VLOOKUP(A289 &amp; "*",'PPG TO 3PT '!$B$2:$U$365,12,FALSE)</f>
        <v>70.5</v>
      </c>
      <c r="I289" s="5">
        <f>VLOOKUP(A289 &amp; "*",'PPG TO 3PT '!$B$2:$U$365,17,FALSE)</f>
        <v>4.9000000000000004</v>
      </c>
      <c r="J289">
        <f>VLOOKUP(A289 &amp; "*",'Rebound Margin'!$B$1:$U$365,15,FALSE)</f>
        <v>3.7</v>
      </c>
      <c r="K289" s="11">
        <f>VLOOKUP(A289,NET!$A$2:$C$366,2,FALSE)</f>
        <v>133</v>
      </c>
      <c r="L289">
        <f>VLOOKUP(A289 &amp; "*",SOR!$A$2:$I$366,4,FALSE)</f>
        <v>123</v>
      </c>
      <c r="M289">
        <f>VLOOKUP(A289 &amp; "*",BPI!$A$2:$L$367,4,FALSE)</f>
        <v>5.4</v>
      </c>
      <c r="N289">
        <f>VLOOKUP('2024-2025 March Madness Data'!A289,'EFG Efficiency Experience'!$B$1:$AQ$365,30,FALSE)</f>
        <v>2.181</v>
      </c>
      <c r="O289">
        <f>VLOOKUP('2024-2025 March Madness Data'!A289,'EFG Efficiency Experience'!$B$1:$AQ$365,3,FALSE)</f>
        <v>105.18899999999999</v>
      </c>
      <c r="P289">
        <f>VLOOKUP(A289 &amp; "*",'Last10 W L'!$C$2:$I$365,2,FALSE)</f>
        <v>6.4</v>
      </c>
    </row>
    <row r="290" spans="1:16" x14ac:dyDescent="0.2">
      <c r="A290" s="4" t="s">
        <v>663</v>
      </c>
      <c r="B290" s="4">
        <f>VLOOKUP('2024-2025 March Madness Data'!A290 &amp; "*",'PPG TO 3PT '!$B$2:$U$365,3,FALSE)</f>
        <v>63.3</v>
      </c>
      <c r="C290" s="5">
        <f>VLOOKUP(A290 &amp; "*",OPPG!$B$1:$U$365,3,FALSE)</f>
        <v>69.599999999999994</v>
      </c>
      <c r="D290" s="4">
        <f>VLOOKUP(A290 &amp;"*",'PPG TO 3PT '!$B$2:$U$365,19,FALSE)</f>
        <v>17.600000000000001</v>
      </c>
      <c r="E290" s="5">
        <f>VLOOKUP(A290 &amp; "*",'PPG TO 3PT '!$B$2:$U$365,9,FALSE)</f>
        <v>32.4</v>
      </c>
      <c r="F290" s="4">
        <f>VLOOKUP(A290, 'EFG Efficiency Experience'!$B$1:$AQ$365,8,FALSE)</f>
        <v>45.9</v>
      </c>
      <c r="G290" s="5">
        <f>VLOOKUP(A290 &amp; "*",'PPG TO 3PT '!$B$2:$U$365,11,FALSE)</f>
        <v>21.3</v>
      </c>
      <c r="H290" s="5">
        <f>VLOOKUP(A290 &amp; "*",'PPG TO 3PT '!$B$2:$U$365,12,FALSE)</f>
        <v>73.3</v>
      </c>
      <c r="I290" s="5">
        <f>VLOOKUP(A290 &amp; "*",'PPG TO 3PT '!$B$2:$U$365,17,FALSE)</f>
        <v>9.4</v>
      </c>
      <c r="J290">
        <f>VLOOKUP(A290 &amp; "*",'Rebound Margin'!$B$1:$U$365,15,FALSE)</f>
        <v>-1.3</v>
      </c>
      <c r="K290" s="11">
        <f>VLOOKUP(A290,NET!$A$2:$C$366,2,FALSE)</f>
        <v>302</v>
      </c>
      <c r="L290">
        <f>VLOOKUP(A290 &amp; "*",SOR!$A$2:$I$366,4,FALSE)</f>
        <v>188</v>
      </c>
      <c r="M290">
        <f>VLOOKUP(A290 &amp; "*",BPI!$A$2:$L$367,4,FALSE)</f>
        <v>-7.8</v>
      </c>
      <c r="N290">
        <f>VLOOKUP('2024-2025 March Madness Data'!A290,'EFG Efficiency Experience'!$B$1:$AQ$365,30,FALSE)</f>
        <v>1.1160000000000001</v>
      </c>
      <c r="O290">
        <f>VLOOKUP('2024-2025 March Madness Data'!A290,'EFG Efficiency Experience'!$B$1:$AQ$365,3,FALSE)</f>
        <v>102.642</v>
      </c>
      <c r="P290">
        <f>VLOOKUP(A290 &amp; "*",'Last10 W L'!$C$2:$I$365,2,FALSE)</f>
        <v>-7</v>
      </c>
    </row>
    <row r="291" spans="1:16" x14ac:dyDescent="0.2">
      <c r="A291" s="4" t="s">
        <v>664</v>
      </c>
      <c r="B291" s="4">
        <f>VLOOKUP('2024-2025 March Madness Data'!A291 &amp; "*",'PPG TO 3PT '!$B$2:$U$365,3,FALSE)</f>
        <v>66.400000000000006</v>
      </c>
      <c r="C291" s="5">
        <f>VLOOKUP(A291 &amp; "*",OPPG!$B$1:$U$365,3,FALSE)</f>
        <v>69</v>
      </c>
      <c r="D291" s="4">
        <f>VLOOKUP(A291 &amp;"*",'PPG TO 3PT '!$B$2:$U$365,19,FALSE)</f>
        <v>11.8</v>
      </c>
      <c r="E291" s="5">
        <f>VLOOKUP(A291 &amp; "*",'PPG TO 3PT '!$B$2:$U$365,9,FALSE)</f>
        <v>29.2</v>
      </c>
      <c r="F291" s="4">
        <f>VLOOKUP(A291, 'EFG Efficiency Experience'!$B$1:$AQ$365,8,FALSE)</f>
        <v>46.8</v>
      </c>
      <c r="G291" s="5">
        <f>VLOOKUP(A291 &amp; "*",'PPG TO 3PT '!$B$2:$U$365,11,FALSE)</f>
        <v>19.8</v>
      </c>
      <c r="H291" s="5">
        <f>VLOOKUP(A291 &amp; "*",'PPG TO 3PT '!$B$2:$U$365,12,FALSE)</f>
        <v>64.900000000000006</v>
      </c>
      <c r="I291" s="5">
        <f>VLOOKUP(A291 &amp; "*",'PPG TO 3PT '!$B$2:$U$365,17,FALSE)</f>
        <v>7.6</v>
      </c>
      <c r="J291">
        <f>VLOOKUP(A291 &amp; "*",'Rebound Margin'!$B$1:$U$365,15,FALSE)</f>
        <v>0.2</v>
      </c>
      <c r="K291" s="11">
        <f>VLOOKUP(A291,NET!$A$2:$C$366,2,FALSE)</f>
        <v>78</v>
      </c>
      <c r="L291">
        <f>VLOOKUP(A291 &amp; "*",SOR!$A$2:$I$366,4,FALSE)</f>
        <v>68</v>
      </c>
      <c r="M291">
        <f>VLOOKUP(A291 &amp; "*",BPI!$A$2:$L$367,4,FALSE)</f>
        <v>8.1</v>
      </c>
      <c r="N291">
        <f>VLOOKUP('2024-2025 March Madness Data'!A291,'EFG Efficiency Experience'!$B$1:$AQ$365,30,FALSE)</f>
        <v>1.653</v>
      </c>
      <c r="O291">
        <f>VLOOKUP('2024-2025 March Madness Data'!A291,'EFG Efficiency Experience'!$B$1:$AQ$365,3,FALSE)</f>
        <v>96.132000000000005</v>
      </c>
      <c r="P291">
        <f>VLOOKUP(A291 &amp; "*",'Last10 W L'!$C$2:$I$365,2,FALSE)</f>
        <v>6</v>
      </c>
    </row>
    <row r="292" spans="1:16" x14ac:dyDescent="0.2">
      <c r="A292" s="4" t="s">
        <v>665</v>
      </c>
      <c r="B292" s="4">
        <f>VLOOKUP('2024-2025 March Madness Data'!A292 &amp; "*",'PPG TO 3PT '!$B$2:$U$365,3,FALSE)</f>
        <v>78.8</v>
      </c>
      <c r="C292" s="5">
        <f>VLOOKUP(A292 &amp; "*",OPPG!$B$1:$U$365,3,FALSE)</f>
        <v>77.7</v>
      </c>
      <c r="D292" s="4">
        <f>VLOOKUP(A292 &amp;"*",'PPG TO 3PT '!$B$2:$U$365,19,FALSE)</f>
        <v>11</v>
      </c>
      <c r="E292" s="5">
        <f>VLOOKUP(A292 &amp; "*",'PPG TO 3PT '!$B$2:$U$365,9,FALSE)</f>
        <v>36.200000000000003</v>
      </c>
      <c r="F292" s="4">
        <f>VLOOKUP(A292, 'EFG Efficiency Experience'!$B$1:$AQ$365,8,FALSE)</f>
        <v>49.9</v>
      </c>
      <c r="G292" s="5">
        <f>VLOOKUP(A292 &amp; "*",'PPG TO 3PT '!$B$2:$U$365,11,FALSE)</f>
        <v>26.5</v>
      </c>
      <c r="H292" s="5">
        <f>VLOOKUP(A292 &amp; "*",'PPG TO 3PT '!$B$2:$U$365,12,FALSE)</f>
        <v>73.599999999999994</v>
      </c>
      <c r="I292" s="5">
        <f>VLOOKUP(A292 &amp; "*",'PPG TO 3PT '!$B$2:$U$365,17,FALSE)</f>
        <v>6.4</v>
      </c>
      <c r="J292">
        <f>VLOOKUP(A292 &amp; "*",'Rebound Margin'!$B$1:$U$365,15,FALSE)</f>
        <v>0.9</v>
      </c>
      <c r="K292" s="11">
        <f>VLOOKUP(A292,NET!$A$2:$C$366,2,FALSE)</f>
        <v>164</v>
      </c>
      <c r="L292">
        <f>VLOOKUP(A292 &amp; "*",SOR!$A$2:$I$366,4,FALSE)</f>
        <v>165</v>
      </c>
      <c r="M292">
        <f>VLOOKUP(A292 &amp; "*",BPI!$A$2:$L$367,4,FALSE)</f>
        <v>0.8</v>
      </c>
      <c r="N292">
        <f>VLOOKUP('2024-2025 March Madness Data'!A292,'EFG Efficiency Experience'!$B$1:$AQ$365,30,FALSE)</f>
        <v>1.8149999999999999</v>
      </c>
      <c r="O292">
        <f>VLOOKUP('2024-2025 March Madness Data'!A292,'EFG Efficiency Experience'!$B$1:$AQ$365,3,FALSE)</f>
        <v>110.379</v>
      </c>
      <c r="P292">
        <f>VLOOKUP(A292 &amp; "*",'Last10 W L'!$C$2:$I$365,2,FALSE)</f>
        <v>-2.8</v>
      </c>
    </row>
    <row r="293" spans="1:16" x14ac:dyDescent="0.2">
      <c r="A293" s="4" t="s">
        <v>666</v>
      </c>
      <c r="B293" s="4">
        <f>VLOOKUP('2024-2025 March Madness Data'!A293 &amp; "*",'PPG TO 3PT '!$B$2:$U$365,3,FALSE)</f>
        <v>78.099999999999994</v>
      </c>
      <c r="C293" s="5">
        <f>VLOOKUP(A293 &amp; "*",OPPG!$B$1:$U$365,3,FALSE)</f>
        <v>62.3</v>
      </c>
      <c r="D293" s="4">
        <f>VLOOKUP(A293 &amp;"*",'PPG TO 3PT '!$B$2:$U$365,19,FALSE)</f>
        <v>15.3</v>
      </c>
      <c r="E293" s="5">
        <f>VLOOKUP(A293 &amp; "*",'PPG TO 3PT '!$B$2:$U$365,9,FALSE)</f>
        <v>32.5</v>
      </c>
      <c r="F293" s="4">
        <f>VLOOKUP(A293, 'EFG Efficiency Experience'!$B$1:$AQ$365,8,FALSE)</f>
        <v>52.8</v>
      </c>
      <c r="G293" s="5">
        <f>VLOOKUP(A293 &amp; "*",'PPG TO 3PT '!$B$2:$U$365,11,FALSE)</f>
        <v>24</v>
      </c>
      <c r="H293" s="5">
        <f>VLOOKUP(A293 &amp; "*",'PPG TO 3PT '!$B$2:$U$365,12,FALSE)</f>
        <v>68.099999999999994</v>
      </c>
      <c r="I293" s="5">
        <f>VLOOKUP(A293 &amp; "*",'PPG TO 3PT '!$B$2:$U$365,17,FALSE)</f>
        <v>7.2</v>
      </c>
      <c r="J293">
        <f>VLOOKUP(A293 &amp; "*",'Rebound Margin'!$B$1:$U$365,15,FALSE)</f>
        <v>5.4</v>
      </c>
      <c r="K293" s="11">
        <f>VLOOKUP(A293,NET!$A$2:$C$366,2,FALSE)</f>
        <v>5</v>
      </c>
      <c r="L293">
        <f>VLOOKUP(A293 &amp; "*",SOR!$A$2:$I$366,4,FALSE)</f>
        <v>5</v>
      </c>
      <c r="M293">
        <f>VLOOKUP(A293 &amp; "*",BPI!$A$2:$L$367,4,FALSE)</f>
        <v>19.5</v>
      </c>
      <c r="N293">
        <f>VLOOKUP('2024-2025 March Madness Data'!A293,'EFG Efficiency Experience'!$B$1:$AQ$365,30,FALSE)</f>
        <v>2.6520000000000001</v>
      </c>
      <c r="O293">
        <f>VLOOKUP('2024-2025 March Madness Data'!A293,'EFG Efficiency Experience'!$B$1:$AQ$365,3,FALSE)</f>
        <v>90.451999999999998</v>
      </c>
      <c r="P293">
        <f>VLOOKUP(A293 &amp; "*",'Last10 W L'!$C$2:$I$365,2,FALSE)</f>
        <v>21.1</v>
      </c>
    </row>
    <row r="294" spans="1:16" x14ac:dyDescent="0.2">
      <c r="A294" s="4" t="s">
        <v>667</v>
      </c>
      <c r="B294" s="4">
        <f>VLOOKUP('2024-2025 March Madness Data'!A294 &amp; "*",'PPG TO 3PT '!$B$2:$U$365,3,FALSE)</f>
        <v>78.099999999999994</v>
      </c>
      <c r="C294" s="5">
        <f>VLOOKUP(A294 &amp; "*",OPPG!$B$1:$U$365,3,FALSE)</f>
        <v>73.3</v>
      </c>
      <c r="D294" s="4">
        <f>VLOOKUP(A294 &amp;"*",'PPG TO 3PT '!$B$2:$U$365,19,FALSE)</f>
        <v>15.3</v>
      </c>
      <c r="E294" s="5">
        <f>VLOOKUP(A294 &amp; "*",'PPG TO 3PT '!$B$2:$U$365,9,FALSE)</f>
        <v>32.5</v>
      </c>
      <c r="F294" s="4">
        <f>VLOOKUP(A294, 'EFG Efficiency Experience'!$B$1:$AQ$365,8,FALSE)</f>
        <v>51.3</v>
      </c>
      <c r="G294" s="5">
        <f>VLOOKUP(A294 &amp; "*",'PPG TO 3PT '!$B$2:$U$365,11,FALSE)</f>
        <v>24</v>
      </c>
      <c r="H294" s="5">
        <f>VLOOKUP(A294 &amp; "*",'PPG TO 3PT '!$B$2:$U$365,12,FALSE)</f>
        <v>68.099999999999994</v>
      </c>
      <c r="I294" s="5">
        <f>VLOOKUP(A294 &amp; "*",'PPG TO 3PT '!$B$2:$U$365,17,FALSE)</f>
        <v>7.2</v>
      </c>
      <c r="J294">
        <f>VLOOKUP(A294 &amp; "*",'Rebound Margin'!$B$1:$U$365,15,FALSE)</f>
        <v>6.3</v>
      </c>
      <c r="K294" s="11">
        <f>VLOOKUP(A294,NET!$A$2:$C$366,2,FALSE)</f>
        <v>250</v>
      </c>
      <c r="L294">
        <f>VLOOKUP(A294 &amp; "*",SOR!$A$2:$I$366,4,FALSE)</f>
        <v>188</v>
      </c>
      <c r="M294">
        <f>VLOOKUP(A294 &amp; "*",BPI!$A$2:$L$367,4,FALSE)</f>
        <v>-6.1</v>
      </c>
      <c r="N294">
        <f>VLOOKUP('2024-2025 March Madness Data'!A294,'EFG Efficiency Experience'!$B$1:$AQ$365,30,FALSE)</f>
        <v>2.1110000000000002</v>
      </c>
      <c r="O294">
        <f>VLOOKUP('2024-2025 March Madness Data'!A294,'EFG Efficiency Experience'!$B$1:$AQ$365,3,FALSE)</f>
        <v>108.18</v>
      </c>
      <c r="P294">
        <f>VLOOKUP(A294 &amp; "*",'Last10 W L'!$C$2:$I$365,2,FALSE)</f>
        <v>-2.2000000000000002</v>
      </c>
    </row>
    <row r="295" spans="1:16" x14ac:dyDescent="0.2">
      <c r="A295" s="4" t="s">
        <v>668</v>
      </c>
      <c r="B295" s="4">
        <f>VLOOKUP('2024-2025 March Madness Data'!A295 &amp; "*",'PPG TO 3PT '!$B$2:$U$365,3,FALSE)</f>
        <v>72.099999999999994</v>
      </c>
      <c r="C295" s="5">
        <f>VLOOKUP(A295 &amp; "*",OPPG!$B$1:$U$365,3,FALSE)</f>
        <v>74.099999999999994</v>
      </c>
      <c r="D295" s="4">
        <f>VLOOKUP(A295 &amp;"*",'PPG TO 3PT '!$B$2:$U$365,19,FALSE)</f>
        <v>11.6</v>
      </c>
      <c r="E295" s="5">
        <f>VLOOKUP(A295 &amp; "*",'PPG TO 3PT '!$B$2:$U$365,9,FALSE)</f>
        <v>35.200000000000003</v>
      </c>
      <c r="F295" s="4">
        <f>VLOOKUP(A295, 'EFG Efficiency Experience'!$B$1:$AQ$365,8,FALSE)</f>
        <v>50.7</v>
      </c>
      <c r="G295" s="5">
        <f>VLOOKUP(A295 &amp; "*",'PPG TO 3PT '!$B$2:$U$365,11,FALSE)</f>
        <v>17</v>
      </c>
      <c r="H295" s="5">
        <f>VLOOKUP(A295 &amp; "*",'PPG TO 3PT '!$B$2:$U$365,12,FALSE)</f>
        <v>69.8</v>
      </c>
      <c r="I295" s="5">
        <f>VLOOKUP(A295 &amp; "*",'PPG TO 3PT '!$B$2:$U$365,17,FALSE)</f>
        <v>6.3</v>
      </c>
      <c r="J295">
        <f>VLOOKUP(A295 &amp; "*",'Rebound Margin'!$B$1:$U$365,15,FALSE)</f>
        <v>-4.4000000000000004</v>
      </c>
      <c r="K295" s="11">
        <f>VLOOKUP(A295,NET!$A$2:$C$366,2,FALSE)</f>
        <v>292</v>
      </c>
      <c r="L295">
        <f>VLOOKUP(A295 &amp; "*",SOR!$A$2:$I$366,4,FALSE)</f>
        <v>188</v>
      </c>
      <c r="M295">
        <f>VLOOKUP(A295 &amp; "*",BPI!$A$2:$L$367,4,FALSE)</f>
        <v>-10.1</v>
      </c>
      <c r="N295">
        <f>VLOOKUP('2024-2025 March Madness Data'!A295,'EFG Efficiency Experience'!$B$1:$AQ$365,30,FALSE)</f>
        <v>1.982</v>
      </c>
      <c r="O295">
        <f>VLOOKUP('2024-2025 March Madness Data'!A295,'EFG Efficiency Experience'!$B$1:$AQ$365,3,FALSE)</f>
        <v>111.901</v>
      </c>
      <c r="P295">
        <f>VLOOKUP(A295 &amp; "*",'Last10 W L'!$C$2:$I$365,2,FALSE)</f>
        <v>-11.3</v>
      </c>
    </row>
    <row r="296" spans="1:16" x14ac:dyDescent="0.2">
      <c r="A296" s="4" t="s">
        <v>749</v>
      </c>
      <c r="B296" s="4">
        <f>VLOOKUP('2024-2025 March Madness Data'!A296 &amp; "*",'PPG TO 3PT '!$B$2:$U$365,3,FALSE)</f>
        <v>74.400000000000006</v>
      </c>
      <c r="C296" s="5">
        <f>VLOOKUP(A296 &amp; "*",OPPG!$B$1:$U$365,3,FALSE)</f>
        <v>71.900000000000006</v>
      </c>
      <c r="D296" s="4">
        <f>VLOOKUP(A296 &amp;"*",'PPG TO 3PT '!$B$2:$U$365,19,FALSE)</f>
        <v>13.1</v>
      </c>
      <c r="E296" s="5">
        <f>VLOOKUP(A296 &amp; "*",'PPG TO 3PT '!$B$2:$U$365,9,FALSE)</f>
        <v>32.200000000000003</v>
      </c>
      <c r="F296" s="4">
        <f>VLOOKUP(A296, 'EFG Efficiency Experience'!$B$1:$AQ$365,8,FALSE)</f>
        <v>47.6</v>
      </c>
      <c r="G296" s="5">
        <f>VLOOKUP(A296 &amp; "*",'PPG TO 3PT '!$B$2:$U$365,11,FALSE)</f>
        <v>20.7</v>
      </c>
      <c r="H296" s="5">
        <f>VLOOKUP(A296 &amp; "*",'PPG TO 3PT '!$B$2:$U$365,12,FALSE)</f>
        <v>69.900000000000006</v>
      </c>
      <c r="I296" s="5">
        <f>VLOOKUP(A296 &amp; "*",'PPG TO 3PT '!$B$2:$U$365,17,FALSE)</f>
        <v>8.1</v>
      </c>
      <c r="J296">
        <f>VLOOKUP(A296 &amp; "*",'Rebound Margin'!$B$1:$U$365,15,FALSE)</f>
        <v>4.3</v>
      </c>
      <c r="K296" s="11">
        <f>VLOOKUP(A296,NET!$A$2:$C$366,2,FALSE)</f>
        <v>291</v>
      </c>
      <c r="L296">
        <f>VLOOKUP(A296 &amp; "*",SOR!$A$2:$I$366,4,FALSE)</f>
        <v>188</v>
      </c>
      <c r="M296">
        <f>VLOOKUP(A296 &amp; "*",BPI!$A$2:$L$367,4,FALSE)</f>
        <v>-7.8</v>
      </c>
      <c r="N296">
        <f>VLOOKUP('2024-2025 March Madness Data'!A296,'EFG Efficiency Experience'!$B$1:$AQ$365,30,FALSE)</f>
        <v>1.607</v>
      </c>
      <c r="O296">
        <f>VLOOKUP('2024-2025 March Madness Data'!A296,'EFG Efficiency Experience'!$B$1:$AQ$365,3,FALSE)</f>
        <v>112.628</v>
      </c>
      <c r="P296">
        <f>VLOOKUP(A296 &amp; "*",'Last10 W L'!$C$2:$I$365,2,FALSE)</f>
        <v>-8.6999999999999993</v>
      </c>
    </row>
    <row r="297" spans="1:16" x14ac:dyDescent="0.2">
      <c r="A297" s="4" t="s">
        <v>669</v>
      </c>
      <c r="B297" s="4">
        <f>VLOOKUP('2024-2025 March Madness Data'!A297 &amp; "*",'PPG TO 3PT '!$B$2:$U$365,3,FALSE)</f>
        <v>80.900000000000006</v>
      </c>
      <c r="C297" s="5">
        <f>VLOOKUP(A297 &amp; "*",OPPG!$B$1:$U$365,3,FALSE)</f>
        <v>67.400000000000006</v>
      </c>
      <c r="D297" s="4">
        <f>VLOOKUP(A297 &amp;"*",'PPG TO 3PT '!$B$2:$U$365,19,FALSE)</f>
        <v>10</v>
      </c>
      <c r="E297" s="5">
        <f>VLOOKUP(A297 &amp; "*",'PPG TO 3PT '!$B$2:$U$365,9,FALSE)</f>
        <v>37.9</v>
      </c>
      <c r="F297" s="4">
        <f>VLOOKUP(A297, 'EFG Efficiency Experience'!$B$1:$AQ$365,8,FALSE)</f>
        <v>52.5</v>
      </c>
      <c r="G297" s="5">
        <f>VLOOKUP(A297 &amp; "*",'PPG TO 3PT '!$B$2:$U$365,11,FALSE)</f>
        <v>18</v>
      </c>
      <c r="H297" s="5">
        <f>VLOOKUP(A297 &amp; "*",'PPG TO 3PT '!$B$2:$U$365,12,FALSE)</f>
        <v>76.400000000000006</v>
      </c>
      <c r="I297" s="5">
        <f>VLOOKUP(A297 &amp; "*",'PPG TO 3PT '!$B$2:$U$365,17,FALSE)</f>
        <v>6.5</v>
      </c>
      <c r="J297">
        <f>VLOOKUP(A297 &amp; "*",'Rebound Margin'!$B$1:$U$365,15,FALSE)</f>
        <v>4.4000000000000004</v>
      </c>
      <c r="K297" s="11">
        <f>VLOOKUP(A297,NET!$A$2:$C$366,2,FALSE)</f>
        <v>39</v>
      </c>
      <c r="L297">
        <f>VLOOKUP(A297 &amp; "*",SOR!$A$2:$I$366,4,FALSE)</f>
        <v>10</v>
      </c>
      <c r="M297">
        <f>VLOOKUP(A297 &amp; "*",BPI!$A$2:$L$367,4,FALSE)</f>
        <v>18.2</v>
      </c>
      <c r="N297">
        <f>VLOOKUP('2024-2025 March Madness Data'!A297,'EFG Efficiency Experience'!$B$1:$AQ$365,30,FALSE)</f>
        <v>2.1850000000000001</v>
      </c>
      <c r="O297">
        <f>VLOOKUP('2024-2025 March Madness Data'!A297,'EFG Efficiency Experience'!$B$1:$AQ$365,3,FALSE)</f>
        <v>100.19</v>
      </c>
      <c r="P297">
        <f>VLOOKUP(A297 &amp; "*",'Last10 W L'!$C$2:$I$365,2,FALSE)</f>
        <v>22.8</v>
      </c>
    </row>
    <row r="298" spans="1:16" x14ac:dyDescent="0.2">
      <c r="A298" s="4" t="s">
        <v>670</v>
      </c>
      <c r="B298" s="4">
        <f>VLOOKUP('2024-2025 March Madness Data'!A298 &amp; "*",'PPG TO 3PT '!$B$2:$U$365,3,FALSE)</f>
        <v>75.8</v>
      </c>
      <c r="C298" s="5">
        <f>VLOOKUP(A298 &amp; "*",OPPG!$B$1:$U$365,3,FALSE)</f>
        <v>67.400000000000006</v>
      </c>
      <c r="D298" s="4">
        <f>VLOOKUP(A298 &amp;"*",'PPG TO 3PT '!$B$2:$U$365,19,FALSE)</f>
        <v>12</v>
      </c>
      <c r="E298" s="5">
        <f>VLOOKUP(A298 &amp; "*",'PPG TO 3PT '!$B$2:$U$365,9,FALSE)</f>
        <v>34.299999999999997</v>
      </c>
      <c r="F298" s="4">
        <f>VLOOKUP(A298, 'EFG Efficiency Experience'!$B$1:$AQ$365,8,FALSE)</f>
        <v>47.5</v>
      </c>
      <c r="G298" s="5">
        <f>VLOOKUP(A298 &amp; "*",'PPG TO 3PT '!$B$2:$U$365,11,FALSE)</f>
        <v>20.6</v>
      </c>
      <c r="H298" s="5">
        <f>VLOOKUP(A298 &amp; "*",'PPG TO 3PT '!$B$2:$U$365,12,FALSE)</f>
        <v>63.1</v>
      </c>
      <c r="I298" s="5">
        <f>VLOOKUP(A298 &amp; "*",'PPG TO 3PT '!$B$2:$U$365,17,FALSE)</f>
        <v>7.9</v>
      </c>
      <c r="J298">
        <f>VLOOKUP(A298 &amp; "*",'Rebound Margin'!$B$1:$U$365,15,FALSE)</f>
        <v>4.0999999999999996</v>
      </c>
      <c r="K298" s="11">
        <f>VLOOKUP(A298,NET!$A$2:$C$366,2,FALSE)</f>
        <v>18</v>
      </c>
      <c r="L298">
        <f>VLOOKUP(A298 &amp; "*",SOR!$A$2:$I$366,4,FALSE)</f>
        <v>17</v>
      </c>
      <c r="M298">
        <f>VLOOKUP(A298 &amp; "*",BPI!$A$2:$L$367,4,FALSE)</f>
        <v>15.6</v>
      </c>
      <c r="N298">
        <f>VLOOKUP('2024-2025 March Madness Data'!A298,'EFG Efficiency Experience'!$B$1:$AQ$365,30,FALSE)</f>
        <v>2.7639999999999998</v>
      </c>
      <c r="O298">
        <f>VLOOKUP('2024-2025 March Madness Data'!A298,'EFG Efficiency Experience'!$B$1:$AQ$365,3,FALSE)</f>
        <v>93.162999999999997</v>
      </c>
      <c r="P298">
        <f>VLOOKUP(A298 &amp; "*",'Last10 W L'!$C$2:$I$365,2,FALSE)</f>
        <v>16.100000000000001</v>
      </c>
    </row>
    <row r="299" spans="1:16" x14ac:dyDescent="0.2">
      <c r="A299" s="4" t="s">
        <v>750</v>
      </c>
      <c r="B299" s="4">
        <f>VLOOKUP('2024-2025 March Madness Data'!A299 &amp; "*",'PPG TO 3PT '!$B$2:$U$365,3,FALSE)</f>
        <v>75.8</v>
      </c>
      <c r="C299" s="5">
        <f>VLOOKUP(A299 &amp; "*",OPPG!$B$1:$U$365,3,FALSE)</f>
        <v>67.400000000000006</v>
      </c>
      <c r="D299" s="4">
        <f>VLOOKUP(A299 &amp;"*",'PPG TO 3PT '!$B$2:$U$365,19,FALSE)</f>
        <v>12</v>
      </c>
      <c r="E299" s="5">
        <f>VLOOKUP(A299 &amp; "*",'PPG TO 3PT '!$B$2:$U$365,9,FALSE)</f>
        <v>34.299999999999997</v>
      </c>
      <c r="F299" s="4">
        <f>VLOOKUP(A299, 'EFG Efficiency Experience'!$B$1:$AQ$365,8,FALSE)</f>
        <v>52.8</v>
      </c>
      <c r="G299" s="5">
        <f>VLOOKUP(A299 &amp; "*",'PPG TO 3PT '!$B$2:$U$365,11,FALSE)</f>
        <v>20.6</v>
      </c>
      <c r="H299" s="5">
        <f>VLOOKUP(A299 &amp; "*",'PPG TO 3PT '!$B$2:$U$365,12,FALSE)</f>
        <v>63.1</v>
      </c>
      <c r="I299" s="5">
        <f>VLOOKUP(A299 &amp; "*",'PPG TO 3PT '!$B$2:$U$365,17,FALSE)</f>
        <v>7.9</v>
      </c>
      <c r="J299">
        <f>VLOOKUP(A299 &amp; "*",'Rebound Margin'!$B$1:$U$365,15,FALSE)</f>
        <v>4.0999999999999996</v>
      </c>
      <c r="K299" s="11">
        <f>VLOOKUP(A299,NET!$A$2:$C$366,2,FALSE)</f>
        <v>165</v>
      </c>
      <c r="L299">
        <f>VLOOKUP(A299 &amp; "*",SOR!$A$2:$I$366,4,FALSE)</f>
        <v>188</v>
      </c>
      <c r="M299">
        <f>VLOOKUP(A299 &amp; "*",BPI!$A$2:$L$367,4,FALSE)</f>
        <v>-0.2</v>
      </c>
      <c r="N299">
        <f>VLOOKUP('2024-2025 March Madness Data'!A299,'EFG Efficiency Experience'!$B$1:$AQ$365,30,FALSE)</f>
        <v>2.089</v>
      </c>
      <c r="O299">
        <f>VLOOKUP('2024-2025 March Madness Data'!A299,'EFG Efficiency Experience'!$B$1:$AQ$365,3,FALSE)</f>
        <v>104.96299999999999</v>
      </c>
      <c r="P299">
        <f>VLOOKUP(A299 &amp; "*",'Last10 W L'!$C$2:$I$365,2,FALSE)</f>
        <v>-1.1000000000000001</v>
      </c>
    </row>
    <row r="300" spans="1:16" x14ac:dyDescent="0.2">
      <c r="A300" s="4" t="s">
        <v>671</v>
      </c>
      <c r="B300" s="4">
        <f>VLOOKUP('2024-2025 March Madness Data'!A300 &amp; "*",'PPG TO 3PT '!$B$2:$U$365,3,FALSE)</f>
        <v>72.7</v>
      </c>
      <c r="C300" s="5">
        <f>VLOOKUP(A300 &amp; "*",OPPG!$B$1:$U$365,3,FALSE)</f>
        <v>72.099999999999994</v>
      </c>
      <c r="D300" s="4">
        <f>VLOOKUP(A300 &amp;"*",'PPG TO 3PT '!$B$2:$U$365,19,FALSE)</f>
        <v>13.9</v>
      </c>
      <c r="E300" s="5">
        <f>VLOOKUP(A300 &amp; "*",'PPG TO 3PT '!$B$2:$U$365,9,FALSE)</f>
        <v>33.4</v>
      </c>
      <c r="F300" s="4">
        <f>VLOOKUP(A300, 'EFG Efficiency Experience'!$B$1:$AQ$365,8,FALSE)</f>
        <v>47.5</v>
      </c>
      <c r="G300" s="5">
        <f>VLOOKUP(A300 &amp; "*",'PPG TO 3PT '!$B$2:$U$365,11,FALSE)</f>
        <v>17.3</v>
      </c>
      <c r="H300" s="5">
        <f>VLOOKUP(A300 &amp; "*",'PPG TO 3PT '!$B$2:$U$365,12,FALSE)</f>
        <v>72.2</v>
      </c>
      <c r="I300" s="5">
        <f>VLOOKUP(A300 &amp; "*",'PPG TO 3PT '!$B$2:$U$365,17,FALSE)</f>
        <v>8.6</v>
      </c>
      <c r="J300">
        <f>VLOOKUP(A300 &amp; "*",'Rebound Margin'!$B$1:$U$365,15,FALSE)</f>
        <v>-1.3</v>
      </c>
      <c r="K300" s="11">
        <f>VLOOKUP(A300,NET!$A$2:$C$366,2,FALSE)</f>
        <v>285</v>
      </c>
      <c r="L300">
        <f>VLOOKUP(A300 &amp; "*",SOR!$A$2:$I$366,4,FALSE)</f>
        <v>188</v>
      </c>
      <c r="M300">
        <f>VLOOKUP(A300 &amp; "*",BPI!$A$2:$L$367,4,FALSE)</f>
        <v>-6.9</v>
      </c>
      <c r="N300">
        <f>VLOOKUP('2024-2025 March Madness Data'!A300,'EFG Efficiency Experience'!$B$1:$AQ$365,30,FALSE)</f>
        <v>2.7160000000000002</v>
      </c>
      <c r="O300">
        <f>VLOOKUP('2024-2025 March Madness Data'!A300,'EFG Efficiency Experience'!$B$1:$AQ$365,3,FALSE)</f>
        <v>104.864</v>
      </c>
      <c r="P300">
        <f>VLOOKUP(A300 &amp; "*",'Last10 W L'!$C$2:$I$365,2,FALSE)</f>
        <v>-4.7</v>
      </c>
    </row>
    <row r="301" spans="1:16" x14ac:dyDescent="0.2">
      <c r="A301" s="4" t="s">
        <v>672</v>
      </c>
      <c r="B301" s="4">
        <f>VLOOKUP('2024-2025 March Madness Data'!A301 &amp; "*",'PPG TO 3PT '!$B$2:$U$365,3,FALSE)</f>
        <v>76.2</v>
      </c>
      <c r="C301" s="5">
        <f>VLOOKUP(A301 &amp; "*",OPPG!$B$1:$U$365,3,FALSE)</f>
        <v>73.3</v>
      </c>
      <c r="D301" s="4">
        <f>VLOOKUP(A301 &amp;"*",'PPG TO 3PT '!$B$2:$U$365,19,FALSE)</f>
        <v>12.3</v>
      </c>
      <c r="E301" s="5">
        <f>VLOOKUP(A301 &amp; "*",'PPG TO 3PT '!$B$2:$U$365,9,FALSE)</f>
        <v>36.700000000000003</v>
      </c>
      <c r="F301" s="4">
        <f>VLOOKUP(A301, 'EFG Efficiency Experience'!$B$1:$AQ$365,8,FALSE)</f>
        <v>50.7</v>
      </c>
      <c r="G301" s="5">
        <f>VLOOKUP(A301 &amp; "*",'PPG TO 3PT '!$B$2:$U$365,11,FALSE)</f>
        <v>21.3</v>
      </c>
      <c r="H301" s="5">
        <f>VLOOKUP(A301 &amp; "*",'PPG TO 3PT '!$B$2:$U$365,12,FALSE)</f>
        <v>75.599999999999994</v>
      </c>
      <c r="I301" s="5">
        <f>VLOOKUP(A301 &amp; "*",'PPG TO 3PT '!$B$2:$U$365,17,FALSE)</f>
        <v>7.1</v>
      </c>
      <c r="J301">
        <f>VLOOKUP(A301 &amp; "*",'Rebound Margin'!$B$1:$U$365,15,FALSE)</f>
        <v>4.2</v>
      </c>
      <c r="K301" s="11">
        <f>VLOOKUP(A301,NET!$A$2:$C$366,2,FALSE)</f>
        <v>198</v>
      </c>
      <c r="L301">
        <f>VLOOKUP(A301 &amp; "*",SOR!$A$2:$I$366,4,FALSE)</f>
        <v>188</v>
      </c>
      <c r="M301">
        <f>VLOOKUP(A301 &amp; "*",BPI!$A$2:$L$367,4,FALSE)</f>
        <v>-1.9</v>
      </c>
      <c r="N301">
        <f>VLOOKUP('2024-2025 March Madness Data'!A301,'EFG Efficiency Experience'!$B$1:$AQ$365,30,FALSE)</f>
        <v>2.5270000000000001</v>
      </c>
      <c r="O301">
        <f>VLOOKUP('2024-2025 March Madness Data'!A301,'EFG Efficiency Experience'!$B$1:$AQ$365,3,FALSE)</f>
        <v>112.422</v>
      </c>
      <c r="P301">
        <f>VLOOKUP(A301 &amp; "*",'Last10 W L'!$C$2:$I$365,2,FALSE)</f>
        <v>-4.3</v>
      </c>
    </row>
    <row r="302" spans="1:16" x14ac:dyDescent="0.2">
      <c r="A302" s="4" t="s">
        <v>673</v>
      </c>
      <c r="B302" s="4">
        <f>VLOOKUP('2024-2025 March Madness Data'!A302 &amp; "*",'PPG TO 3PT '!$B$2:$U$365,3,FALSE)</f>
        <v>80.900000000000006</v>
      </c>
      <c r="C302" s="5">
        <f>VLOOKUP(A302 &amp; "*",OPPG!$B$1:$U$365,3,FALSE)</f>
        <v>67.599999999999994</v>
      </c>
      <c r="D302" s="4">
        <f>VLOOKUP(A302 &amp;"*",'PPG TO 3PT '!$B$2:$U$365,19,FALSE)</f>
        <v>10</v>
      </c>
      <c r="E302" s="5">
        <f>VLOOKUP(A302 &amp; "*",'PPG TO 3PT '!$B$2:$U$365,9,FALSE)</f>
        <v>37.9</v>
      </c>
      <c r="F302" s="4">
        <f>VLOOKUP(A302, 'EFG Efficiency Experience'!$B$1:$AQ$365,8,FALSE)</f>
        <v>55.5</v>
      </c>
      <c r="G302" s="5">
        <f>VLOOKUP(A302 &amp; "*",'PPG TO 3PT '!$B$2:$U$365,11,FALSE)</f>
        <v>18</v>
      </c>
      <c r="H302" s="5">
        <f>VLOOKUP(A302 &amp; "*",'PPG TO 3PT '!$B$2:$U$365,12,FALSE)</f>
        <v>76.400000000000006</v>
      </c>
      <c r="I302" s="5">
        <f>VLOOKUP(A302 &amp; "*",'PPG TO 3PT '!$B$2:$U$365,17,FALSE)</f>
        <v>6.5</v>
      </c>
      <c r="J302">
        <f>VLOOKUP(A302 &amp; "*",'Rebound Margin'!$B$1:$U$365,15,FALSE)</f>
        <v>4.4000000000000004</v>
      </c>
      <c r="K302" s="11">
        <f>VLOOKUP(A302,NET!$A$2:$C$366,2,FALSE)</f>
        <v>7</v>
      </c>
      <c r="L302">
        <f>VLOOKUP(A302 &amp; "*",SOR!$A$2:$I$366,4,FALSE)</f>
        <v>10</v>
      </c>
      <c r="M302">
        <f>VLOOKUP(A302 &amp; "*",BPI!$A$2:$L$367,4,FALSE)</f>
        <v>18.2</v>
      </c>
      <c r="N302">
        <f>VLOOKUP('2024-2025 March Madness Data'!A302,'EFG Efficiency Experience'!$B$1:$AQ$365,30,FALSE)</f>
        <v>1.972</v>
      </c>
      <c r="O302">
        <f>VLOOKUP('2024-2025 March Madness Data'!A302,'EFG Efficiency Experience'!$B$1:$AQ$365,3,FALSE)</f>
        <v>96.686999999999998</v>
      </c>
      <c r="P302">
        <f>VLOOKUP(A302 &amp; "*",'Last10 W L'!$C$2:$I$365,2,FALSE)</f>
        <v>22.8</v>
      </c>
    </row>
    <row r="303" spans="1:16" x14ac:dyDescent="0.2">
      <c r="A303" s="4" t="s">
        <v>751</v>
      </c>
      <c r="B303" s="4">
        <f>VLOOKUP('2024-2025 March Madness Data'!A303 &amp; "*",'PPG TO 3PT '!$B$2:$U$365,3,FALSE)</f>
        <v>74.3</v>
      </c>
      <c r="C303" s="5">
        <f>VLOOKUP(A303 &amp; "*",OPPG!$B$1:$U$365,3,FALSE)</f>
        <v>74.8</v>
      </c>
      <c r="D303" s="4">
        <f>VLOOKUP(A303 &amp;"*",'PPG TO 3PT '!$B$2:$U$365,19,FALSE)</f>
        <v>13.5</v>
      </c>
      <c r="E303" s="5">
        <f>VLOOKUP(A303 &amp; "*",'PPG TO 3PT '!$B$2:$U$365,9,FALSE)</f>
        <v>35.4</v>
      </c>
      <c r="F303" s="4">
        <f>VLOOKUP(A303, 'EFG Efficiency Experience'!$B$1:$AQ$365,8,FALSE)</f>
        <v>51.7</v>
      </c>
      <c r="G303" s="5">
        <f>VLOOKUP(A303 &amp; "*",'PPG TO 3PT '!$B$2:$U$365,11,FALSE)</f>
        <v>21.2</v>
      </c>
      <c r="H303" s="5">
        <f>VLOOKUP(A303 &amp; "*",'PPG TO 3PT '!$B$2:$U$365,12,FALSE)</f>
        <v>66.099999999999994</v>
      </c>
      <c r="I303" s="5">
        <f>VLOOKUP(A303 &amp; "*",'PPG TO 3PT '!$B$2:$U$365,17,FALSE)</f>
        <v>5.9</v>
      </c>
      <c r="J303">
        <f>VLOOKUP(A303 &amp; "*",'Rebound Margin'!$B$1:$U$365,15,FALSE)</f>
        <v>1.1000000000000001</v>
      </c>
      <c r="K303" s="11">
        <f>VLOOKUP(A303,NET!$A$2:$C$366,2,FALSE)</f>
        <v>231</v>
      </c>
      <c r="L303">
        <f>VLOOKUP(A303 &amp; "*",SOR!$A$2:$I$366,4,FALSE)</f>
        <v>188</v>
      </c>
      <c r="M303">
        <f>VLOOKUP(A303 &amp; "*",BPI!$A$2:$L$367,4,FALSE)</f>
        <v>-2.8</v>
      </c>
      <c r="N303">
        <f>VLOOKUP('2024-2025 March Madness Data'!A303,'EFG Efficiency Experience'!$B$1:$AQ$365,30,FALSE)</f>
        <v>2.4950000000000001</v>
      </c>
      <c r="O303">
        <f>VLOOKUP('2024-2025 March Madness Data'!A303,'EFG Efficiency Experience'!$B$1:$AQ$365,3,FALSE)</f>
        <v>112.489</v>
      </c>
      <c r="P303">
        <f>VLOOKUP(A303 &amp; "*",'Last10 W L'!$C$2:$I$365,2,FALSE)</f>
        <v>-6.3</v>
      </c>
    </row>
    <row r="304" spans="1:16" x14ac:dyDescent="0.2">
      <c r="A304" s="4" t="s">
        <v>752</v>
      </c>
      <c r="B304" s="4">
        <f>VLOOKUP('2024-2025 March Madness Data'!A304 &amp; "*",'PPG TO 3PT '!$B$2:$U$365,3,FALSE)</f>
        <v>76.7</v>
      </c>
      <c r="C304" s="5">
        <f>VLOOKUP(A304 &amp; "*",OPPG!$B$1:$U$365,3,FALSE)</f>
        <v>74</v>
      </c>
      <c r="D304" s="4">
        <f>VLOOKUP(A304 &amp;"*",'PPG TO 3PT '!$B$2:$U$365,19,FALSE)</f>
        <v>13.5</v>
      </c>
      <c r="E304" s="5">
        <f>VLOOKUP(A304 &amp; "*",'PPG TO 3PT '!$B$2:$U$365,9,FALSE)</f>
        <v>32.9</v>
      </c>
      <c r="F304" s="4">
        <f>VLOOKUP(A304, 'EFG Efficiency Experience'!$B$1:$AQ$365,8,FALSE)</f>
        <v>51.7</v>
      </c>
      <c r="G304" s="5">
        <f>VLOOKUP(A304 &amp; "*",'PPG TO 3PT '!$B$2:$U$365,11,FALSE)</f>
        <v>14</v>
      </c>
      <c r="H304" s="5">
        <f>VLOOKUP(A304 &amp; "*",'PPG TO 3PT '!$B$2:$U$365,12,FALSE)</f>
        <v>70.7</v>
      </c>
      <c r="I304" s="5">
        <f>VLOOKUP(A304 &amp; "*",'PPG TO 3PT '!$B$2:$U$365,17,FALSE)</f>
        <v>7.6</v>
      </c>
      <c r="J304">
        <f>VLOOKUP(A304 &amp; "*",'Rebound Margin'!$B$1:$U$365,15,FALSE)</f>
        <v>0.2</v>
      </c>
      <c r="K304" s="11">
        <f>VLOOKUP(A304,NET!$A$2:$C$366,2,FALSE)</f>
        <v>251</v>
      </c>
      <c r="L304">
        <f>VLOOKUP(A304 &amp; "*",SOR!$A$2:$I$366,4,FALSE)</f>
        <v>188</v>
      </c>
      <c r="M304">
        <f>VLOOKUP(A304 &amp; "*",BPI!$A$2:$L$367,4,FALSE)</f>
        <v>-5.5</v>
      </c>
      <c r="N304">
        <f>VLOOKUP('2024-2025 March Madness Data'!A304,'EFG Efficiency Experience'!$B$1:$AQ$365,30,FALSE)</f>
        <v>2.41</v>
      </c>
      <c r="O304">
        <f>VLOOKUP('2024-2025 March Madness Data'!A304,'EFG Efficiency Experience'!$B$1:$AQ$365,3,FALSE)</f>
        <v>109.95699999999999</v>
      </c>
      <c r="P304">
        <f>VLOOKUP(A304 &amp; "*",'Last10 W L'!$C$2:$I$365,2,FALSE)</f>
        <v>-7.2</v>
      </c>
    </row>
    <row r="305" spans="1:16" x14ac:dyDescent="0.2">
      <c r="A305" s="4" t="s">
        <v>674</v>
      </c>
      <c r="B305" s="4">
        <f>VLOOKUP('2024-2025 March Madness Data'!A305 &amp; "*",'PPG TO 3PT '!$B$2:$U$365,3,FALSE)</f>
        <v>76.7</v>
      </c>
      <c r="C305" s="5">
        <f>VLOOKUP(A305 &amp; "*",OPPG!$B$1:$U$365,3,FALSE)</f>
        <v>76.8</v>
      </c>
      <c r="D305" s="4">
        <f>VLOOKUP(A305 &amp;"*",'PPG TO 3PT '!$B$2:$U$365,19,FALSE)</f>
        <v>10.9</v>
      </c>
      <c r="E305" s="5">
        <f>VLOOKUP(A305 &amp; "*",'PPG TO 3PT '!$B$2:$U$365,9,FALSE)</f>
        <v>36.1</v>
      </c>
      <c r="F305" s="4">
        <f>VLOOKUP(A305, 'EFG Efficiency Experience'!$B$1:$AQ$365,8,FALSE)</f>
        <v>49.7</v>
      </c>
      <c r="G305" s="5">
        <f>VLOOKUP(A305 &amp; "*",'PPG TO 3PT '!$B$2:$U$365,11,FALSE)</f>
        <v>17.8</v>
      </c>
      <c r="H305" s="5">
        <f>VLOOKUP(A305 &amp; "*",'PPG TO 3PT '!$B$2:$U$365,12,FALSE)</f>
        <v>79.2</v>
      </c>
      <c r="I305" s="5">
        <f>VLOOKUP(A305 &amp; "*",'PPG TO 3PT '!$B$2:$U$365,17,FALSE)</f>
        <v>9.5</v>
      </c>
      <c r="J305">
        <f>VLOOKUP(A305 &amp; "*",'Rebound Margin'!$B$1:$U$365,15,FALSE)</f>
        <v>-5.6</v>
      </c>
      <c r="K305" s="11">
        <f>VLOOKUP(A305,NET!$A$2:$C$366,2,FALSE)</f>
        <v>201</v>
      </c>
      <c r="L305">
        <f>VLOOKUP(A305 &amp; "*",SOR!$A$2:$I$366,4,FALSE)</f>
        <v>188</v>
      </c>
      <c r="M305">
        <f>VLOOKUP(A305 &amp; "*",BPI!$A$2:$L$367,4,FALSE)</f>
        <v>-1.6</v>
      </c>
      <c r="N305">
        <f>VLOOKUP('2024-2025 March Madness Data'!A305,'EFG Efficiency Experience'!$B$1:$AQ$365,30,FALSE)</f>
        <v>2.36</v>
      </c>
      <c r="O305">
        <f>VLOOKUP('2024-2025 March Madness Data'!A305,'EFG Efficiency Experience'!$B$1:$AQ$365,3,FALSE)</f>
        <v>108.854</v>
      </c>
      <c r="P305">
        <f>VLOOKUP(A305 &amp; "*",'Last10 W L'!$C$2:$I$365,2,FALSE)</f>
        <v>-0.4</v>
      </c>
    </row>
    <row r="306" spans="1:16" x14ac:dyDescent="0.2">
      <c r="A306" s="4" t="s">
        <v>398</v>
      </c>
      <c r="B306" s="4">
        <f>VLOOKUP('2024-2025 March Madness Data'!A306 &amp; "*",'PPG TO 3PT '!$B$2:$U$365,3,FALSE)</f>
        <v>66.599999999999994</v>
      </c>
      <c r="C306" s="5">
        <f>VLOOKUP(A306 &amp; "*",OPPG!$B$1:$U$365,3,FALSE)</f>
        <v>75</v>
      </c>
      <c r="D306" s="4">
        <f>VLOOKUP(A306 &amp;"*",'PPG TO 3PT '!$B$2:$U$365,19,FALSE)</f>
        <v>12.5</v>
      </c>
      <c r="E306" s="5">
        <f>VLOOKUP(A306 &amp; "*",'PPG TO 3PT '!$B$2:$U$365,9,FALSE)</f>
        <v>29.5</v>
      </c>
      <c r="F306" s="4">
        <f>VLOOKUP(A306, 'EFG Efficiency Experience'!$B$1:$AQ$365,8,FALSE)</f>
        <v>46.9</v>
      </c>
      <c r="G306" s="5">
        <f>VLOOKUP(A306 &amp; "*",'PPG TO 3PT '!$B$2:$U$365,11,FALSE)</f>
        <v>19.399999999999999</v>
      </c>
      <c r="H306" s="5">
        <f>VLOOKUP(A306 &amp; "*",'PPG TO 3PT '!$B$2:$U$365,12,FALSE)</f>
        <v>61.7</v>
      </c>
      <c r="I306" s="5">
        <f>VLOOKUP(A306 &amp; "*",'PPG TO 3PT '!$B$2:$U$365,17,FALSE)</f>
        <v>6</v>
      </c>
      <c r="J306">
        <f>VLOOKUP(A306 &amp; "*",'Rebound Margin'!$B$1:$U$365,15,FALSE)</f>
        <v>-2.1</v>
      </c>
      <c r="K306" s="11">
        <f>VLOOKUP(A306,NET!$A$2:$C$366,2,FALSE)</f>
        <v>362</v>
      </c>
      <c r="L306">
        <f>VLOOKUP(A306 &amp; "*",SOR!$A$2:$I$366,4,FALSE)</f>
        <v>188</v>
      </c>
      <c r="M306">
        <f>VLOOKUP(A306 &amp; "*",BPI!$A$2:$L$367,4,FALSE)</f>
        <v>-15.6</v>
      </c>
      <c r="N306">
        <f>VLOOKUP('2024-2025 March Madness Data'!A306,'EFG Efficiency Experience'!$B$1:$AQ$365,30,FALSE)</f>
        <v>1.756</v>
      </c>
      <c r="O306">
        <f>VLOOKUP('2024-2025 March Madness Data'!A306,'EFG Efficiency Experience'!$B$1:$AQ$365,3,FALSE)</f>
        <v>117.441</v>
      </c>
      <c r="P306">
        <f>VLOOKUP(A306 &amp; "*",'Last10 W L'!$C$2:$I$365,2,FALSE)</f>
        <v>-16.3</v>
      </c>
    </row>
    <row r="307" spans="1:16" x14ac:dyDescent="0.2">
      <c r="A307" s="4" t="s">
        <v>675</v>
      </c>
      <c r="B307" s="4">
        <f>VLOOKUP('2024-2025 March Madness Data'!A307 &amp; "*",'PPG TO 3PT '!$B$2:$U$365,3,FALSE)</f>
        <v>78.900000000000006</v>
      </c>
      <c r="C307" s="5">
        <f>VLOOKUP(A307 &amp; "*",OPPG!$B$1:$U$365,3,FALSE)</f>
        <v>80.2</v>
      </c>
      <c r="D307" s="4">
        <f>VLOOKUP(A307 &amp;"*",'PPG TO 3PT '!$B$2:$U$365,19,FALSE)</f>
        <v>9.4</v>
      </c>
      <c r="E307" s="5">
        <f>VLOOKUP(A307 &amp; "*",'PPG TO 3PT '!$B$2:$U$365,9,FALSE)</f>
        <v>33.6</v>
      </c>
      <c r="F307" s="4">
        <f>VLOOKUP(A307, 'EFG Efficiency Experience'!$B$1:$AQ$365,8,FALSE)</f>
        <v>50.5</v>
      </c>
      <c r="G307" s="5">
        <f>VLOOKUP(A307 &amp; "*",'PPG TO 3PT '!$B$2:$U$365,11,FALSE)</f>
        <v>21.7</v>
      </c>
      <c r="H307" s="5">
        <f>VLOOKUP(A307 &amp; "*",'PPG TO 3PT '!$B$2:$U$365,12,FALSE)</f>
        <v>75</v>
      </c>
      <c r="I307" s="5">
        <f>VLOOKUP(A307 &amp; "*",'PPG TO 3PT '!$B$2:$U$365,17,FALSE)</f>
        <v>5.4</v>
      </c>
      <c r="J307">
        <f>VLOOKUP(A307 &amp; "*",'Rebound Margin'!$B$1:$U$365,15,FALSE)</f>
        <v>-0.9</v>
      </c>
      <c r="K307" s="11">
        <f>VLOOKUP(A307,NET!$A$2:$C$366,2,FALSE)</f>
        <v>238</v>
      </c>
      <c r="L307">
        <f>VLOOKUP(A307 &amp; "*",SOR!$A$2:$I$366,4,FALSE)</f>
        <v>175</v>
      </c>
      <c r="M307">
        <f>VLOOKUP(A307 &amp; "*",BPI!$A$2:$L$367,4,FALSE)</f>
        <v>-2.8</v>
      </c>
      <c r="N307">
        <f>VLOOKUP('2024-2025 March Madness Data'!A307,'EFG Efficiency Experience'!$B$1:$AQ$365,30,FALSE)</f>
        <v>1.6259999999999999</v>
      </c>
      <c r="O307">
        <f>VLOOKUP('2024-2025 March Madness Data'!A307,'EFG Efficiency Experience'!$B$1:$AQ$365,3,FALSE)</f>
        <v>118.52800000000001</v>
      </c>
      <c r="P307">
        <f>VLOOKUP(A307 &amp; "*",'Last10 W L'!$C$2:$I$365,2,FALSE)</f>
        <v>-8.8000000000000007</v>
      </c>
    </row>
    <row r="308" spans="1:16" x14ac:dyDescent="0.2">
      <c r="A308" s="4" t="s">
        <v>676</v>
      </c>
      <c r="B308" s="4">
        <f>VLOOKUP('2024-2025 March Madness Data'!A308 &amp; "*",'PPG TO 3PT '!$B$2:$U$365,3,FALSE)</f>
        <v>70</v>
      </c>
      <c r="C308" s="5">
        <f>VLOOKUP(A308 &amp; "*",OPPG!$B$1:$U$365,3,FALSE)</f>
        <v>66.7</v>
      </c>
      <c r="D308" s="4">
        <f>VLOOKUP(A308 &amp;"*",'PPG TO 3PT '!$B$2:$U$365,19,FALSE)</f>
        <v>9.4</v>
      </c>
      <c r="E308" s="5">
        <f>VLOOKUP(A308 &amp; "*",'PPG TO 3PT '!$B$2:$U$365,9,FALSE)</f>
        <v>33.700000000000003</v>
      </c>
      <c r="F308" s="4">
        <f>VLOOKUP(A308, 'EFG Efficiency Experience'!$B$1:$AQ$365,8,FALSE)</f>
        <v>47.9</v>
      </c>
      <c r="G308" s="5">
        <f>VLOOKUP(A308 &amp; "*",'PPG TO 3PT '!$B$2:$U$365,11,FALSE)</f>
        <v>17.100000000000001</v>
      </c>
      <c r="H308" s="5">
        <f>VLOOKUP(A308 &amp; "*",'PPG TO 3PT '!$B$2:$U$365,12,FALSE)</f>
        <v>68.2</v>
      </c>
      <c r="I308" s="5">
        <f>VLOOKUP(A308 &amp; "*",'PPG TO 3PT '!$B$2:$U$365,17,FALSE)</f>
        <v>6.5</v>
      </c>
      <c r="J308">
        <f>VLOOKUP(A308 &amp; "*",'Rebound Margin'!$B$1:$U$365,15,FALSE)</f>
        <v>3.6</v>
      </c>
      <c r="K308" s="11">
        <f>VLOOKUP(A308,NET!$A$2:$C$366,2,FALSE)</f>
        <v>151</v>
      </c>
      <c r="L308">
        <f>VLOOKUP(A308 &amp; "*",SOR!$A$2:$I$366,4,FALSE)</f>
        <v>124</v>
      </c>
      <c r="M308">
        <f>VLOOKUP(A308 &amp; "*",BPI!$A$2:$L$367,4,FALSE)</f>
        <v>0.6</v>
      </c>
      <c r="N308">
        <f>VLOOKUP('2024-2025 March Madness Data'!A308,'EFG Efficiency Experience'!$B$1:$AQ$365,30,FALSE)</f>
        <v>1.968</v>
      </c>
      <c r="O308">
        <f>VLOOKUP('2024-2025 March Madness Data'!A308,'EFG Efficiency Experience'!$B$1:$AQ$365,3,FALSE)</f>
        <v>106.759</v>
      </c>
      <c r="P308">
        <f>VLOOKUP(A308 &amp; "*",'Last10 W L'!$C$2:$I$365,2,FALSE)</f>
        <v>2</v>
      </c>
    </row>
    <row r="309" spans="1:16" x14ac:dyDescent="0.2">
      <c r="A309" s="4" t="s">
        <v>677</v>
      </c>
      <c r="B309" s="4">
        <f>VLOOKUP('2024-2025 March Madness Data'!A309 &amp; "*",'PPG TO 3PT '!$B$2:$U$365,3,FALSE)</f>
        <v>73.900000000000006</v>
      </c>
      <c r="C309" s="5">
        <f>VLOOKUP(A309 &amp; "*",OPPG!$B$1:$U$365,3,FALSE)</f>
        <v>65.400000000000006</v>
      </c>
      <c r="D309" s="4">
        <f>VLOOKUP(A309 &amp;"*",'PPG TO 3PT '!$B$2:$U$365,19,FALSE)</f>
        <v>13.5</v>
      </c>
      <c r="E309" s="5">
        <f>VLOOKUP(A309 &amp; "*",'PPG TO 3PT '!$B$2:$U$365,9,FALSE)</f>
        <v>29.9</v>
      </c>
      <c r="F309" s="4">
        <f>VLOOKUP(A309, 'EFG Efficiency Experience'!$B$1:$AQ$365,8,FALSE)</f>
        <v>50.1</v>
      </c>
      <c r="G309" s="5">
        <f>VLOOKUP(A309 &amp; "*",'PPG TO 3PT '!$B$2:$U$365,11,FALSE)</f>
        <v>22.2</v>
      </c>
      <c r="H309" s="5">
        <f>VLOOKUP(A309 &amp; "*",'PPG TO 3PT '!$B$2:$U$365,12,FALSE)</f>
        <v>72</v>
      </c>
      <c r="I309" s="5">
        <f>VLOOKUP(A309 &amp; "*",'PPG TO 3PT '!$B$2:$U$365,17,FALSE)</f>
        <v>9.4</v>
      </c>
      <c r="J309">
        <f>VLOOKUP(A309 &amp; "*",'Rebound Margin'!$B$1:$U$365,15,FALSE)</f>
        <v>5.5</v>
      </c>
      <c r="K309" s="11">
        <f>VLOOKUP(A309,NET!$A$2:$C$366,2,FALSE)</f>
        <v>99</v>
      </c>
      <c r="L309">
        <f>VLOOKUP(A309 &amp; "*",SOR!$A$2:$I$366,4,FALSE)</f>
        <v>102</v>
      </c>
      <c r="M309">
        <f>VLOOKUP(A309 &amp; "*",BPI!$A$2:$L$367,4,FALSE)</f>
        <v>3.6</v>
      </c>
      <c r="N309">
        <f>VLOOKUP('2024-2025 March Madness Data'!A309,'EFG Efficiency Experience'!$B$1:$AQ$365,30,FALSE)</f>
        <v>1.661</v>
      </c>
      <c r="O309">
        <f>VLOOKUP('2024-2025 March Madness Data'!A309,'EFG Efficiency Experience'!$B$1:$AQ$365,3,FALSE)</f>
        <v>100.66</v>
      </c>
      <c r="P309">
        <f>VLOOKUP(A309 &amp; "*",'Last10 W L'!$C$2:$I$365,2,FALSE)</f>
        <v>7</v>
      </c>
    </row>
    <row r="310" spans="1:16" x14ac:dyDescent="0.2">
      <c r="A310" s="4" t="s">
        <v>678</v>
      </c>
      <c r="B310" s="4">
        <f>VLOOKUP('2024-2025 March Madness Data'!A310 &amp; "*",'PPG TO 3PT '!$B$2:$U$365,3,FALSE)</f>
        <v>74.900000000000006</v>
      </c>
      <c r="C310" s="5">
        <f>VLOOKUP(A310 &amp; "*",OPPG!$B$1:$U$365,3,FALSE)</f>
        <v>69.8</v>
      </c>
      <c r="D310" s="4">
        <f>VLOOKUP(A310 &amp;"*",'PPG TO 3PT '!$B$2:$U$365,19,FALSE)</f>
        <v>10.8</v>
      </c>
      <c r="E310" s="5">
        <f>VLOOKUP(A310 &amp; "*",'PPG TO 3PT '!$B$2:$U$365,9,FALSE)</f>
        <v>34.1</v>
      </c>
      <c r="F310" s="4">
        <f>VLOOKUP(A310, 'EFG Efficiency Experience'!$B$1:$AQ$365,8,FALSE)</f>
        <v>52.1</v>
      </c>
      <c r="G310" s="5">
        <f>VLOOKUP(A310 &amp; "*",'PPG TO 3PT '!$B$2:$U$365,11,FALSE)</f>
        <v>20.3</v>
      </c>
      <c r="H310" s="5">
        <f>VLOOKUP(A310 &amp; "*",'PPG TO 3PT '!$B$2:$U$365,12,FALSE)</f>
        <v>76</v>
      </c>
      <c r="I310" s="5">
        <f>VLOOKUP(A310 &amp; "*",'PPG TO 3PT '!$B$2:$U$365,17,FALSE)</f>
        <v>7.2</v>
      </c>
      <c r="J310">
        <f>VLOOKUP(A310 &amp; "*",'Rebound Margin'!$B$1:$U$365,15,FALSE)</f>
        <v>-1</v>
      </c>
      <c r="K310" s="11">
        <f>VLOOKUP(A310,NET!$A$2:$C$366,2,FALSE)</f>
        <v>145</v>
      </c>
      <c r="L310">
        <f>VLOOKUP(A310 &amp; "*",SOR!$A$2:$I$366,4,FALSE)</f>
        <v>154</v>
      </c>
      <c r="M310">
        <f>VLOOKUP(A310 &amp; "*",BPI!$A$2:$L$367,4,FALSE)</f>
        <v>1.3</v>
      </c>
      <c r="N310">
        <f>VLOOKUP('2024-2025 March Madness Data'!A310,'EFG Efficiency Experience'!$B$1:$AQ$365,30,FALSE)</f>
        <v>1.163</v>
      </c>
      <c r="O310">
        <f>VLOOKUP('2024-2025 March Madness Data'!A310,'EFG Efficiency Experience'!$B$1:$AQ$365,3,FALSE)</f>
        <v>106.05800000000001</v>
      </c>
      <c r="P310">
        <f>VLOOKUP(A310 &amp; "*",'Last10 W L'!$C$2:$I$365,2,FALSE)</f>
        <v>3.6</v>
      </c>
    </row>
    <row r="311" spans="1:16" x14ac:dyDescent="0.2">
      <c r="A311" s="4" t="s">
        <v>679</v>
      </c>
      <c r="B311" s="4">
        <f>VLOOKUP('2024-2025 March Madness Data'!A311 &amp; "*",'PPG TO 3PT '!$B$2:$U$365,3,FALSE)</f>
        <v>71.3</v>
      </c>
      <c r="C311" s="5">
        <f>VLOOKUP(A311 &amp; "*",OPPG!$B$1:$U$365,3,FALSE)</f>
        <v>73.599999999999994</v>
      </c>
      <c r="D311" s="4">
        <f>VLOOKUP(A311 &amp;"*",'PPG TO 3PT '!$B$2:$U$365,19,FALSE)</f>
        <v>11.4</v>
      </c>
      <c r="E311" s="5">
        <f>VLOOKUP(A311 &amp; "*",'PPG TO 3PT '!$B$2:$U$365,9,FALSE)</f>
        <v>32.200000000000003</v>
      </c>
      <c r="F311" s="4">
        <f>VLOOKUP(A311, 'EFG Efficiency Experience'!$B$1:$AQ$365,8,FALSE)</f>
        <v>49.5</v>
      </c>
      <c r="G311" s="5">
        <f>VLOOKUP(A311 &amp; "*",'PPG TO 3PT '!$B$2:$U$365,11,FALSE)</f>
        <v>19.5</v>
      </c>
      <c r="H311" s="5">
        <f>VLOOKUP(A311 &amp; "*",'PPG TO 3PT '!$B$2:$U$365,12,FALSE)</f>
        <v>66.7</v>
      </c>
      <c r="I311" s="5">
        <f>VLOOKUP(A311 &amp; "*",'PPG TO 3PT '!$B$2:$U$365,17,FALSE)</f>
        <v>6.1</v>
      </c>
      <c r="J311">
        <f>VLOOKUP(A311 &amp; "*",'Rebound Margin'!$B$1:$U$365,15,FALSE)</f>
        <v>-1.2</v>
      </c>
      <c r="K311" s="11">
        <f>VLOOKUP(A311,NET!$A$2:$C$366,2,FALSE)</f>
        <v>271</v>
      </c>
      <c r="L311">
        <f>VLOOKUP(A311 &amp; "*",SOR!$A$2:$I$366,4,FALSE)</f>
        <v>188</v>
      </c>
      <c r="M311">
        <f>VLOOKUP(A311 &amp; "*",BPI!$A$2:$L$367,4,FALSE)</f>
        <v>-4.3</v>
      </c>
      <c r="N311">
        <f>VLOOKUP('2024-2025 March Madness Data'!A311,'EFG Efficiency Experience'!$B$1:$AQ$365,30,FALSE)</f>
        <v>2.0289999999999999</v>
      </c>
      <c r="O311">
        <f>VLOOKUP('2024-2025 March Madness Data'!A311,'EFG Efficiency Experience'!$B$1:$AQ$365,3,FALSE)</f>
        <v>107.85899999999999</v>
      </c>
      <c r="P311">
        <f>VLOOKUP(A311 &amp; "*",'Last10 W L'!$C$2:$I$365,2,FALSE)</f>
        <v>-4.4000000000000004</v>
      </c>
    </row>
    <row r="312" spans="1:16" x14ac:dyDescent="0.2">
      <c r="A312" s="4" t="s">
        <v>680</v>
      </c>
      <c r="B312" s="4">
        <f>VLOOKUP('2024-2025 March Madness Data'!A312 &amp; "*",'PPG TO 3PT '!$B$2:$U$365,3,FALSE)</f>
        <v>82.8</v>
      </c>
      <c r="C312" s="5">
        <f>VLOOKUP(A312 &amp; "*",OPPG!$B$1:$U$365,3,FALSE)</f>
        <v>76</v>
      </c>
      <c r="D312" s="4">
        <f>VLOOKUP(A312 &amp;"*",'PPG TO 3PT '!$B$2:$U$365,19,FALSE)</f>
        <v>9.8000000000000007</v>
      </c>
      <c r="E312" s="5">
        <f>VLOOKUP(A312 &amp; "*",'PPG TO 3PT '!$B$2:$U$365,9,FALSE)</f>
        <v>34.200000000000003</v>
      </c>
      <c r="F312" s="4">
        <f>VLOOKUP(A312, 'EFG Efficiency Experience'!$B$1:$AQ$365,8,FALSE)</f>
        <v>51.1</v>
      </c>
      <c r="G312" s="5">
        <f>VLOOKUP(A312 &amp; "*",'PPG TO 3PT '!$B$2:$U$365,11,FALSE)</f>
        <v>20.3</v>
      </c>
      <c r="H312" s="5">
        <f>VLOOKUP(A312 &amp; "*",'PPG TO 3PT '!$B$2:$U$365,12,FALSE)</f>
        <v>76.2</v>
      </c>
      <c r="I312" s="5">
        <f>VLOOKUP(A312 &amp; "*",'PPG TO 3PT '!$B$2:$U$365,17,FALSE)</f>
        <v>6.8</v>
      </c>
      <c r="J312">
        <f>VLOOKUP(A312 &amp; "*",'Rebound Margin'!$B$1:$U$365,15,FALSE)</f>
        <v>5.7</v>
      </c>
      <c r="K312" s="11">
        <f>VLOOKUP(A312,NET!$A$2:$C$366,2,FALSE)</f>
        <v>104</v>
      </c>
      <c r="L312">
        <f>VLOOKUP(A312 &amp; "*",SOR!$A$2:$I$366,4,FALSE)</f>
        <v>106</v>
      </c>
      <c r="M312">
        <f>VLOOKUP(A312 &amp; "*",BPI!$A$2:$L$367,4,FALSE)</f>
        <v>4.9000000000000004</v>
      </c>
      <c r="N312">
        <f>VLOOKUP('2024-2025 March Madness Data'!A312,'EFG Efficiency Experience'!$B$1:$AQ$365,30,FALSE)</f>
        <v>2.7149999999999999</v>
      </c>
      <c r="O312">
        <f>VLOOKUP('2024-2025 March Madness Data'!A312,'EFG Efficiency Experience'!$B$1:$AQ$365,3,FALSE)</f>
        <v>110.309</v>
      </c>
      <c r="P312">
        <f>VLOOKUP(A312 &amp; "*",'Last10 W L'!$C$2:$I$365,2,FALSE)</f>
        <v>6.1</v>
      </c>
    </row>
    <row r="313" spans="1:16" x14ac:dyDescent="0.2">
      <c r="A313" s="4" t="s">
        <v>681</v>
      </c>
      <c r="B313" s="4">
        <f>VLOOKUP('2024-2025 March Madness Data'!A313 &amp; "*",'PPG TO 3PT '!$B$2:$U$365,3,FALSE)</f>
        <v>68</v>
      </c>
      <c r="C313" s="5">
        <f>VLOOKUP(A313 &amp; "*",OPPG!$B$1:$U$365,3,FALSE)</f>
        <v>70.3</v>
      </c>
      <c r="D313" s="4">
        <f>VLOOKUP(A313 &amp;"*",'PPG TO 3PT '!$B$2:$U$365,19,FALSE)</f>
        <v>13.3</v>
      </c>
      <c r="E313" s="5">
        <f>VLOOKUP(A313 &amp; "*",'PPG TO 3PT '!$B$2:$U$365,9,FALSE)</f>
        <v>32.5</v>
      </c>
      <c r="F313" s="4">
        <f>VLOOKUP(A313, 'EFG Efficiency Experience'!$B$1:$AQ$365,8,FALSE)</f>
        <v>46.3</v>
      </c>
      <c r="G313" s="5">
        <f>VLOOKUP(A313 &amp; "*",'PPG TO 3PT '!$B$2:$U$365,11,FALSE)</f>
        <v>20.9</v>
      </c>
      <c r="H313" s="5">
        <f>VLOOKUP(A313 &amp; "*",'PPG TO 3PT '!$B$2:$U$365,12,FALSE)</f>
        <v>74.3</v>
      </c>
      <c r="I313" s="5">
        <f>VLOOKUP(A313 &amp; "*",'PPG TO 3PT '!$B$2:$U$365,17,FALSE)</f>
        <v>7.9</v>
      </c>
      <c r="J313">
        <f>VLOOKUP(A313 &amp; "*",'Rebound Margin'!$B$1:$U$365,15,FALSE)</f>
        <v>-3.1</v>
      </c>
      <c r="K313" s="11">
        <f>VLOOKUP(A313,NET!$A$2:$C$366,2,FALSE)</f>
        <v>237</v>
      </c>
      <c r="L313">
        <f>VLOOKUP(A313 &amp; "*",SOR!$A$2:$I$366,4,FALSE)</f>
        <v>188</v>
      </c>
      <c r="M313">
        <f>VLOOKUP(A313 &amp; "*",BPI!$A$2:$L$367,4,FALSE)</f>
        <v>-5.5</v>
      </c>
      <c r="N313">
        <f>VLOOKUP('2024-2025 March Madness Data'!A313,'EFG Efficiency Experience'!$B$1:$AQ$365,30,FALSE)</f>
        <v>2.2749999999999999</v>
      </c>
      <c r="O313">
        <f>VLOOKUP('2024-2025 March Madness Data'!A313,'EFG Efficiency Experience'!$B$1:$AQ$365,3,FALSE)</f>
        <v>103.381</v>
      </c>
      <c r="P313">
        <f>VLOOKUP(A313 &amp; "*",'Last10 W L'!$C$2:$I$365,2,FALSE)</f>
        <v>-7.2</v>
      </c>
    </row>
    <row r="314" spans="1:16" x14ac:dyDescent="0.2">
      <c r="A314" s="4" t="s">
        <v>682</v>
      </c>
      <c r="B314" s="4">
        <f>VLOOKUP('2024-2025 March Madness Data'!A314 &amp; "*",'PPG TO 3PT '!$B$2:$U$365,3,FALSE)</f>
        <v>75.900000000000006</v>
      </c>
      <c r="C314" s="5">
        <f>VLOOKUP(A314 &amp; "*",OPPG!$B$1:$U$365,3,FALSE)</f>
        <v>66.2</v>
      </c>
      <c r="D314" s="4">
        <f>VLOOKUP(A314 &amp;"*",'PPG TO 3PT '!$B$2:$U$365,19,FALSE)</f>
        <v>12.8</v>
      </c>
      <c r="E314" s="5">
        <f>VLOOKUP(A314 &amp; "*",'PPG TO 3PT '!$B$2:$U$365,9,FALSE)</f>
        <v>35.200000000000003</v>
      </c>
      <c r="F314" s="4">
        <f>VLOOKUP(A314, 'EFG Efficiency Experience'!$B$1:$AQ$365,8,FALSE)</f>
        <v>51.6</v>
      </c>
      <c r="G314" s="5">
        <f>VLOOKUP(A314 &amp; "*",'PPG TO 3PT '!$B$2:$U$365,11,FALSE)</f>
        <v>21.1</v>
      </c>
      <c r="H314" s="5">
        <f>VLOOKUP(A314 &amp; "*",'PPG TO 3PT '!$B$2:$U$365,12,FALSE)</f>
        <v>80.599999999999994</v>
      </c>
      <c r="I314" s="5">
        <f>VLOOKUP(A314 &amp; "*",'PPG TO 3PT '!$B$2:$U$365,17,FALSE)</f>
        <v>6.8</v>
      </c>
      <c r="J314">
        <f>VLOOKUP(A314 &amp; "*",'Rebound Margin'!$B$1:$U$365,15,FALSE)</f>
        <v>4.4000000000000004</v>
      </c>
      <c r="K314" s="11">
        <f>VLOOKUP(A314,NET!$A$2:$C$366,2,FALSE)</f>
        <v>62</v>
      </c>
      <c r="L314">
        <f>VLOOKUP(A314 &amp; "*",SOR!$A$2:$I$366,4,FALSE)</f>
        <v>57</v>
      </c>
      <c r="M314">
        <f>VLOOKUP(A314 &amp; "*",BPI!$A$2:$L$367,4,FALSE)</f>
        <v>5.5</v>
      </c>
      <c r="N314">
        <f>VLOOKUP('2024-2025 March Madness Data'!A314,'EFG Efficiency Experience'!$B$1:$AQ$365,30,FALSE)</f>
        <v>1.8360000000000001</v>
      </c>
      <c r="O314">
        <f>VLOOKUP('2024-2025 March Madness Data'!A314,'EFG Efficiency Experience'!$B$1:$AQ$365,3,FALSE)</f>
        <v>96.91</v>
      </c>
      <c r="P314">
        <f>VLOOKUP(A314 &amp; "*",'Last10 W L'!$C$2:$I$365,2,FALSE)</f>
        <v>7.4</v>
      </c>
    </row>
    <row r="315" spans="1:16" x14ac:dyDescent="0.2">
      <c r="A315" s="4" t="s">
        <v>683</v>
      </c>
      <c r="B315" s="4">
        <f>VLOOKUP('2024-2025 March Madness Data'!A315 &amp; "*",'PPG TO 3PT '!$B$2:$U$365,3,FALSE)</f>
        <v>75.2</v>
      </c>
      <c r="C315" s="5">
        <f>VLOOKUP(A315 &amp; "*",OPPG!$B$1:$U$365,3,FALSE)</f>
        <v>74.2</v>
      </c>
      <c r="D315" s="4">
        <f>VLOOKUP(A315 &amp;"*",'PPG TO 3PT '!$B$2:$U$365,19,FALSE)</f>
        <v>11.1</v>
      </c>
      <c r="E315" s="5">
        <f>VLOOKUP(A315 &amp; "*",'PPG TO 3PT '!$B$2:$U$365,9,FALSE)</f>
        <v>33.799999999999997</v>
      </c>
      <c r="F315" s="4">
        <f>VLOOKUP(A315, 'EFG Efficiency Experience'!$B$1:$AQ$365,8,FALSE)</f>
        <v>49.5</v>
      </c>
      <c r="G315" s="5">
        <f>VLOOKUP(A315 &amp; "*",'PPG TO 3PT '!$B$2:$U$365,11,FALSE)</f>
        <v>17.2</v>
      </c>
      <c r="H315" s="5">
        <f>VLOOKUP(A315 &amp; "*",'PPG TO 3PT '!$B$2:$U$365,12,FALSE)</f>
        <v>75.400000000000006</v>
      </c>
      <c r="I315" s="5">
        <f>VLOOKUP(A315 &amp; "*",'PPG TO 3PT '!$B$2:$U$365,17,FALSE)</f>
        <v>5.5</v>
      </c>
      <c r="J315">
        <f>VLOOKUP(A315 &amp; "*",'Rebound Margin'!$B$1:$U$365,15,FALSE)</f>
        <v>2.6</v>
      </c>
      <c r="K315" s="11">
        <f>VLOOKUP(A315,NET!$A$2:$C$366,2,FALSE)</f>
        <v>142</v>
      </c>
      <c r="L315">
        <f>VLOOKUP(A315 &amp; "*",SOR!$A$2:$I$366,4,FALSE)</f>
        <v>119</v>
      </c>
      <c r="M315">
        <f>VLOOKUP(A315 &amp; "*",BPI!$A$2:$L$367,4,FALSE)</f>
        <v>-2.2000000000000002</v>
      </c>
      <c r="N315">
        <f>VLOOKUP('2024-2025 March Madness Data'!A315,'EFG Efficiency Experience'!$B$1:$AQ$365,30,FALSE)</f>
        <v>1.5309999999999999</v>
      </c>
      <c r="O315">
        <f>VLOOKUP('2024-2025 March Madness Data'!A315,'EFG Efficiency Experience'!$B$1:$AQ$365,3,FALSE)</f>
        <v>108.994</v>
      </c>
      <c r="P315">
        <f>VLOOKUP(A315 &amp; "*",'Last10 W L'!$C$2:$I$365,2,FALSE)</f>
        <v>-0.8</v>
      </c>
    </row>
    <row r="316" spans="1:16" x14ac:dyDescent="0.2">
      <c r="A316" s="4" t="s">
        <v>684</v>
      </c>
      <c r="B316" s="4">
        <f>VLOOKUP('2024-2025 March Madness Data'!A316 &amp; "*",'PPG TO 3PT '!$B$2:$U$365,3,FALSE)</f>
        <v>79.8</v>
      </c>
      <c r="C316" s="5">
        <f>VLOOKUP(A316 &amp; "*",OPPG!$B$1:$U$365,3,FALSE)</f>
        <v>61.6</v>
      </c>
      <c r="D316" s="4">
        <f>VLOOKUP(A316 &amp;"*",'PPG TO 3PT '!$B$2:$U$365,19,FALSE)</f>
        <v>8.6999999999999993</v>
      </c>
      <c r="E316" s="5">
        <f>VLOOKUP(A316 &amp; "*",'PPG TO 3PT '!$B$2:$U$365,9,FALSE)</f>
        <v>36.6</v>
      </c>
      <c r="F316" s="4">
        <f>VLOOKUP(A316, 'EFG Efficiency Experience'!$B$1:$AQ$365,8,FALSE)</f>
        <v>55.4</v>
      </c>
      <c r="G316" s="5">
        <f>VLOOKUP(A316 &amp; "*",'PPG TO 3PT '!$B$2:$U$365,11,FALSE)</f>
        <v>19.100000000000001</v>
      </c>
      <c r="H316" s="5">
        <f>VLOOKUP(A316 &amp; "*",'PPG TO 3PT '!$B$2:$U$365,12,FALSE)</f>
        <v>74.599999999999994</v>
      </c>
      <c r="I316" s="5">
        <f>VLOOKUP(A316 &amp; "*",'PPG TO 3PT '!$B$2:$U$365,17,FALSE)</f>
        <v>9.9</v>
      </c>
      <c r="J316">
        <f>VLOOKUP(A316 &amp; "*",'Rebound Margin'!$B$1:$U$365,15,FALSE)</f>
        <v>-0.2</v>
      </c>
      <c r="K316" s="11">
        <f>VLOOKUP(A316,NET!$A$2:$C$366,2,FALSE)</f>
        <v>35</v>
      </c>
      <c r="L316">
        <f>VLOOKUP(A316 &amp; "*",SOR!$A$2:$I$366,4,FALSE)</f>
        <v>46</v>
      </c>
      <c r="M316">
        <f>VLOOKUP(A316 &amp; "*",BPI!$A$2:$L$367,4,FALSE)</f>
        <v>9.6</v>
      </c>
      <c r="N316">
        <f>VLOOKUP('2024-2025 March Madness Data'!A316,'EFG Efficiency Experience'!$B$1:$AQ$365,30,FALSE)</f>
        <v>2.4470000000000001</v>
      </c>
      <c r="O316">
        <f>VLOOKUP('2024-2025 March Madness Data'!A316,'EFG Efficiency Experience'!$B$1:$AQ$365,3,FALSE)</f>
        <v>96.988</v>
      </c>
      <c r="P316">
        <f>VLOOKUP(A316 &amp; "*",'Last10 W L'!$C$2:$I$365,2,FALSE)</f>
        <v>16.399999999999999</v>
      </c>
    </row>
    <row r="317" spans="1:16" x14ac:dyDescent="0.2">
      <c r="A317" s="4" t="s">
        <v>685</v>
      </c>
      <c r="B317" s="4">
        <f>VLOOKUP('2024-2025 March Madness Data'!A317 &amp; "*",'PPG TO 3PT '!$B$2:$U$365,3,FALSE)</f>
        <v>74.3</v>
      </c>
      <c r="C317" s="5">
        <f>VLOOKUP(A317 &amp; "*",OPPG!$B$1:$U$365,3,FALSE)</f>
        <v>68.8</v>
      </c>
      <c r="D317" s="4">
        <f>VLOOKUP(A317 &amp;"*",'PPG TO 3PT '!$B$2:$U$365,19,FALSE)</f>
        <v>12.2</v>
      </c>
      <c r="E317" s="5">
        <f>VLOOKUP(A317 &amp; "*",'PPG TO 3PT '!$B$2:$U$365,9,FALSE)</f>
        <v>38.1</v>
      </c>
      <c r="F317" s="4">
        <f>VLOOKUP(A317, 'EFG Efficiency Experience'!$B$1:$AQ$365,8,FALSE)</f>
        <v>54.6</v>
      </c>
      <c r="G317" s="5">
        <f>VLOOKUP(A317 &amp; "*",'PPG TO 3PT '!$B$2:$U$365,11,FALSE)</f>
        <v>16.8</v>
      </c>
      <c r="H317" s="5">
        <f>VLOOKUP(A317 &amp; "*",'PPG TO 3PT '!$B$2:$U$365,12,FALSE)</f>
        <v>76.400000000000006</v>
      </c>
      <c r="I317" s="5">
        <f>VLOOKUP(A317 &amp; "*",'PPG TO 3PT '!$B$2:$U$365,17,FALSE)</f>
        <v>6</v>
      </c>
      <c r="J317">
        <f>VLOOKUP(A317 &amp; "*",'Rebound Margin'!$B$1:$U$365,15,FALSE)</f>
        <v>0.8</v>
      </c>
      <c r="K317" s="11">
        <f>VLOOKUP(A317,NET!$A$2:$C$366,2,FALSE)</f>
        <v>140</v>
      </c>
      <c r="L317">
        <f>VLOOKUP(A317 &amp; "*",SOR!$A$2:$I$366,4,FALSE)</f>
        <v>170</v>
      </c>
      <c r="M317">
        <f>VLOOKUP(A317 &amp; "*",BPI!$A$2:$L$367,4,FALSE)</f>
        <v>-0.1</v>
      </c>
      <c r="N317">
        <f>VLOOKUP('2024-2025 March Madness Data'!A317,'EFG Efficiency Experience'!$B$1:$AQ$365,30,FALSE)</f>
        <v>2.4790000000000001</v>
      </c>
      <c r="O317">
        <f>VLOOKUP('2024-2025 March Madness Data'!A317,'EFG Efficiency Experience'!$B$1:$AQ$365,3,FALSE)</f>
        <v>107.321</v>
      </c>
      <c r="P317">
        <f>VLOOKUP(A317 &amp; "*",'Last10 W L'!$C$2:$I$365,2,FALSE)</f>
        <v>-0.2</v>
      </c>
    </row>
    <row r="318" spans="1:16" x14ac:dyDescent="0.2">
      <c r="A318" s="4" t="s">
        <v>686</v>
      </c>
      <c r="B318" s="4">
        <f>VLOOKUP('2024-2025 March Madness Data'!A318 &amp; "*",'PPG TO 3PT '!$B$2:$U$365,3,FALSE)</f>
        <v>79.3</v>
      </c>
      <c r="C318" s="5">
        <f>VLOOKUP(A318 &amp; "*",OPPG!$B$1:$U$365,3,FALSE)</f>
        <v>80.099999999999994</v>
      </c>
      <c r="D318" s="4">
        <f>VLOOKUP(A318 &amp;"*",'PPG TO 3PT '!$B$2:$U$365,19,FALSE)</f>
        <v>12.7</v>
      </c>
      <c r="E318" s="5">
        <f>VLOOKUP(A318 &amp; "*",'PPG TO 3PT '!$B$2:$U$365,9,FALSE)</f>
        <v>33.6</v>
      </c>
      <c r="F318" s="4">
        <f>VLOOKUP(A318, 'EFG Efficiency Experience'!$B$1:$AQ$365,8,FALSE)</f>
        <v>49.4</v>
      </c>
      <c r="G318" s="5">
        <f>VLOOKUP(A318 &amp; "*",'PPG TO 3PT '!$B$2:$U$365,11,FALSE)</f>
        <v>22.7</v>
      </c>
      <c r="H318" s="5">
        <f>VLOOKUP(A318 &amp; "*",'PPG TO 3PT '!$B$2:$U$365,12,FALSE)</f>
        <v>77.7</v>
      </c>
      <c r="I318" s="5">
        <f>VLOOKUP(A318 &amp; "*",'PPG TO 3PT '!$B$2:$U$365,17,FALSE)</f>
        <v>7.8</v>
      </c>
      <c r="J318">
        <f>VLOOKUP(A318 &amp; "*",'Rebound Margin'!$B$1:$U$365,15,FALSE)</f>
        <v>-1.8</v>
      </c>
      <c r="K318" s="11">
        <f>VLOOKUP(A318,NET!$A$2:$C$366,2,FALSE)</f>
        <v>71</v>
      </c>
      <c r="L318">
        <f>VLOOKUP(A318 &amp; "*",SOR!$A$2:$I$366,4,FALSE)</f>
        <v>65</v>
      </c>
      <c r="M318">
        <f>VLOOKUP(A318 &amp; "*",BPI!$A$2:$L$367,4,FALSE)</f>
        <v>8.4</v>
      </c>
      <c r="N318">
        <f>VLOOKUP('2024-2025 March Madness Data'!A318,'EFG Efficiency Experience'!$B$1:$AQ$365,30,FALSE)</f>
        <v>1.9950000000000001</v>
      </c>
      <c r="O318">
        <f>VLOOKUP('2024-2025 March Madness Data'!A318,'EFG Efficiency Experience'!$B$1:$AQ$365,3,FALSE)</f>
        <v>103.598</v>
      </c>
      <c r="P318">
        <f>VLOOKUP(A318 &amp; "*",'Last10 W L'!$C$2:$I$365,2,FALSE)</f>
        <v>8.8000000000000007</v>
      </c>
    </row>
    <row r="319" spans="1:16" x14ac:dyDescent="0.2">
      <c r="A319" s="4" t="s">
        <v>687</v>
      </c>
      <c r="B319" s="4">
        <f>VLOOKUP('2024-2025 March Madness Data'!A319 &amp; "*",'PPG TO 3PT '!$B$2:$U$365,3,FALSE)</f>
        <v>74.8</v>
      </c>
      <c r="C319" s="5">
        <f>VLOOKUP(A319 &amp; "*",OPPG!$B$1:$U$365,3,FALSE)</f>
        <v>65.7</v>
      </c>
      <c r="D319" s="4">
        <f>VLOOKUP(A319 &amp;"*",'PPG TO 3PT '!$B$2:$U$365,19,FALSE)</f>
        <v>10.6</v>
      </c>
      <c r="E319" s="5">
        <f>VLOOKUP(A319 &amp; "*",'PPG TO 3PT '!$B$2:$U$365,9,FALSE)</f>
        <v>35.200000000000003</v>
      </c>
      <c r="F319" s="4">
        <f>VLOOKUP(A319, 'EFG Efficiency Experience'!$B$1:$AQ$365,8,FALSE)</f>
        <v>53</v>
      </c>
      <c r="G319" s="5">
        <f>VLOOKUP(A319 &amp; "*",'PPG TO 3PT '!$B$2:$U$365,11,FALSE)</f>
        <v>19.100000000000001</v>
      </c>
      <c r="H319" s="5">
        <f>VLOOKUP(A319 &amp; "*",'PPG TO 3PT '!$B$2:$U$365,12,FALSE)</f>
        <v>70.3</v>
      </c>
      <c r="I319" s="5">
        <f>VLOOKUP(A319 &amp; "*",'PPG TO 3PT '!$B$2:$U$365,17,FALSE)</f>
        <v>8.1</v>
      </c>
      <c r="J319">
        <f>VLOOKUP(A319 &amp; "*",'Rebound Margin'!$B$1:$U$365,15,FALSE)</f>
        <v>1.4</v>
      </c>
      <c r="K319" s="11">
        <f>VLOOKUP(A319,NET!$A$2:$C$366,2,FALSE)</f>
        <v>27</v>
      </c>
      <c r="L319">
        <f>VLOOKUP(A319 &amp; "*",SOR!$A$2:$I$366,4,FALSE)</f>
        <v>28</v>
      </c>
      <c r="M319">
        <f>VLOOKUP(A319 &amp; "*",BPI!$A$2:$L$367,4,FALSE)</f>
        <v>14.4</v>
      </c>
      <c r="N319">
        <f>VLOOKUP('2024-2025 March Madness Data'!A319,'EFG Efficiency Experience'!$B$1:$AQ$365,30,FALSE)</f>
        <v>1.849</v>
      </c>
      <c r="O319">
        <f>VLOOKUP('2024-2025 March Madness Data'!A319,'EFG Efficiency Experience'!$B$1:$AQ$365,3,FALSE)</f>
        <v>95.174000000000007</v>
      </c>
      <c r="P319">
        <f>VLOOKUP(A319 &amp; "*",'Last10 W L'!$C$2:$I$365,2,FALSE)</f>
        <v>17.399999999999999</v>
      </c>
    </row>
    <row r="320" spans="1:16" x14ac:dyDescent="0.2">
      <c r="A320" s="4" t="s">
        <v>688</v>
      </c>
      <c r="B320" s="4">
        <f>VLOOKUP('2024-2025 March Madness Data'!A320 &amp; "*",'PPG TO 3PT '!$B$2:$U$365,3,FALSE)</f>
        <v>77.400000000000006</v>
      </c>
      <c r="C320" s="5">
        <f>VLOOKUP(A320 &amp; "*",OPPG!$B$1:$U$365,3,FALSE)</f>
        <v>68</v>
      </c>
      <c r="D320" s="4">
        <f>VLOOKUP(A320 &amp;"*",'PPG TO 3PT '!$B$2:$U$365,19,FALSE)</f>
        <v>11.2</v>
      </c>
      <c r="E320" s="5">
        <f>VLOOKUP(A320 &amp; "*",'PPG TO 3PT '!$B$2:$U$365,9,FALSE)</f>
        <v>35.4</v>
      </c>
      <c r="F320" s="4">
        <f>VLOOKUP(A320, 'EFG Efficiency Experience'!$B$1:$AQ$365,8,FALSE)</f>
        <v>55.5</v>
      </c>
      <c r="G320" s="5">
        <f>VLOOKUP(A320 &amp; "*",'PPG TO 3PT '!$B$2:$U$365,11,FALSE)</f>
        <v>17.5</v>
      </c>
      <c r="H320" s="5">
        <f>VLOOKUP(A320 &amp; "*",'PPG TO 3PT '!$B$2:$U$365,12,FALSE)</f>
        <v>79.099999999999994</v>
      </c>
      <c r="I320" s="5">
        <f>VLOOKUP(A320 &amp; "*",'PPG TO 3PT '!$B$2:$U$365,17,FALSE)</f>
        <v>5.3</v>
      </c>
      <c r="J320">
        <f>VLOOKUP(A320 &amp; "*",'Rebound Margin'!$B$1:$U$365,15,FALSE)</f>
        <v>6.3</v>
      </c>
      <c r="K320" s="11">
        <f>VLOOKUP(A320,NET!$A$2:$C$366,2,FALSE)</f>
        <v>32</v>
      </c>
      <c r="L320">
        <f>VLOOKUP(A320 &amp; "*",SOR!$A$2:$I$366,4,FALSE)</f>
        <v>31</v>
      </c>
      <c r="M320">
        <f>VLOOKUP(A320 &amp; "*",BPI!$A$2:$L$367,4,FALSE)</f>
        <v>16.399999999999999</v>
      </c>
      <c r="N320">
        <f>VLOOKUP('2024-2025 March Madness Data'!A320,'EFG Efficiency Experience'!$B$1:$AQ$365,30,FALSE)</f>
        <v>1.6379999999999999</v>
      </c>
      <c r="O320">
        <f>VLOOKUP('2024-2025 March Madness Data'!A320,'EFG Efficiency Experience'!$B$1:$AQ$365,3,FALSE)</f>
        <v>102.006</v>
      </c>
      <c r="P320">
        <f>VLOOKUP(A320 &amp; "*",'Last10 W L'!$C$2:$I$365,2,FALSE)</f>
        <v>17.100000000000001</v>
      </c>
    </row>
    <row r="321" spans="1:16" x14ac:dyDescent="0.2">
      <c r="A321" s="4" t="s">
        <v>689</v>
      </c>
      <c r="B321" s="4">
        <f>VLOOKUP('2024-2025 March Madness Data'!A321 &amp; "*",'PPG TO 3PT '!$B$2:$U$365,3,FALSE)</f>
        <v>79.5</v>
      </c>
      <c r="C321" s="5">
        <f>VLOOKUP(A321 &amp; "*",OPPG!$B$1:$U$365,3,FALSE)</f>
        <v>74.099999999999994</v>
      </c>
      <c r="D321" s="4">
        <f>VLOOKUP(A321 &amp;"*",'PPG TO 3PT '!$B$2:$U$365,19,FALSE)</f>
        <v>12.5</v>
      </c>
      <c r="E321" s="5">
        <f>VLOOKUP(A321 &amp; "*",'PPG TO 3PT '!$B$2:$U$365,9,FALSE)</f>
        <v>35.4</v>
      </c>
      <c r="F321" s="4">
        <f>VLOOKUP(A321, 'EFG Efficiency Experience'!$B$1:$AQ$365,8,FALSE)</f>
        <v>54.6</v>
      </c>
      <c r="G321" s="5">
        <f>VLOOKUP(A321 &amp; "*",'PPG TO 3PT '!$B$2:$U$365,11,FALSE)</f>
        <v>19.600000000000001</v>
      </c>
      <c r="H321" s="5">
        <f>VLOOKUP(A321 &amp; "*",'PPG TO 3PT '!$B$2:$U$365,12,FALSE)</f>
        <v>77.2</v>
      </c>
      <c r="I321" s="5">
        <f>VLOOKUP(A321 &amp; "*",'PPG TO 3PT '!$B$2:$U$365,17,FALSE)</f>
        <v>5.9</v>
      </c>
      <c r="J321">
        <f>VLOOKUP(A321 &amp; "*",'Rebound Margin'!$B$1:$U$365,15,FALSE)</f>
        <v>2.6</v>
      </c>
      <c r="K321" s="11">
        <f>VLOOKUP(A321,NET!$A$2:$C$366,2,FALSE)</f>
        <v>242</v>
      </c>
      <c r="L321">
        <f>VLOOKUP(A321 &amp; "*",SOR!$A$2:$I$366,4,FALSE)</f>
        <v>188</v>
      </c>
      <c r="M321">
        <f>VLOOKUP(A321 &amp; "*",BPI!$A$2:$L$367,4,FALSE)</f>
        <v>-1.8</v>
      </c>
      <c r="N321">
        <f>VLOOKUP('2024-2025 March Madness Data'!A321,'EFG Efficiency Experience'!$B$1:$AQ$365,30,FALSE)</f>
        <v>2.512</v>
      </c>
      <c r="O321">
        <f>VLOOKUP('2024-2025 March Madness Data'!A321,'EFG Efficiency Experience'!$B$1:$AQ$365,3,FALSE)</f>
        <v>115.715</v>
      </c>
      <c r="P321">
        <f>VLOOKUP(A321 &amp; "*",'Last10 W L'!$C$2:$I$365,2,FALSE)</f>
        <v>-3.5</v>
      </c>
    </row>
    <row r="322" spans="1:16" x14ac:dyDescent="0.2">
      <c r="A322" s="4" t="s">
        <v>690</v>
      </c>
      <c r="B322" s="4">
        <f>VLOOKUP('2024-2025 March Madness Data'!A322 &amp; "*",'PPG TO 3PT '!$B$2:$U$365,3,FALSE)</f>
        <v>80</v>
      </c>
      <c r="C322" s="5">
        <f>VLOOKUP(A322 &amp; "*",OPPG!$B$1:$U$365,3,FALSE)</f>
        <v>78.8</v>
      </c>
      <c r="D322" s="4">
        <f>VLOOKUP(A322 &amp;"*",'PPG TO 3PT '!$B$2:$U$365,19,FALSE)</f>
        <v>11.4</v>
      </c>
      <c r="E322" s="5">
        <f>VLOOKUP(A322 &amp; "*",'PPG TO 3PT '!$B$2:$U$365,9,FALSE)</f>
        <v>38.700000000000003</v>
      </c>
      <c r="F322" s="4">
        <f>VLOOKUP(A322, 'EFG Efficiency Experience'!$B$1:$AQ$365,8,FALSE)</f>
        <v>55.2</v>
      </c>
      <c r="G322" s="5">
        <f>VLOOKUP(A322 &amp; "*",'PPG TO 3PT '!$B$2:$U$365,11,FALSE)</f>
        <v>18.7</v>
      </c>
      <c r="H322" s="5">
        <f>VLOOKUP(A322 &amp; "*",'PPG TO 3PT '!$B$2:$U$365,12,FALSE)</f>
        <v>69.2</v>
      </c>
      <c r="I322" s="5">
        <f>VLOOKUP(A322 &amp; "*",'PPG TO 3PT '!$B$2:$U$365,17,FALSE)</f>
        <v>7.3</v>
      </c>
      <c r="J322">
        <f>VLOOKUP(A322 &amp; "*",'Rebound Margin'!$B$1:$U$365,15,FALSE)</f>
        <v>-6.3</v>
      </c>
      <c r="K322" s="11">
        <f>VLOOKUP(A322,NET!$A$2:$C$366,2,FALSE)</f>
        <v>296</v>
      </c>
      <c r="L322">
        <f>VLOOKUP(A322 &amp; "*",SOR!$A$2:$I$366,4,FALSE)</f>
        <v>188</v>
      </c>
      <c r="M322">
        <f>VLOOKUP(A322 &amp; "*",BPI!$A$2:$L$367,4,FALSE)</f>
        <v>-6.5</v>
      </c>
      <c r="N322">
        <f>VLOOKUP('2024-2025 March Madness Data'!A322,'EFG Efficiency Experience'!$B$1:$AQ$365,30,FALSE)</f>
        <v>2.3239999999999998</v>
      </c>
      <c r="O322">
        <f>VLOOKUP('2024-2025 March Madness Data'!A322,'EFG Efficiency Experience'!$B$1:$AQ$365,3,FALSE)</f>
        <v>119.04900000000001</v>
      </c>
      <c r="P322">
        <f>VLOOKUP(A322 &amp; "*",'Last10 W L'!$C$2:$I$365,2,FALSE)</f>
        <v>-12.3</v>
      </c>
    </row>
    <row r="323" spans="1:16" x14ac:dyDescent="0.2">
      <c r="A323" s="4" t="s">
        <v>753</v>
      </c>
      <c r="B323" s="4">
        <f>VLOOKUP('2024-2025 March Madness Data'!A323 &amp; "*",'PPG TO 3PT '!$B$2:$U$365,3,FALSE)</f>
        <v>72.3</v>
      </c>
      <c r="C323" s="5">
        <f>VLOOKUP(A323 &amp; "*",OPPG!$B$1:$U$365,3,FALSE)</f>
        <v>67.2</v>
      </c>
      <c r="D323" s="4">
        <f>VLOOKUP(A323 &amp;"*",'PPG TO 3PT '!$B$2:$U$365,19,FALSE)</f>
        <v>11.9</v>
      </c>
      <c r="E323" s="5">
        <f>VLOOKUP(A323 &amp; "*",'PPG TO 3PT '!$B$2:$U$365,9,FALSE)</f>
        <v>34.299999999999997</v>
      </c>
      <c r="F323" s="4">
        <f>VLOOKUP(A323, 'EFG Efficiency Experience'!$B$1:$AQ$365,8,FALSE)</f>
        <v>48.4</v>
      </c>
      <c r="G323" s="5">
        <f>VLOOKUP(A323 &amp; "*",'PPG TO 3PT '!$B$2:$U$365,11,FALSE)</f>
        <v>18.5</v>
      </c>
      <c r="H323" s="5">
        <f>VLOOKUP(A323 &amp; "*",'PPG TO 3PT '!$B$2:$U$365,12,FALSE)</f>
        <v>76.2</v>
      </c>
      <c r="I323" s="5">
        <f>VLOOKUP(A323 &amp; "*",'PPG TO 3PT '!$B$2:$U$365,17,FALSE)</f>
        <v>7.4</v>
      </c>
      <c r="J323">
        <f>VLOOKUP(A323 &amp; "*",'Rebound Margin'!$B$1:$U$365,15,FALSE)</f>
        <v>4.5</v>
      </c>
      <c r="K323" s="11">
        <f>VLOOKUP(A323,NET!$A$2:$C$366,2,FALSE)</f>
        <v>241</v>
      </c>
      <c r="L323">
        <f>VLOOKUP(A323 &amp; "*",SOR!$A$2:$I$366,4,FALSE)</f>
        <v>188</v>
      </c>
      <c r="M323">
        <f>VLOOKUP(A323 &amp; "*",BPI!$A$2:$L$367,4,FALSE)</f>
        <v>-2.6</v>
      </c>
      <c r="N323">
        <f>VLOOKUP('2024-2025 March Madness Data'!A323,'EFG Efficiency Experience'!$B$1:$AQ$365,30,FALSE)</f>
        <v>2.302</v>
      </c>
      <c r="O323">
        <f>VLOOKUP('2024-2025 March Madness Data'!A323,'EFG Efficiency Experience'!$B$1:$AQ$365,3,FALSE)</f>
        <v>105.506</v>
      </c>
      <c r="P323">
        <f>VLOOKUP(A323 &amp; "*",'Last10 W L'!$C$2:$I$365,2,FALSE)</f>
        <v>-5.5</v>
      </c>
    </row>
    <row r="324" spans="1:16" x14ac:dyDescent="0.2">
      <c r="A324" s="4" t="s">
        <v>691</v>
      </c>
      <c r="B324" s="4">
        <f>VLOOKUP('2024-2025 March Madness Data'!A324 &amp; "*",'PPG TO 3PT '!$B$2:$U$365,3,FALSE)</f>
        <v>82.2</v>
      </c>
      <c r="C324" s="5">
        <f>VLOOKUP(A324 &amp; "*",OPPG!$B$1:$U$365,3,FALSE)</f>
        <v>76.599999999999994</v>
      </c>
      <c r="D324" s="4">
        <f>VLOOKUP(A324 &amp;"*",'PPG TO 3PT '!$B$2:$U$365,19,FALSE)</f>
        <v>10.4</v>
      </c>
      <c r="E324" s="5">
        <f>VLOOKUP(A324 &amp; "*",'PPG TO 3PT '!$B$2:$U$365,9,FALSE)</f>
        <v>34.799999999999997</v>
      </c>
      <c r="F324" s="4">
        <f>VLOOKUP(A324, 'EFG Efficiency Experience'!$B$1:$AQ$365,8,FALSE)</f>
        <v>52</v>
      </c>
      <c r="G324" s="5">
        <f>VLOOKUP(A324 &amp; "*",'PPG TO 3PT '!$B$2:$U$365,11,FALSE)</f>
        <v>21.4</v>
      </c>
      <c r="H324" s="5">
        <f>VLOOKUP(A324 &amp; "*",'PPG TO 3PT '!$B$2:$U$365,12,FALSE)</f>
        <v>71.599999999999994</v>
      </c>
      <c r="I324" s="5">
        <f>VLOOKUP(A324 &amp; "*",'PPG TO 3PT '!$B$2:$U$365,17,FALSE)</f>
        <v>7.5</v>
      </c>
      <c r="J324">
        <f>VLOOKUP(A324 &amp; "*",'Rebound Margin'!$B$1:$U$365,15,FALSE)</f>
        <v>-1.2</v>
      </c>
      <c r="K324" s="11">
        <f>VLOOKUP(A324,NET!$A$2:$C$366,2,FALSE)</f>
        <v>192</v>
      </c>
      <c r="L324">
        <f>VLOOKUP(A324 &amp; "*",SOR!$A$2:$I$366,4,FALSE)</f>
        <v>137</v>
      </c>
      <c r="M324">
        <f>VLOOKUP(A324 &amp; "*",BPI!$A$2:$L$367,4,FALSE)</f>
        <v>-1.7</v>
      </c>
      <c r="N324">
        <f>VLOOKUP('2024-2025 March Madness Data'!A324,'EFG Efficiency Experience'!$B$1:$AQ$365,30,FALSE)</f>
        <v>2.2210000000000001</v>
      </c>
      <c r="O324">
        <f>VLOOKUP('2024-2025 March Madness Data'!A324,'EFG Efficiency Experience'!$B$1:$AQ$365,3,FALSE)</f>
        <v>112.261</v>
      </c>
      <c r="P324">
        <f>VLOOKUP(A324 &amp; "*",'Last10 W L'!$C$2:$I$365,2,FALSE)</f>
        <v>-5.6</v>
      </c>
    </row>
    <row r="325" spans="1:16" x14ac:dyDescent="0.2">
      <c r="A325" s="4" t="s">
        <v>692</v>
      </c>
      <c r="B325" s="4">
        <f>VLOOKUP('2024-2025 March Madness Data'!A325 &amp; "*",'PPG TO 3PT '!$B$2:$U$365,3,FALSE)</f>
        <v>72.900000000000006</v>
      </c>
      <c r="C325" s="5">
        <f>VLOOKUP(A325 &amp; "*",OPPG!$B$1:$U$365,3,FALSE)</f>
        <v>65.400000000000006</v>
      </c>
      <c r="D325" s="4">
        <f>VLOOKUP(A325 &amp;"*",'PPG TO 3PT '!$B$2:$U$365,19,FALSE)</f>
        <v>9.9</v>
      </c>
      <c r="E325" s="5">
        <f>VLOOKUP(A325 &amp; "*",'PPG TO 3PT '!$B$2:$U$365,9,FALSE)</f>
        <v>37.200000000000003</v>
      </c>
      <c r="F325" s="4">
        <f>VLOOKUP(A325, 'EFG Efficiency Experience'!$B$1:$AQ$365,8,FALSE)</f>
        <v>50.7</v>
      </c>
      <c r="G325" s="5">
        <f>VLOOKUP(A325 &amp; "*",'PPG TO 3PT '!$B$2:$U$365,11,FALSE)</f>
        <v>17.100000000000001</v>
      </c>
      <c r="H325" s="5">
        <f>VLOOKUP(A325 &amp; "*",'PPG TO 3PT '!$B$2:$U$365,12,FALSE)</f>
        <v>73.5</v>
      </c>
      <c r="I325" s="5">
        <f>VLOOKUP(A325 &amp; "*",'PPG TO 3PT '!$B$2:$U$365,17,FALSE)</f>
        <v>6</v>
      </c>
      <c r="J325">
        <f>VLOOKUP(A325 &amp; "*",'Rebound Margin'!$B$1:$U$365,15,FALSE)</f>
        <v>2.7</v>
      </c>
      <c r="K325" s="11">
        <f>VLOOKUP(A325,NET!$A$2:$C$366,2,FALSE)</f>
        <v>138</v>
      </c>
      <c r="L325">
        <f>VLOOKUP(A325 &amp; "*",SOR!$A$2:$I$366,4,FALSE)</f>
        <v>152</v>
      </c>
      <c r="M325">
        <f>VLOOKUP(A325 &amp; "*",BPI!$A$2:$L$367,4,FALSE)</f>
        <v>1.4</v>
      </c>
      <c r="N325">
        <f>VLOOKUP('2024-2025 March Madness Data'!A325,'EFG Efficiency Experience'!$B$1:$AQ$365,30,FALSE)</f>
        <v>2.5499999999999998</v>
      </c>
      <c r="O325">
        <f>VLOOKUP('2024-2025 March Madness Data'!A325,'EFG Efficiency Experience'!$B$1:$AQ$365,3,FALSE)</f>
        <v>106.197</v>
      </c>
      <c r="P325">
        <f>VLOOKUP(A325 &amp; "*",'Last10 W L'!$C$2:$I$365,2,FALSE)</f>
        <v>-1.1000000000000001</v>
      </c>
    </row>
    <row r="326" spans="1:16" x14ac:dyDescent="0.2">
      <c r="A326" s="4" t="s">
        <v>693</v>
      </c>
      <c r="B326" s="4">
        <f>VLOOKUP('2024-2025 March Madness Data'!A326 &amp; "*",'PPG TO 3PT '!$B$2:$U$365,3,FALSE)</f>
        <v>79.400000000000006</v>
      </c>
      <c r="C326" s="5">
        <f>VLOOKUP(A326 &amp; "*",OPPG!$B$1:$U$365,3,FALSE)</f>
        <v>69.900000000000006</v>
      </c>
      <c r="D326" s="4">
        <f>VLOOKUP(A326 &amp;"*",'PPG TO 3PT '!$B$2:$U$365,19,FALSE)</f>
        <v>10.9</v>
      </c>
      <c r="E326" s="5">
        <f>VLOOKUP(A326 &amp; "*",'PPG TO 3PT '!$B$2:$U$365,9,FALSE)</f>
        <v>33.9</v>
      </c>
      <c r="F326" s="4">
        <f>VLOOKUP(A326, 'EFG Efficiency Experience'!$B$1:$AQ$365,8,FALSE)</f>
        <v>52.2</v>
      </c>
      <c r="G326" s="5">
        <f>VLOOKUP(A326 &amp; "*",'PPG TO 3PT '!$B$2:$U$365,11,FALSE)</f>
        <v>22.1</v>
      </c>
      <c r="H326" s="5">
        <f>VLOOKUP(A326 &amp; "*",'PPG TO 3PT '!$B$2:$U$365,12,FALSE)</f>
        <v>74.8</v>
      </c>
      <c r="I326" s="5">
        <f>VLOOKUP(A326 &amp; "*",'PPG TO 3PT '!$B$2:$U$365,17,FALSE)</f>
        <v>6.5</v>
      </c>
      <c r="J326">
        <f>VLOOKUP(A326 &amp; "*",'Rebound Margin'!$B$1:$U$365,15,FALSE)</f>
        <v>7.2</v>
      </c>
      <c r="K326" s="11">
        <f>VLOOKUP(A326,NET!$A$2:$C$366,2,FALSE)</f>
        <v>102</v>
      </c>
      <c r="L326">
        <f>VLOOKUP(A326 &amp; "*",SOR!$A$2:$I$366,4,FALSE)</f>
        <v>84</v>
      </c>
      <c r="M326">
        <f>VLOOKUP(A326 &amp; "*",BPI!$A$2:$L$367,4,FALSE)</f>
        <v>3.5</v>
      </c>
      <c r="N326">
        <f>VLOOKUP('2024-2025 March Madness Data'!A326,'EFG Efficiency Experience'!$B$1:$AQ$365,30,FALSE)</f>
        <v>2.5550000000000002</v>
      </c>
      <c r="O326">
        <f>VLOOKUP('2024-2025 March Madness Data'!A326,'EFG Efficiency Experience'!$B$1:$AQ$365,3,FALSE)</f>
        <v>106.78400000000001</v>
      </c>
      <c r="P326">
        <f>VLOOKUP(A326 &amp; "*",'Last10 W L'!$C$2:$I$365,2,FALSE)</f>
        <v>5.7</v>
      </c>
    </row>
    <row r="327" spans="1:16" x14ac:dyDescent="0.2">
      <c r="A327" s="4" t="s">
        <v>694</v>
      </c>
      <c r="B327" s="4">
        <f>VLOOKUP('2024-2025 March Madness Data'!A327 &amp; "*",'PPG TO 3PT '!$B$2:$U$365,3,FALSE)</f>
        <v>69.2</v>
      </c>
      <c r="C327" s="5">
        <f>VLOOKUP(A327 &amp; "*",OPPG!$B$1:$U$365,3,FALSE)</f>
        <v>68.099999999999994</v>
      </c>
      <c r="D327" s="4">
        <f>VLOOKUP(A327 &amp;"*",'PPG TO 3PT '!$B$2:$U$365,19,FALSE)</f>
        <v>10.7</v>
      </c>
      <c r="E327" s="5">
        <f>VLOOKUP(A327 &amp; "*",'PPG TO 3PT '!$B$2:$U$365,9,FALSE)</f>
        <v>33.299999999999997</v>
      </c>
      <c r="F327" s="4">
        <f>VLOOKUP(A327, 'EFG Efficiency Experience'!$B$1:$AQ$365,8,FALSE)</f>
        <v>49.7</v>
      </c>
      <c r="G327" s="5">
        <f>VLOOKUP(A327 &amp; "*",'PPG TO 3PT '!$B$2:$U$365,11,FALSE)</f>
        <v>19.8</v>
      </c>
      <c r="H327" s="5">
        <f>VLOOKUP(A327 &amp; "*",'PPG TO 3PT '!$B$2:$U$365,12,FALSE)</f>
        <v>71.7</v>
      </c>
      <c r="I327" s="5">
        <f>VLOOKUP(A327 &amp; "*",'PPG TO 3PT '!$B$2:$U$365,17,FALSE)</f>
        <v>6.5</v>
      </c>
      <c r="J327">
        <f>VLOOKUP(A327 &amp; "*",'Rebound Margin'!$B$1:$U$365,15,FALSE)</f>
        <v>-1.2</v>
      </c>
      <c r="K327" s="11">
        <f>VLOOKUP(A327,NET!$A$2:$C$366,2,FALSE)</f>
        <v>98</v>
      </c>
      <c r="L327">
        <f>VLOOKUP(A327 &amp; "*",SOR!$A$2:$I$366,4,FALSE)</f>
        <v>103</v>
      </c>
      <c r="M327">
        <f>VLOOKUP(A327 &amp; "*",BPI!$A$2:$L$367,4,FALSE)</f>
        <v>5.5</v>
      </c>
      <c r="N327">
        <f>VLOOKUP('2024-2025 March Madness Data'!A327,'EFG Efficiency Experience'!$B$1:$AQ$365,30,FALSE)</f>
        <v>2.016</v>
      </c>
      <c r="O327">
        <f>VLOOKUP('2024-2025 March Madness Data'!A327,'EFG Efficiency Experience'!$B$1:$AQ$365,3,FALSE)</f>
        <v>99.183999999999997</v>
      </c>
      <c r="P327">
        <f>VLOOKUP(A327 &amp; "*",'Last10 W L'!$C$2:$I$365,2,FALSE)</f>
        <v>6</v>
      </c>
    </row>
    <row r="328" spans="1:16" x14ac:dyDescent="0.2">
      <c r="A328" s="4" t="s">
        <v>695</v>
      </c>
      <c r="B328" s="4">
        <f>VLOOKUP('2024-2025 March Madness Data'!A328 &amp; "*",'PPG TO 3PT '!$B$2:$U$365,3,FALSE)</f>
        <v>76.900000000000006</v>
      </c>
      <c r="C328" s="5">
        <f>VLOOKUP(A328 &amp; "*",OPPG!$B$1:$U$365,3,FALSE)</f>
        <v>75.5</v>
      </c>
      <c r="D328" s="4">
        <f>VLOOKUP(A328 &amp;"*",'PPG TO 3PT '!$B$2:$U$365,19,FALSE)</f>
        <v>12.4</v>
      </c>
      <c r="E328" s="5">
        <f>VLOOKUP(A328 &amp; "*",'PPG TO 3PT '!$B$2:$U$365,9,FALSE)</f>
        <v>36.700000000000003</v>
      </c>
      <c r="F328" s="4">
        <f>VLOOKUP(A328, 'EFG Efficiency Experience'!$B$1:$AQ$365,8,FALSE)</f>
        <v>54.6</v>
      </c>
      <c r="G328" s="5">
        <f>VLOOKUP(A328 &amp; "*",'PPG TO 3PT '!$B$2:$U$365,11,FALSE)</f>
        <v>20.5</v>
      </c>
      <c r="H328" s="5">
        <f>VLOOKUP(A328 &amp; "*",'PPG TO 3PT '!$B$2:$U$365,12,FALSE)</f>
        <v>74.599999999999994</v>
      </c>
      <c r="I328" s="5">
        <f>VLOOKUP(A328 &amp; "*",'PPG TO 3PT '!$B$2:$U$365,17,FALSE)</f>
        <v>6.4</v>
      </c>
      <c r="J328">
        <f>VLOOKUP(A328 &amp; "*",'Rebound Margin'!$B$1:$U$365,15,FALSE)</f>
        <v>-0.9</v>
      </c>
      <c r="K328" s="11">
        <f>VLOOKUP(A328,NET!$A$2:$C$366,2,FALSE)</f>
        <v>70</v>
      </c>
      <c r="L328">
        <f>VLOOKUP(A328 &amp; "*",SOR!$A$2:$I$366,4,FALSE)</f>
        <v>83</v>
      </c>
      <c r="M328">
        <f>VLOOKUP(A328 &amp; "*",BPI!$A$2:$L$367,4,FALSE)</f>
        <v>9.4</v>
      </c>
      <c r="N328">
        <f>VLOOKUP('2024-2025 March Madness Data'!A328,'EFG Efficiency Experience'!$B$1:$AQ$365,30,FALSE)</f>
        <v>2.222</v>
      </c>
      <c r="O328">
        <f>VLOOKUP('2024-2025 March Madness Data'!A328,'EFG Efficiency Experience'!$B$1:$AQ$365,3,FALSE)</f>
        <v>102.74</v>
      </c>
      <c r="P328">
        <f>VLOOKUP(A328 &amp; "*",'Last10 W L'!$C$2:$I$365,2,FALSE)</f>
        <v>10</v>
      </c>
    </row>
    <row r="329" spans="1:16" x14ac:dyDescent="0.2">
      <c r="A329" s="4" t="s">
        <v>754</v>
      </c>
      <c r="B329" s="4">
        <f>VLOOKUP('2024-2025 March Madness Data'!A329 &amp; "*",'PPG TO 3PT '!$B$2:$U$365,3,FALSE)</f>
        <v>74.8</v>
      </c>
      <c r="C329" s="5">
        <f>VLOOKUP(A329 &amp; "*",OPPG!$B$1:$U$365,3,FALSE)</f>
        <v>83.5</v>
      </c>
      <c r="D329" s="4">
        <f>VLOOKUP(A329 &amp;"*",'PPG TO 3PT '!$B$2:$U$365,19,FALSE)</f>
        <v>14.2</v>
      </c>
      <c r="E329" s="5">
        <f>VLOOKUP(A329 &amp; "*",'PPG TO 3PT '!$B$2:$U$365,9,FALSE)</f>
        <v>30.6</v>
      </c>
      <c r="F329" s="4">
        <f>VLOOKUP(A329, 'EFG Efficiency Experience'!$B$1:$AQ$365,8,FALSE)</f>
        <v>49.8</v>
      </c>
      <c r="G329" s="5">
        <f>VLOOKUP(A329 &amp; "*",'PPG TO 3PT '!$B$2:$U$365,11,FALSE)</f>
        <v>18.899999999999999</v>
      </c>
      <c r="H329" s="5">
        <f>VLOOKUP(A329 &amp; "*",'PPG TO 3PT '!$B$2:$U$365,12,FALSE)</f>
        <v>67.5</v>
      </c>
      <c r="I329" s="5">
        <f>VLOOKUP(A329 &amp; "*",'PPG TO 3PT '!$B$2:$U$365,17,FALSE)</f>
        <v>7.6</v>
      </c>
      <c r="J329">
        <f>VLOOKUP(A329 &amp; "*",'Rebound Margin'!$B$1:$U$365,15,FALSE)</f>
        <v>-3.8</v>
      </c>
      <c r="K329" s="11">
        <f>VLOOKUP(A329,NET!$A$2:$C$366,2,FALSE)</f>
        <v>347</v>
      </c>
      <c r="L329">
        <f>VLOOKUP(A329 &amp; "*",SOR!$A$2:$I$366,4,FALSE)</f>
        <v>188</v>
      </c>
      <c r="M329">
        <f>VLOOKUP(A329 &amp; "*",BPI!$A$2:$L$367,4,FALSE)</f>
        <v>-11.7</v>
      </c>
      <c r="N329">
        <f>VLOOKUP('2024-2025 March Madness Data'!A329,'EFG Efficiency Experience'!$B$1:$AQ$365,30,FALSE)</f>
        <v>0.98099999999999998</v>
      </c>
      <c r="O329">
        <f>VLOOKUP('2024-2025 March Madness Data'!A329,'EFG Efficiency Experience'!$B$1:$AQ$365,3,FALSE)</f>
        <v>114.896</v>
      </c>
      <c r="P329">
        <f>VLOOKUP(A329 &amp; "*",'Last10 W L'!$C$2:$I$365,2,FALSE)</f>
        <v>-13.6</v>
      </c>
    </row>
    <row r="330" spans="1:16" x14ac:dyDescent="0.2">
      <c r="A330" s="4" t="s">
        <v>696</v>
      </c>
      <c r="B330" s="4">
        <f>VLOOKUP('2024-2025 March Madness Data'!A330 &amp; "*",'PPG TO 3PT '!$B$2:$U$365,3,FALSE)</f>
        <v>80.900000000000006</v>
      </c>
      <c r="C330" s="5">
        <f>VLOOKUP(A330 &amp; "*",OPPG!$B$1:$U$365,3,FALSE)</f>
        <v>68</v>
      </c>
      <c r="D330" s="4">
        <f>VLOOKUP(A330 &amp;"*",'PPG TO 3PT '!$B$2:$U$365,19,FALSE)</f>
        <v>10.7</v>
      </c>
      <c r="E330" s="5">
        <f>VLOOKUP(A330 &amp; "*",'PPG TO 3PT '!$B$2:$U$365,9,FALSE)</f>
        <v>36.5</v>
      </c>
      <c r="F330" s="4">
        <f>VLOOKUP(A330, 'EFG Efficiency Experience'!$B$1:$AQ$365,8,FALSE)</f>
        <v>51.7</v>
      </c>
      <c r="G330" s="5">
        <f>VLOOKUP(A330 &amp; "*",'PPG TO 3PT '!$B$2:$U$365,11,FALSE)</f>
        <v>21.7</v>
      </c>
      <c r="H330" s="5">
        <f>VLOOKUP(A330 &amp; "*",'PPG TO 3PT '!$B$2:$U$365,12,FALSE)</f>
        <v>70.3</v>
      </c>
      <c r="I330" s="5">
        <f>VLOOKUP(A330 &amp; "*",'PPG TO 3PT '!$B$2:$U$365,17,FALSE)</f>
        <v>8.6</v>
      </c>
      <c r="J330">
        <f>VLOOKUP(A330 &amp; "*",'Rebound Margin'!$B$1:$U$365,15,FALSE)</f>
        <v>3</v>
      </c>
      <c r="K330" s="11">
        <f>VLOOKUP(A330,NET!$A$2:$C$366,2,FALSE)</f>
        <v>73</v>
      </c>
      <c r="L330">
        <f>VLOOKUP(A330 &amp; "*",SOR!$A$2:$I$366,4,FALSE)</f>
        <v>37</v>
      </c>
      <c r="M330">
        <f>VLOOKUP(A330 &amp; "*",BPI!$A$2:$L$367,4,FALSE)</f>
        <v>11.5</v>
      </c>
      <c r="N330">
        <f>VLOOKUP('2024-2025 March Madness Data'!A330,'EFG Efficiency Experience'!$B$1:$AQ$365,30,FALSE)</f>
        <v>2.1269999999999998</v>
      </c>
      <c r="O330">
        <f>VLOOKUP('2024-2025 March Madness Data'!A330,'EFG Efficiency Experience'!$B$1:$AQ$365,3,FALSE)</f>
        <v>100.46</v>
      </c>
      <c r="P330">
        <f>VLOOKUP(A330 &amp; "*",'Last10 W L'!$C$2:$I$365,2,FALSE)</f>
        <v>12.1</v>
      </c>
    </row>
    <row r="331" spans="1:16" x14ac:dyDescent="0.2">
      <c r="A331" s="4" t="s">
        <v>697</v>
      </c>
      <c r="B331" s="4">
        <f>VLOOKUP('2024-2025 March Madness Data'!A331 &amp; "*",'PPG TO 3PT '!$B$2:$U$365,3,FALSE)</f>
        <v>80.900000000000006</v>
      </c>
      <c r="C331" s="5">
        <f>VLOOKUP(A331 &amp; "*",OPPG!$B$1:$U$365,3,FALSE)</f>
        <v>70</v>
      </c>
      <c r="D331" s="4">
        <f>VLOOKUP(A331 &amp;"*",'PPG TO 3PT '!$B$2:$U$365,19,FALSE)</f>
        <v>10.7</v>
      </c>
      <c r="E331" s="5">
        <f>VLOOKUP(A331 &amp; "*",'PPG TO 3PT '!$B$2:$U$365,9,FALSE)</f>
        <v>36.5</v>
      </c>
      <c r="F331" s="4">
        <f>VLOOKUP(A331, 'EFG Efficiency Experience'!$B$1:$AQ$365,8,FALSE)</f>
        <v>56</v>
      </c>
      <c r="G331" s="5">
        <f>VLOOKUP(A331 &amp; "*",'PPG TO 3PT '!$B$2:$U$365,11,FALSE)</f>
        <v>21.7</v>
      </c>
      <c r="H331" s="5">
        <f>VLOOKUP(A331 &amp; "*",'PPG TO 3PT '!$B$2:$U$365,12,FALSE)</f>
        <v>70.3</v>
      </c>
      <c r="I331" s="5">
        <f>VLOOKUP(A331 &amp; "*",'PPG TO 3PT '!$B$2:$U$365,17,FALSE)</f>
        <v>8.6</v>
      </c>
      <c r="J331">
        <f>VLOOKUP(A331 &amp; "*",'Rebound Margin'!$B$1:$U$365,15,FALSE)</f>
        <v>3</v>
      </c>
      <c r="K331" s="11">
        <f>VLOOKUP(A331,NET!$A$2:$C$366,2,FALSE)</f>
        <v>37</v>
      </c>
      <c r="L331">
        <f>VLOOKUP(A331 &amp; "*",SOR!$A$2:$I$366,4,FALSE)</f>
        <v>37</v>
      </c>
      <c r="M331">
        <f>VLOOKUP(A331 &amp; "*",BPI!$A$2:$L$367,4,FALSE)</f>
        <v>11.5</v>
      </c>
      <c r="N331">
        <f>VLOOKUP('2024-2025 March Madness Data'!A331,'EFG Efficiency Experience'!$B$1:$AQ$365,30,FALSE)</f>
        <v>2.077</v>
      </c>
      <c r="O331">
        <f>VLOOKUP('2024-2025 March Madness Data'!A331,'EFG Efficiency Experience'!$B$1:$AQ$365,3,FALSE)</f>
        <v>105.188</v>
      </c>
      <c r="P331">
        <f>VLOOKUP(A331 &amp; "*",'Last10 W L'!$C$2:$I$365,2,FALSE)</f>
        <v>12.1</v>
      </c>
    </row>
    <row r="332" spans="1:16" x14ac:dyDescent="0.2">
      <c r="A332" s="4" t="s">
        <v>698</v>
      </c>
      <c r="B332" s="4">
        <f>VLOOKUP('2024-2025 March Madness Data'!A332 &amp; "*",'PPG TO 3PT '!$B$2:$U$365,3,FALSE)</f>
        <v>69.8</v>
      </c>
      <c r="C332" s="5">
        <f>VLOOKUP(A332 &amp; "*",OPPG!$B$1:$U$365,3,FALSE)</f>
        <v>76</v>
      </c>
      <c r="D332" s="4">
        <f>VLOOKUP(A332 &amp;"*",'PPG TO 3PT '!$B$2:$U$365,19,FALSE)</f>
        <v>12.6</v>
      </c>
      <c r="E332" s="5">
        <f>VLOOKUP(A332 &amp; "*",'PPG TO 3PT '!$B$2:$U$365,9,FALSE)</f>
        <v>33.299999999999997</v>
      </c>
      <c r="F332" s="4">
        <f>VLOOKUP(A332, 'EFG Efficiency Experience'!$B$1:$AQ$365,8,FALSE)</f>
        <v>48.8</v>
      </c>
      <c r="G332" s="5">
        <f>VLOOKUP(A332 &amp; "*",'PPG TO 3PT '!$B$2:$U$365,11,FALSE)</f>
        <v>19.2</v>
      </c>
      <c r="H332" s="5">
        <f>VLOOKUP(A332 &amp; "*",'PPG TO 3PT '!$B$2:$U$365,12,FALSE)</f>
        <v>69.5</v>
      </c>
      <c r="I332" s="5">
        <f>VLOOKUP(A332 &amp; "*",'PPG TO 3PT '!$B$2:$U$365,17,FALSE)</f>
        <v>6.5</v>
      </c>
      <c r="J332">
        <f>VLOOKUP(A332 &amp; "*",'Rebound Margin'!$B$1:$U$365,15,FALSE)</f>
        <v>-3.3</v>
      </c>
      <c r="K332" s="11">
        <f>VLOOKUP(A332,NET!$A$2:$C$366,2,FALSE)</f>
        <v>309</v>
      </c>
      <c r="L332">
        <f>VLOOKUP(A332 &amp; "*",SOR!$A$2:$I$366,4,FALSE)</f>
        <v>188</v>
      </c>
      <c r="M332">
        <f>VLOOKUP(A332 &amp; "*",BPI!$A$2:$L$367,4,FALSE)</f>
        <v>-9.4</v>
      </c>
      <c r="N332">
        <f>VLOOKUP('2024-2025 March Madness Data'!A332,'EFG Efficiency Experience'!$B$1:$AQ$365,30,FALSE)</f>
        <v>2.282</v>
      </c>
      <c r="O332">
        <f>VLOOKUP('2024-2025 March Madness Data'!A332,'EFG Efficiency Experience'!$B$1:$AQ$365,3,FALSE)</f>
        <v>113.66500000000001</v>
      </c>
      <c r="P332">
        <f>VLOOKUP(A332 &amp; "*",'Last10 W L'!$C$2:$I$365,2,FALSE)</f>
        <v>-7.8</v>
      </c>
    </row>
    <row r="333" spans="1:16" x14ac:dyDescent="0.2">
      <c r="A333" s="4" t="s">
        <v>699</v>
      </c>
      <c r="B333" s="4">
        <f>VLOOKUP('2024-2025 March Madness Data'!A333 &amp; "*",'PPG TO 3PT '!$B$2:$U$365,3,FALSE)</f>
        <v>76.2</v>
      </c>
      <c r="C333" s="5">
        <f>VLOOKUP(A333 &amp; "*",OPPG!$B$1:$U$365,3,FALSE)</f>
        <v>68</v>
      </c>
      <c r="D333" s="4">
        <f>VLOOKUP(A333 &amp;"*",'PPG TO 3PT '!$B$2:$U$365,19,FALSE)</f>
        <v>12.2</v>
      </c>
      <c r="E333" s="5">
        <f>VLOOKUP(A333 &amp; "*",'PPG TO 3PT '!$B$2:$U$365,9,FALSE)</f>
        <v>34</v>
      </c>
      <c r="F333" s="4">
        <f>VLOOKUP(A333, 'EFG Efficiency Experience'!$B$1:$AQ$365,8,FALSE)</f>
        <v>50.8</v>
      </c>
      <c r="G333" s="5">
        <f>VLOOKUP(A333 &amp; "*",'PPG TO 3PT '!$B$2:$U$365,11,FALSE)</f>
        <v>23.6</v>
      </c>
      <c r="H333" s="5">
        <f>VLOOKUP(A333 &amp; "*",'PPG TO 3PT '!$B$2:$U$365,12,FALSE)</f>
        <v>68.900000000000006</v>
      </c>
      <c r="I333" s="5">
        <f>VLOOKUP(A333 &amp; "*",'PPG TO 3PT '!$B$2:$U$365,17,FALSE)</f>
        <v>6.6</v>
      </c>
      <c r="J333">
        <f>VLOOKUP(A333 &amp; "*",'Rebound Margin'!$B$1:$U$365,15,FALSE)</f>
        <v>5</v>
      </c>
      <c r="K333" s="11">
        <f>VLOOKUP(A333,NET!$A$2:$C$366,2,FALSE)</f>
        <v>108</v>
      </c>
      <c r="L333">
        <f>VLOOKUP(A333 &amp; "*",SOR!$A$2:$I$366,4,FALSE)</f>
        <v>86</v>
      </c>
      <c r="M333">
        <f>VLOOKUP(A333 &amp; "*",BPI!$A$2:$L$367,4,FALSE)</f>
        <v>1.4</v>
      </c>
      <c r="N333">
        <f>VLOOKUP('2024-2025 March Madness Data'!A333,'EFG Efficiency Experience'!$B$1:$AQ$365,30,FALSE)</f>
        <v>1.5029999999999999</v>
      </c>
      <c r="O333">
        <f>VLOOKUP('2024-2025 March Madness Data'!A333,'EFG Efficiency Experience'!$B$1:$AQ$365,3,FALSE)</f>
        <v>101.837</v>
      </c>
      <c r="P333">
        <f>VLOOKUP(A333 &amp; "*",'Last10 W L'!$C$2:$I$365,2,FALSE)</f>
        <v>7.7</v>
      </c>
    </row>
    <row r="334" spans="1:16" x14ac:dyDescent="0.2">
      <c r="A334" s="4" t="s">
        <v>700</v>
      </c>
      <c r="B334" s="4">
        <f>VLOOKUP('2024-2025 March Madness Data'!A334 &amp; "*",'PPG TO 3PT '!$B$2:$U$365,3,FALSE)</f>
        <v>72.5</v>
      </c>
      <c r="C334" s="5">
        <f>VLOOKUP(A334 &amp; "*",OPPG!$B$1:$U$365,3,FALSE)</f>
        <v>70.8</v>
      </c>
      <c r="D334" s="4">
        <f>VLOOKUP(A334 &amp;"*",'PPG TO 3PT '!$B$2:$U$365,19,FALSE)</f>
        <v>11.8</v>
      </c>
      <c r="E334" s="5">
        <f>VLOOKUP(A334 &amp; "*",'PPG TO 3PT '!$B$2:$U$365,9,FALSE)</f>
        <v>35.1</v>
      </c>
      <c r="F334" s="4">
        <f>VLOOKUP(A334, 'EFG Efficiency Experience'!$B$1:$AQ$365,8,FALSE)</f>
        <v>49.3</v>
      </c>
      <c r="G334" s="5">
        <f>VLOOKUP(A334 &amp; "*",'PPG TO 3PT '!$B$2:$U$365,11,FALSE)</f>
        <v>21.2</v>
      </c>
      <c r="H334" s="5">
        <f>VLOOKUP(A334 &amp; "*",'PPG TO 3PT '!$B$2:$U$365,12,FALSE)</f>
        <v>71.5</v>
      </c>
      <c r="I334" s="5">
        <f>VLOOKUP(A334 &amp; "*",'PPG TO 3PT '!$B$2:$U$365,17,FALSE)</f>
        <v>10.199999999999999</v>
      </c>
      <c r="J334">
        <f>VLOOKUP(A334 &amp; "*",'Rebound Margin'!$B$1:$U$365,15,FALSE)</f>
        <v>-5.4</v>
      </c>
      <c r="K334" s="11">
        <f>VLOOKUP(A334,NET!$A$2:$C$366,2,FALSE)</f>
        <v>157</v>
      </c>
      <c r="L334">
        <f>VLOOKUP(A334 &amp; "*",SOR!$A$2:$I$366,4,FALSE)</f>
        <v>175</v>
      </c>
      <c r="M334">
        <f>VLOOKUP(A334 &amp; "*",BPI!$A$2:$L$367,4,FALSE)</f>
        <v>-2</v>
      </c>
      <c r="N334">
        <f>VLOOKUP('2024-2025 March Madness Data'!A334,'EFG Efficiency Experience'!$B$1:$AQ$365,30,FALSE)</f>
        <v>2.1579999999999999</v>
      </c>
      <c r="O334">
        <f>VLOOKUP('2024-2025 March Madness Data'!A334,'EFG Efficiency Experience'!$B$1:$AQ$365,3,FALSE)</f>
        <v>103.959</v>
      </c>
      <c r="P334">
        <f>VLOOKUP(A334 &amp; "*",'Last10 W L'!$C$2:$I$365,2,FALSE)</f>
        <v>-3.4</v>
      </c>
    </row>
    <row r="335" spans="1:16" x14ac:dyDescent="0.2">
      <c r="A335" s="4" t="s">
        <v>701</v>
      </c>
      <c r="B335" s="4">
        <f>VLOOKUP('2024-2025 March Madness Data'!A335 &amp; "*",'PPG TO 3PT '!$B$2:$U$365,3,FALSE)</f>
        <v>74.7</v>
      </c>
      <c r="C335" s="5">
        <f>VLOOKUP(A335 &amp; "*",OPPG!$B$1:$U$365,3,FALSE)</f>
        <v>73.900000000000006</v>
      </c>
      <c r="D335" s="4">
        <f>VLOOKUP(A335 &amp;"*",'PPG TO 3PT '!$B$2:$U$365,19,FALSE)</f>
        <v>9.6999999999999993</v>
      </c>
      <c r="E335" s="5">
        <f>VLOOKUP(A335 &amp; "*",'PPG TO 3PT '!$B$2:$U$365,9,FALSE)</f>
        <v>33.6</v>
      </c>
      <c r="F335" s="4">
        <f>VLOOKUP(A335, 'EFG Efficiency Experience'!$B$1:$AQ$365,8,FALSE)</f>
        <v>47.7</v>
      </c>
      <c r="G335" s="5">
        <f>VLOOKUP(A335 &amp; "*",'PPG TO 3PT '!$B$2:$U$365,11,FALSE)</f>
        <v>19.7</v>
      </c>
      <c r="H335" s="5">
        <f>VLOOKUP(A335 &amp; "*",'PPG TO 3PT '!$B$2:$U$365,12,FALSE)</f>
        <v>79</v>
      </c>
      <c r="I335" s="5">
        <f>VLOOKUP(A335 &amp; "*",'PPG TO 3PT '!$B$2:$U$365,17,FALSE)</f>
        <v>5.9</v>
      </c>
      <c r="J335">
        <f>VLOOKUP(A335 &amp; "*",'Rebound Margin'!$B$1:$U$365,15,FALSE)</f>
        <v>-1</v>
      </c>
      <c r="K335" s="11">
        <f>VLOOKUP(A335,NET!$A$2:$C$366,2,FALSE)</f>
        <v>206</v>
      </c>
      <c r="L335">
        <f>VLOOKUP(A335 &amp; "*",SOR!$A$2:$I$366,4,FALSE)</f>
        <v>188</v>
      </c>
      <c r="M335">
        <f>VLOOKUP(A335 &amp; "*",BPI!$A$2:$L$367,4,FALSE)</f>
        <v>-2.4</v>
      </c>
      <c r="N335">
        <f>VLOOKUP('2024-2025 March Madness Data'!A335,'EFG Efficiency Experience'!$B$1:$AQ$365,30,FALSE)</f>
        <v>1.4750000000000001</v>
      </c>
      <c r="O335">
        <f>VLOOKUP('2024-2025 March Madness Data'!A335,'EFG Efficiency Experience'!$B$1:$AQ$365,3,FALSE)</f>
        <v>109.76600000000001</v>
      </c>
      <c r="P335">
        <f>VLOOKUP(A335 &amp; "*",'Last10 W L'!$C$2:$I$365,2,FALSE)</f>
        <v>-0.2</v>
      </c>
    </row>
    <row r="336" spans="1:16" x14ac:dyDescent="0.2">
      <c r="A336" s="4" t="s">
        <v>702</v>
      </c>
      <c r="B336" s="4">
        <f>VLOOKUP('2024-2025 March Madness Data'!A336 &amp; "*",'PPG TO 3PT '!$B$2:$U$365,3,FALSE)</f>
        <v>79.599999999999994</v>
      </c>
      <c r="C336" s="5">
        <f>VLOOKUP(A336 &amp; "*",OPPG!$B$1:$U$365,3,FALSE)</f>
        <v>74.8</v>
      </c>
      <c r="D336" s="4">
        <f>VLOOKUP(A336 &amp;"*",'PPG TO 3PT '!$B$2:$U$365,19,FALSE)</f>
        <v>10.4</v>
      </c>
      <c r="E336" s="5">
        <f>VLOOKUP(A336 &amp; "*",'PPG TO 3PT '!$B$2:$U$365,9,FALSE)</f>
        <v>32.5</v>
      </c>
      <c r="F336" s="4">
        <f>VLOOKUP(A336, 'EFG Efficiency Experience'!$B$1:$AQ$365,8,FALSE)</f>
        <v>51.7</v>
      </c>
      <c r="G336" s="5">
        <f>VLOOKUP(A336 &amp; "*",'PPG TO 3PT '!$B$2:$U$365,11,FALSE)</f>
        <v>21</v>
      </c>
      <c r="H336" s="5">
        <f>VLOOKUP(A336 &amp; "*",'PPG TO 3PT '!$B$2:$U$365,12,FALSE)</f>
        <v>74.7</v>
      </c>
      <c r="I336" s="5">
        <f>VLOOKUP(A336 &amp; "*",'PPG TO 3PT '!$B$2:$U$365,17,FALSE)</f>
        <v>9</v>
      </c>
      <c r="J336">
        <f>VLOOKUP(A336 &amp; "*",'Rebound Margin'!$B$1:$U$365,15,FALSE)</f>
        <v>0.4</v>
      </c>
      <c r="K336" s="11">
        <f>VLOOKUP(A336,NET!$A$2:$C$366,2,FALSE)</f>
        <v>48</v>
      </c>
      <c r="L336">
        <f>VLOOKUP(A336 &amp; "*",SOR!$A$2:$I$366,4,FALSE)</f>
        <v>41</v>
      </c>
      <c r="M336">
        <f>VLOOKUP(A336 &amp; "*",BPI!$A$2:$L$367,4,FALSE)</f>
        <v>10</v>
      </c>
      <c r="N336">
        <f>VLOOKUP('2024-2025 March Madness Data'!A336,'EFG Efficiency Experience'!$B$1:$AQ$365,30,FALSE)</f>
        <v>1.9730000000000001</v>
      </c>
      <c r="O336">
        <f>VLOOKUP('2024-2025 March Madness Data'!A336,'EFG Efficiency Experience'!$B$1:$AQ$365,3,FALSE)</f>
        <v>101.196</v>
      </c>
      <c r="P336">
        <f>VLOOKUP(A336 &amp; "*",'Last10 W L'!$C$2:$I$365,2,FALSE)</f>
        <v>11.4</v>
      </c>
    </row>
    <row r="337" spans="1:16" x14ac:dyDescent="0.2">
      <c r="A337" s="4" t="s">
        <v>703</v>
      </c>
      <c r="B337" s="4">
        <f>VLOOKUP('2024-2025 March Madness Data'!A337 &amp; "*",'PPG TO 3PT '!$B$2:$U$365,3,FALSE)</f>
        <v>77.400000000000006</v>
      </c>
      <c r="C337" s="5">
        <f>VLOOKUP(A337 &amp; "*",OPPG!$B$1:$U$365,3,FALSE)</f>
        <v>62.4</v>
      </c>
      <c r="D337" s="4">
        <f>VLOOKUP(A337 &amp;"*",'PPG TO 3PT '!$B$2:$U$365,19,FALSE)</f>
        <v>11.1</v>
      </c>
      <c r="E337" s="5">
        <f>VLOOKUP(A337 &amp; "*",'PPG TO 3PT '!$B$2:$U$365,9,FALSE)</f>
        <v>33.4</v>
      </c>
      <c r="F337" s="4">
        <f>VLOOKUP(A337, 'EFG Efficiency Experience'!$B$1:$AQ$365,8,FALSE)</f>
        <v>52.4</v>
      </c>
      <c r="G337" s="5">
        <f>VLOOKUP(A337 &amp; "*",'PPG TO 3PT '!$B$2:$U$365,11,FALSE)</f>
        <v>19.3</v>
      </c>
      <c r="H337" s="5">
        <f>VLOOKUP(A337 &amp; "*",'PPG TO 3PT '!$B$2:$U$365,12,FALSE)</f>
        <v>74.099999999999994</v>
      </c>
      <c r="I337" s="5">
        <f>VLOOKUP(A337 &amp; "*",'PPG TO 3PT '!$B$2:$U$365,17,FALSE)</f>
        <v>8.1999999999999993</v>
      </c>
      <c r="J337">
        <f>VLOOKUP(A337 &amp; "*",'Rebound Margin'!$B$1:$U$365,15,FALSE)</f>
        <v>5.0999999999999996</v>
      </c>
      <c r="K337" s="11">
        <f>VLOOKUP(A337,NET!$A$2:$C$366,2,FALSE)</f>
        <v>31</v>
      </c>
      <c r="L337">
        <f>VLOOKUP(A337 &amp; "*",SOR!$A$2:$I$366,4,FALSE)</f>
        <v>48</v>
      </c>
      <c r="M337">
        <f>VLOOKUP(A337 &amp; "*",BPI!$A$2:$L$367,4,FALSE)</f>
        <v>13.4</v>
      </c>
      <c r="N337">
        <f>VLOOKUP('2024-2025 March Madness Data'!A337,'EFG Efficiency Experience'!$B$1:$AQ$365,30,FALSE)</f>
        <v>2.2309999999999999</v>
      </c>
      <c r="O337">
        <f>VLOOKUP('2024-2025 March Madness Data'!A337,'EFG Efficiency Experience'!$B$1:$AQ$365,3,FALSE)</f>
        <v>95.870999999999995</v>
      </c>
      <c r="P337">
        <f>VLOOKUP(A337 &amp; "*",'Last10 W L'!$C$2:$I$365,2,FALSE)</f>
        <v>16.600000000000001</v>
      </c>
    </row>
    <row r="338" spans="1:16" x14ac:dyDescent="0.2">
      <c r="A338" s="4" t="s">
        <v>704</v>
      </c>
      <c r="B338" s="4">
        <f>VLOOKUP('2024-2025 March Madness Data'!A338 &amp; "*",'PPG TO 3PT '!$B$2:$U$365,3,FALSE)</f>
        <v>66.599999999999994</v>
      </c>
      <c r="C338" s="5">
        <f>VLOOKUP(A338 &amp; "*",OPPG!$B$1:$U$365,3,FALSE)</f>
        <v>63.8</v>
      </c>
      <c r="D338" s="4">
        <f>VLOOKUP(A338 &amp;"*",'PPG TO 3PT '!$B$2:$U$365,19,FALSE)</f>
        <v>11.2</v>
      </c>
      <c r="E338" s="5">
        <f>VLOOKUP(A338 &amp; "*",'PPG TO 3PT '!$B$2:$U$365,9,FALSE)</f>
        <v>33</v>
      </c>
      <c r="F338" s="4">
        <f>VLOOKUP(A338, 'EFG Efficiency Experience'!$B$1:$AQ$365,8,FALSE)</f>
        <v>49</v>
      </c>
      <c r="G338" s="5">
        <f>VLOOKUP(A338 &amp; "*",'PPG TO 3PT '!$B$2:$U$365,11,FALSE)</f>
        <v>16.5</v>
      </c>
      <c r="H338" s="5">
        <f>VLOOKUP(A338 &amp; "*",'PPG TO 3PT '!$B$2:$U$365,12,FALSE)</f>
        <v>72</v>
      </c>
      <c r="I338" s="5">
        <f>VLOOKUP(A338 &amp; "*",'PPG TO 3PT '!$B$2:$U$365,17,FALSE)</f>
        <v>5.6</v>
      </c>
      <c r="J338">
        <f>VLOOKUP(A338 &amp; "*",'Rebound Margin'!$B$1:$U$365,15,FALSE)</f>
        <v>1.1000000000000001</v>
      </c>
      <c r="K338" s="11">
        <f>VLOOKUP(A338,NET!$A$2:$C$366,2,FALSE)</f>
        <v>232</v>
      </c>
      <c r="L338">
        <f>VLOOKUP(A338 &amp; "*",SOR!$A$2:$I$366,4,FALSE)</f>
        <v>159</v>
      </c>
      <c r="M338">
        <f>VLOOKUP(A338 &amp; "*",BPI!$A$2:$L$367,4,FALSE)</f>
        <v>-1.5</v>
      </c>
      <c r="N338">
        <f>VLOOKUP('2024-2025 March Madness Data'!A338,'EFG Efficiency Experience'!$B$1:$AQ$365,30,FALSE)</f>
        <v>2.3199999999999998</v>
      </c>
      <c r="O338">
        <f>VLOOKUP('2024-2025 March Madness Data'!A338,'EFG Efficiency Experience'!$B$1:$AQ$365,3,FALSE)</f>
        <v>104.652</v>
      </c>
      <c r="P338">
        <f>VLOOKUP(A338 &amp; "*",'Last10 W L'!$C$2:$I$365,2,FALSE)</f>
        <v>0.9</v>
      </c>
    </row>
    <row r="339" spans="1:16" x14ac:dyDescent="0.2">
      <c r="A339" s="4" t="s">
        <v>705</v>
      </c>
      <c r="B339" s="4">
        <f>VLOOKUP('2024-2025 March Madness Data'!A339 &amp; "*",'PPG TO 3PT '!$B$2:$U$365,3,FALSE)</f>
        <v>73.400000000000006</v>
      </c>
      <c r="C339" s="5">
        <f>VLOOKUP(A339 &amp; "*",OPPG!$B$1:$U$365,3,FALSE)</f>
        <v>67.5</v>
      </c>
      <c r="D339" s="4">
        <f>VLOOKUP(A339 &amp;"*",'PPG TO 3PT '!$B$2:$U$365,19,FALSE)</f>
        <v>9.9</v>
      </c>
      <c r="E339" s="5">
        <f>VLOOKUP(A339 &amp; "*",'PPG TO 3PT '!$B$2:$U$365,9,FALSE)</f>
        <v>39.799999999999997</v>
      </c>
      <c r="F339" s="4">
        <f>VLOOKUP(A339, 'EFG Efficiency Experience'!$B$1:$AQ$365,8,FALSE)</f>
        <v>54.9</v>
      </c>
      <c r="G339" s="5">
        <f>VLOOKUP(A339 &amp; "*",'PPG TO 3PT '!$B$2:$U$365,11,FALSE)</f>
        <v>15.9</v>
      </c>
      <c r="H339" s="5">
        <f>VLOOKUP(A339 &amp; "*",'PPG TO 3PT '!$B$2:$U$365,12,FALSE)</f>
        <v>80</v>
      </c>
      <c r="I339" s="5">
        <f>VLOOKUP(A339 &amp; "*",'PPG TO 3PT '!$B$2:$U$365,17,FALSE)</f>
        <v>5.7</v>
      </c>
      <c r="J339">
        <f>VLOOKUP(A339 &amp; "*",'Rebound Margin'!$B$1:$U$365,15,FALSE)</f>
        <v>3</v>
      </c>
      <c r="K339" s="11">
        <f>VLOOKUP(A339,NET!$A$2:$C$366,2,FALSE)</f>
        <v>55</v>
      </c>
      <c r="L339">
        <f>VLOOKUP(A339 &amp; "*",SOR!$A$2:$I$366,4,FALSE)</f>
        <v>61</v>
      </c>
      <c r="M339">
        <f>VLOOKUP(A339 &amp; "*",BPI!$A$2:$L$367,4,FALSE)</f>
        <v>11.8</v>
      </c>
      <c r="N339">
        <f>VLOOKUP('2024-2025 March Madness Data'!A339,'EFG Efficiency Experience'!$B$1:$AQ$365,30,FALSE)</f>
        <v>2.4449999999999998</v>
      </c>
      <c r="O339">
        <f>VLOOKUP('2024-2025 March Madness Data'!A339,'EFG Efficiency Experience'!$B$1:$AQ$365,3,FALSE)</f>
        <v>102.465</v>
      </c>
      <c r="P339">
        <f>VLOOKUP(A339 &amp; "*",'Last10 W L'!$C$2:$I$365,2,FALSE)</f>
        <v>12.3</v>
      </c>
    </row>
    <row r="340" spans="1:16" x14ac:dyDescent="0.2">
      <c r="A340" s="4" t="s">
        <v>399</v>
      </c>
      <c r="B340" s="4">
        <f>VLOOKUP('2024-2025 March Madness Data'!A340 &amp; "*",'PPG TO 3PT '!$B$2:$U$365,3,FALSE)</f>
        <v>69.2</v>
      </c>
      <c r="C340" s="5">
        <f>VLOOKUP(A340 &amp; "*",OPPG!$B$1:$U$365,3,FALSE)</f>
        <v>66.8</v>
      </c>
      <c r="D340" s="4">
        <f>VLOOKUP(A340 &amp;"*",'PPG TO 3PT '!$B$2:$U$365,19,FALSE)</f>
        <v>13.4</v>
      </c>
      <c r="E340" s="5">
        <f>VLOOKUP(A340 &amp; "*",'PPG TO 3PT '!$B$2:$U$365,9,FALSE)</f>
        <v>35</v>
      </c>
      <c r="F340" s="4">
        <f>VLOOKUP(A340, 'EFG Efficiency Experience'!$B$1:$AQ$365,8,FALSE)</f>
        <v>52.7</v>
      </c>
      <c r="G340" s="5">
        <f>VLOOKUP(A340 &amp; "*",'PPG TO 3PT '!$B$2:$U$365,11,FALSE)</f>
        <v>17.100000000000001</v>
      </c>
      <c r="H340" s="5">
        <f>VLOOKUP(A340 &amp; "*",'PPG TO 3PT '!$B$2:$U$365,12,FALSE)</f>
        <v>71.400000000000006</v>
      </c>
      <c r="I340" s="5">
        <f>VLOOKUP(A340 &amp; "*",'PPG TO 3PT '!$B$2:$U$365,17,FALSE)</f>
        <v>5.4</v>
      </c>
      <c r="J340">
        <f>VLOOKUP(A340 &amp; "*",'Rebound Margin'!$B$1:$U$365,15,FALSE)</f>
        <v>-3.6</v>
      </c>
      <c r="K340" s="11">
        <f>VLOOKUP(A340,NET!$A$2:$C$366,2,FALSE)</f>
        <v>110</v>
      </c>
      <c r="L340">
        <f>VLOOKUP(A340 &amp; "*",SOR!$A$2:$I$366,4,FALSE)</f>
        <v>100</v>
      </c>
      <c r="M340">
        <f>VLOOKUP(A340 &amp; "*",BPI!$A$2:$L$367,4,FALSE)</f>
        <v>4.9000000000000004</v>
      </c>
      <c r="N340">
        <f>VLOOKUP('2024-2025 March Madness Data'!A340,'EFG Efficiency Experience'!$B$1:$AQ$365,30,FALSE)</f>
        <v>1.4219999999999999</v>
      </c>
      <c r="O340">
        <f>VLOOKUP('2024-2025 March Madness Data'!A340,'EFG Efficiency Experience'!$B$1:$AQ$365,3,FALSE)</f>
        <v>104.511</v>
      </c>
      <c r="P340">
        <f>VLOOKUP(A340 &amp; "*",'Last10 W L'!$C$2:$I$365,2,FALSE)</f>
        <v>8.6999999999999993</v>
      </c>
    </row>
    <row r="341" spans="1:16" x14ac:dyDescent="0.2">
      <c r="A341" s="4" t="s">
        <v>400</v>
      </c>
      <c r="B341" s="4">
        <f>VLOOKUP('2024-2025 March Madness Data'!A341 &amp; "*",'PPG TO 3PT '!$B$2:$U$365,3,FALSE)</f>
        <v>69.2</v>
      </c>
      <c r="C341" s="5">
        <f>VLOOKUP(A341 &amp; "*",OPPG!$B$1:$U$365,3,FALSE)</f>
        <v>73.2</v>
      </c>
      <c r="D341" s="4">
        <f>VLOOKUP(A341 &amp;"*",'PPG TO 3PT '!$B$2:$U$365,19,FALSE)</f>
        <v>13.4</v>
      </c>
      <c r="E341" s="5">
        <f>VLOOKUP(A341 &amp; "*",'PPG TO 3PT '!$B$2:$U$365,9,FALSE)</f>
        <v>35</v>
      </c>
      <c r="F341" s="4">
        <f>VLOOKUP(A341, 'EFG Efficiency Experience'!$B$1:$AQ$365,8,FALSE)</f>
        <v>51.2</v>
      </c>
      <c r="G341" s="5">
        <f>VLOOKUP(A341 &amp; "*",'PPG TO 3PT '!$B$2:$U$365,11,FALSE)</f>
        <v>17.100000000000001</v>
      </c>
      <c r="H341" s="5">
        <f>VLOOKUP(A341 &amp; "*",'PPG TO 3PT '!$B$2:$U$365,12,FALSE)</f>
        <v>71.400000000000006</v>
      </c>
      <c r="I341" s="5">
        <f>VLOOKUP(A341 &amp; "*",'PPG TO 3PT '!$B$2:$U$365,17,FALSE)</f>
        <v>5.4</v>
      </c>
      <c r="J341">
        <f>VLOOKUP(A341 &amp; "*",'Rebound Margin'!$B$1:$U$365,15,FALSE)</f>
        <v>1.1000000000000001</v>
      </c>
      <c r="K341" s="11">
        <f>VLOOKUP(A341,NET!$A$2:$C$366,2,FALSE)</f>
        <v>167</v>
      </c>
      <c r="L341">
        <f>VLOOKUP(A341 &amp; "*",SOR!$A$2:$I$366,4,FALSE)</f>
        <v>147</v>
      </c>
      <c r="M341">
        <f>VLOOKUP(A341 &amp; "*",BPI!$A$2:$L$367,4,FALSE)</f>
        <v>1.9</v>
      </c>
      <c r="N341">
        <f>VLOOKUP('2024-2025 March Madness Data'!A341,'EFG Efficiency Experience'!$B$1:$AQ$365,30,FALSE)</f>
        <v>1.3460000000000001</v>
      </c>
      <c r="O341">
        <f>VLOOKUP('2024-2025 March Madness Data'!A341,'EFG Efficiency Experience'!$B$1:$AQ$365,3,FALSE)</f>
        <v>104.715</v>
      </c>
      <c r="P341">
        <f>VLOOKUP(A341 &amp; "*",'Last10 W L'!$C$2:$I$365,2,FALSE)</f>
        <v>1</v>
      </c>
    </row>
    <row r="342" spans="1:16" x14ac:dyDescent="0.2">
      <c r="A342" s="4" t="s">
        <v>706</v>
      </c>
      <c r="B342" s="4">
        <f>VLOOKUP('2024-2025 March Madness Data'!A342 &amp; "*",'PPG TO 3PT '!$B$2:$U$365,3,FALSE)</f>
        <v>62.5</v>
      </c>
      <c r="C342" s="5">
        <f>VLOOKUP(A342 &amp; "*",OPPG!$B$1:$U$365,3,FALSE)</f>
        <v>60.6</v>
      </c>
      <c r="D342" s="4">
        <f>VLOOKUP(A342 &amp;"*",'PPG TO 3PT '!$B$2:$U$365,19,FALSE)</f>
        <v>11.8</v>
      </c>
      <c r="E342" s="5">
        <f>VLOOKUP(A342 &amp; "*",'PPG TO 3PT '!$B$2:$U$365,9,FALSE)</f>
        <v>33.4</v>
      </c>
      <c r="F342" s="4">
        <f>VLOOKUP(A342, 'EFG Efficiency Experience'!$B$1:$AQ$365,8,FALSE)</f>
        <v>43.7</v>
      </c>
      <c r="G342" s="5">
        <f>VLOOKUP(A342 &amp; "*",'PPG TO 3PT '!$B$2:$U$365,11,FALSE)</f>
        <v>16.100000000000001</v>
      </c>
      <c r="H342" s="5">
        <f>VLOOKUP(A342 &amp; "*",'PPG TO 3PT '!$B$2:$U$365,12,FALSE)</f>
        <v>70.599999999999994</v>
      </c>
      <c r="I342" s="5">
        <f>VLOOKUP(A342 &amp; "*",'PPG TO 3PT '!$B$2:$U$365,17,FALSE)</f>
        <v>7.1</v>
      </c>
      <c r="J342">
        <f>VLOOKUP(A342 &amp; "*",'Rebound Margin'!$B$1:$U$365,15,FALSE)</f>
        <v>4.5999999999999996</v>
      </c>
      <c r="K342" s="11">
        <f>VLOOKUP(A342,NET!$A$2:$C$366,2,FALSE)</f>
        <v>339</v>
      </c>
      <c r="L342">
        <f>VLOOKUP(A342 &amp; "*",SOR!$A$2:$I$366,4,FALSE)</f>
        <v>188</v>
      </c>
      <c r="M342">
        <f>VLOOKUP(A342 &amp; "*",BPI!$A$2:$L$367,4,FALSE)</f>
        <v>-8.9</v>
      </c>
      <c r="N342">
        <f>VLOOKUP('2024-2025 March Madness Data'!A342,'EFG Efficiency Experience'!$B$1:$AQ$365,30,FALSE)</f>
        <v>2.3540000000000001</v>
      </c>
      <c r="O342">
        <f>VLOOKUP('2024-2025 March Madness Data'!A342,'EFG Efficiency Experience'!$B$1:$AQ$365,3,FALSE)</f>
        <v>109.08</v>
      </c>
      <c r="P342">
        <f>VLOOKUP(A342 &amp; "*",'Last10 W L'!$C$2:$I$365,2,FALSE)</f>
        <v>-12.4</v>
      </c>
    </row>
    <row r="343" spans="1:16" x14ac:dyDescent="0.2">
      <c r="A343" s="4" t="s">
        <v>707</v>
      </c>
      <c r="B343" s="4">
        <f>VLOOKUP('2024-2025 March Madness Data'!A343 &amp; "*",'PPG TO 3PT '!$B$2:$U$365,3,FALSE)</f>
        <v>70.2</v>
      </c>
      <c r="C343" s="5">
        <f>VLOOKUP(A343 &amp; "*",OPPG!$B$1:$U$365,3,FALSE)</f>
        <v>68</v>
      </c>
      <c r="D343" s="4">
        <f>VLOOKUP(A343 &amp;"*",'PPG TO 3PT '!$B$2:$U$365,19,FALSE)</f>
        <v>11.3</v>
      </c>
      <c r="E343" s="5">
        <f>VLOOKUP(A343 &amp; "*",'PPG TO 3PT '!$B$2:$U$365,9,FALSE)</f>
        <v>28.5</v>
      </c>
      <c r="F343" s="4">
        <f>VLOOKUP(A343, 'EFG Efficiency Experience'!$B$1:$AQ$365,8,FALSE)</f>
        <v>49.4</v>
      </c>
      <c r="G343" s="5">
        <f>VLOOKUP(A343 &amp; "*",'PPG TO 3PT '!$B$2:$U$365,11,FALSE)</f>
        <v>20.100000000000001</v>
      </c>
      <c r="H343" s="5">
        <f>VLOOKUP(A343 &amp; "*",'PPG TO 3PT '!$B$2:$U$365,12,FALSE)</f>
        <v>75.599999999999994</v>
      </c>
      <c r="I343" s="5">
        <f>VLOOKUP(A343 &amp; "*",'PPG TO 3PT '!$B$2:$U$365,17,FALSE)</f>
        <v>7.2</v>
      </c>
      <c r="J343">
        <f>VLOOKUP(A343 &amp; "*",'Rebound Margin'!$B$1:$U$365,15,FALSE)</f>
        <v>-2.2000000000000002</v>
      </c>
      <c r="K343" s="11">
        <f>VLOOKUP(A343,NET!$A$2:$C$366,2,FALSE)</f>
        <v>69</v>
      </c>
      <c r="L343">
        <f>VLOOKUP(A343 &amp; "*",SOR!$A$2:$I$366,4,FALSE)</f>
        <v>44</v>
      </c>
      <c r="M343">
        <f>VLOOKUP(A343 &amp; "*",BPI!$A$2:$L$367,4,FALSE)</f>
        <v>8.6999999999999993</v>
      </c>
      <c r="N343">
        <f>VLOOKUP('2024-2025 March Madness Data'!A343,'EFG Efficiency Experience'!$B$1:$AQ$365,30,FALSE)</f>
        <v>2.2149999999999999</v>
      </c>
      <c r="O343">
        <f>VLOOKUP('2024-2025 March Madness Data'!A343,'EFG Efficiency Experience'!$B$1:$AQ$365,3,FALSE)</f>
        <v>97.049000000000007</v>
      </c>
      <c r="P343">
        <f>VLOOKUP(A343 &amp; "*",'Last10 W L'!$C$2:$I$365,2,FALSE)</f>
        <v>9.3000000000000007</v>
      </c>
    </row>
    <row r="344" spans="1:16" x14ac:dyDescent="0.2">
      <c r="A344" s="4" t="s">
        <v>708</v>
      </c>
      <c r="B344" s="4">
        <f>VLOOKUP('2024-2025 March Madness Data'!A344 &amp; "*",'PPG TO 3PT '!$B$2:$U$365,3,FALSE)</f>
        <v>78.8</v>
      </c>
      <c r="C344" s="5">
        <f>VLOOKUP(A344 &amp; "*",OPPG!$B$1:$U$365,3,FALSE)</f>
        <v>75.5</v>
      </c>
      <c r="D344" s="4">
        <f>VLOOKUP(A344 &amp;"*",'PPG TO 3PT '!$B$2:$U$365,19,FALSE)</f>
        <v>14.6</v>
      </c>
      <c r="E344" s="5">
        <f>VLOOKUP(A344 &amp; "*",'PPG TO 3PT '!$B$2:$U$365,9,FALSE)</f>
        <v>36.5</v>
      </c>
      <c r="F344" s="4">
        <f>VLOOKUP(A344, 'EFG Efficiency Experience'!$B$1:$AQ$365,8,FALSE)</f>
        <v>50.6</v>
      </c>
      <c r="G344" s="5">
        <f>VLOOKUP(A344 &amp; "*",'PPG TO 3PT '!$B$2:$U$365,11,FALSE)</f>
        <v>18.8</v>
      </c>
      <c r="H344" s="5">
        <f>VLOOKUP(A344 &amp; "*",'PPG TO 3PT '!$B$2:$U$365,12,FALSE)</f>
        <v>69.8</v>
      </c>
      <c r="I344" s="5">
        <f>VLOOKUP(A344 &amp; "*",'PPG TO 3PT '!$B$2:$U$365,17,FALSE)</f>
        <v>6.4</v>
      </c>
      <c r="J344">
        <f>VLOOKUP(A344 &amp; "*",'Rebound Margin'!$B$1:$U$365,15,FALSE)</f>
        <v>0.2</v>
      </c>
      <c r="K344" s="11">
        <f>VLOOKUP(A344,NET!$A$2:$C$366,2,FALSE)</f>
        <v>117</v>
      </c>
      <c r="L344">
        <f>VLOOKUP(A344 &amp; "*",SOR!$A$2:$I$366,4,FALSE)</f>
        <v>105</v>
      </c>
      <c r="M344">
        <f>VLOOKUP(A344 &amp; "*",BPI!$A$2:$L$367,4,FALSE)</f>
        <v>3.8</v>
      </c>
      <c r="N344">
        <f>VLOOKUP('2024-2025 March Madness Data'!A344,'EFG Efficiency Experience'!$B$1:$AQ$365,30,FALSE)</f>
        <v>2.0470000000000002</v>
      </c>
      <c r="O344">
        <f>VLOOKUP('2024-2025 March Madness Data'!A344,'EFG Efficiency Experience'!$B$1:$AQ$365,3,FALSE)</f>
        <v>104.401</v>
      </c>
      <c r="P344">
        <f>VLOOKUP(A344 &amp; "*",'Last10 W L'!$C$2:$I$365,2,FALSE)</f>
        <v>0.5</v>
      </c>
    </row>
    <row r="345" spans="1:16" x14ac:dyDescent="0.2">
      <c r="A345" s="4" t="s">
        <v>709</v>
      </c>
      <c r="B345" s="4">
        <f>VLOOKUP('2024-2025 March Madness Data'!A345 &amp; "*",'PPG TO 3PT '!$B$2:$U$365,3,FALSE)</f>
        <v>78.8</v>
      </c>
      <c r="C345" s="5">
        <f>VLOOKUP(A345 &amp; "*",OPPG!$B$1:$U$365,3,FALSE)</f>
        <v>78.400000000000006</v>
      </c>
      <c r="D345" s="4">
        <f>VLOOKUP(A345 &amp;"*",'PPG TO 3PT '!$B$2:$U$365,19,FALSE)</f>
        <v>14.6</v>
      </c>
      <c r="E345" s="5">
        <f>VLOOKUP(A345 &amp; "*",'PPG TO 3PT '!$B$2:$U$365,9,FALSE)</f>
        <v>36.5</v>
      </c>
      <c r="F345" s="4">
        <f>VLOOKUP(A345, 'EFG Efficiency Experience'!$B$1:$AQ$365,8,FALSE)</f>
        <v>56.7</v>
      </c>
      <c r="G345" s="5">
        <f>VLOOKUP(A345 &amp; "*",'PPG TO 3PT '!$B$2:$U$365,11,FALSE)</f>
        <v>18.8</v>
      </c>
      <c r="H345" s="5">
        <f>VLOOKUP(A345 &amp; "*",'PPG TO 3PT '!$B$2:$U$365,12,FALSE)</f>
        <v>69.8</v>
      </c>
      <c r="I345" s="5">
        <f>VLOOKUP(A345 &amp; "*",'PPG TO 3PT '!$B$2:$U$365,17,FALSE)</f>
        <v>6.4</v>
      </c>
      <c r="J345">
        <f>VLOOKUP(A345 &amp; "*",'Rebound Margin'!$B$1:$U$365,15,FALSE)</f>
        <v>0.2</v>
      </c>
      <c r="K345" s="11">
        <f>VLOOKUP(A345,NET!$A$2:$C$366,2,FALSE)</f>
        <v>112</v>
      </c>
      <c r="L345">
        <f>VLOOKUP(A345 &amp; "*",SOR!$A$2:$I$366,4,FALSE)</f>
        <v>107</v>
      </c>
      <c r="M345">
        <f>VLOOKUP(A345 &amp; "*",BPI!$A$2:$L$367,4,FALSE)</f>
        <v>2.9</v>
      </c>
      <c r="N345">
        <f>VLOOKUP('2024-2025 March Madness Data'!A345,'EFG Efficiency Experience'!$B$1:$AQ$365,30,FALSE)</f>
        <v>1.6559999999999999</v>
      </c>
      <c r="O345">
        <f>VLOOKUP('2024-2025 March Madness Data'!A345,'EFG Efficiency Experience'!$B$1:$AQ$365,3,FALSE)</f>
        <v>106.655</v>
      </c>
      <c r="P345">
        <f>VLOOKUP(A345 &amp; "*",'Last10 W L'!$C$2:$I$365,2,FALSE)</f>
        <v>-2.9</v>
      </c>
    </row>
    <row r="346" spans="1:16" x14ac:dyDescent="0.2">
      <c r="A346" s="4" t="s">
        <v>710</v>
      </c>
      <c r="B346" s="4">
        <f>VLOOKUP('2024-2025 March Madness Data'!A346 &amp; "*",'PPG TO 3PT '!$B$2:$U$365,3,FALSE)</f>
        <v>71.900000000000006</v>
      </c>
      <c r="C346" s="5">
        <f>VLOOKUP(A346 &amp; "*",OPPG!$B$1:$U$365,3,FALSE)</f>
        <v>71.900000000000006</v>
      </c>
      <c r="D346" s="4">
        <f>VLOOKUP(A346 &amp;"*",'PPG TO 3PT '!$B$2:$U$365,19,FALSE)</f>
        <v>11</v>
      </c>
      <c r="E346" s="5">
        <f>VLOOKUP(A346 &amp; "*",'PPG TO 3PT '!$B$2:$U$365,9,FALSE)</f>
        <v>34.700000000000003</v>
      </c>
      <c r="F346" s="4">
        <f>VLOOKUP(A346, 'EFG Efficiency Experience'!$B$1:$AQ$365,8,FALSE)</f>
        <v>50.2</v>
      </c>
      <c r="G346" s="5">
        <f>VLOOKUP(A346 &amp; "*",'PPG TO 3PT '!$B$2:$U$365,11,FALSE)</f>
        <v>19.2</v>
      </c>
      <c r="H346" s="5">
        <f>VLOOKUP(A346 &amp; "*",'PPG TO 3PT '!$B$2:$U$365,12,FALSE)</f>
        <v>70.3</v>
      </c>
      <c r="I346" s="5">
        <f>VLOOKUP(A346 &amp; "*",'PPG TO 3PT '!$B$2:$U$365,17,FALSE)</f>
        <v>6.5</v>
      </c>
      <c r="J346">
        <f>VLOOKUP(A346 &amp; "*",'Rebound Margin'!$B$1:$U$365,15,FALSE)</f>
        <v>-1</v>
      </c>
      <c r="K346" s="11">
        <f>VLOOKUP(A346,NET!$A$2:$C$366,2,FALSE)</f>
        <v>301</v>
      </c>
      <c r="L346">
        <f>VLOOKUP(A346 &amp; "*",SOR!$A$2:$I$366,4,FALSE)</f>
        <v>188</v>
      </c>
      <c r="M346">
        <f>VLOOKUP(A346 &amp; "*",BPI!$A$2:$L$367,4,FALSE)</f>
        <v>-5.0999999999999996</v>
      </c>
      <c r="N346">
        <f>VLOOKUP('2024-2025 March Madness Data'!A346,'EFG Efficiency Experience'!$B$1:$AQ$365,30,FALSE)</f>
        <v>1.9390000000000001</v>
      </c>
      <c r="O346">
        <f>VLOOKUP('2024-2025 March Madness Data'!A346,'EFG Efficiency Experience'!$B$1:$AQ$365,3,FALSE)</f>
        <v>111.76600000000001</v>
      </c>
      <c r="P346">
        <f>VLOOKUP(A346 &amp; "*",'Last10 W L'!$C$2:$I$365,2,FALSE)</f>
        <v>-7.8</v>
      </c>
    </row>
    <row r="347" spans="1:16" x14ac:dyDescent="0.2">
      <c r="A347" s="4" t="s">
        <v>711</v>
      </c>
      <c r="B347" s="4">
        <f>VLOOKUP('2024-2025 March Madness Data'!A347 &amp; "*",'PPG TO 3PT '!$B$2:$U$365,3,FALSE)</f>
        <v>69</v>
      </c>
      <c r="C347" s="5">
        <f>VLOOKUP(A347 &amp; "*",OPPG!$B$1:$U$365,3,FALSE)</f>
        <v>78.3</v>
      </c>
      <c r="D347" s="4">
        <f>VLOOKUP(A347 &amp;"*",'PPG TO 3PT '!$B$2:$U$365,19,FALSE)</f>
        <v>11.3</v>
      </c>
      <c r="E347" s="5">
        <f>VLOOKUP(A347 &amp; "*",'PPG TO 3PT '!$B$2:$U$365,9,FALSE)</f>
        <v>30.2</v>
      </c>
      <c r="F347" s="4">
        <f>VLOOKUP(A347, 'EFG Efficiency Experience'!$B$1:$AQ$365,8,FALSE)</f>
        <v>47.2</v>
      </c>
      <c r="G347" s="5">
        <f>VLOOKUP(A347 &amp; "*",'PPG TO 3PT '!$B$2:$U$365,11,FALSE)</f>
        <v>17</v>
      </c>
      <c r="H347" s="5">
        <f>VLOOKUP(A347 &amp; "*",'PPG TO 3PT '!$B$2:$U$365,12,FALSE)</f>
        <v>69.3</v>
      </c>
      <c r="I347" s="5">
        <f>VLOOKUP(A347 &amp; "*",'PPG TO 3PT '!$B$2:$U$365,17,FALSE)</f>
        <v>7</v>
      </c>
      <c r="J347">
        <f>VLOOKUP(A347 &amp; "*",'Rebound Margin'!$B$1:$U$365,15,FALSE)</f>
        <v>-3.5</v>
      </c>
      <c r="K347" s="11">
        <f>VLOOKUP(A347,NET!$A$2:$C$366,2,FALSE)</f>
        <v>345</v>
      </c>
      <c r="L347">
        <f>VLOOKUP(A347 &amp; "*",SOR!$A$2:$I$366,4,FALSE)</f>
        <v>188</v>
      </c>
      <c r="M347">
        <f>VLOOKUP(A347 &amp; "*",BPI!$A$2:$L$367,4,FALSE)</f>
        <v>-12</v>
      </c>
      <c r="N347">
        <f>VLOOKUP('2024-2025 March Madness Data'!A347,'EFG Efficiency Experience'!$B$1:$AQ$365,30,FALSE)</f>
        <v>2.1379999999999999</v>
      </c>
      <c r="O347">
        <f>VLOOKUP('2024-2025 March Madness Data'!A347,'EFG Efficiency Experience'!$B$1:$AQ$365,3,FALSE)</f>
        <v>114.48099999999999</v>
      </c>
      <c r="P347">
        <f>VLOOKUP(A347 &amp; "*",'Last10 W L'!$C$2:$I$365,2,FALSE)</f>
        <v>-15.5</v>
      </c>
    </row>
    <row r="348" spans="1:16" x14ac:dyDescent="0.2">
      <c r="A348" s="4" t="s">
        <v>712</v>
      </c>
      <c r="B348" s="4">
        <f>VLOOKUP('2024-2025 March Madness Data'!A348 &amp; "*",'PPG TO 3PT '!$B$2:$U$365,3,FALSE)</f>
        <v>68.2</v>
      </c>
      <c r="C348" s="5">
        <f>VLOOKUP(A348 &amp; "*",OPPG!$B$1:$U$365,3,FALSE)</f>
        <v>64.8</v>
      </c>
      <c r="D348" s="4">
        <f>VLOOKUP(A348 &amp;"*",'PPG TO 3PT '!$B$2:$U$365,19,FALSE)</f>
        <v>10.8</v>
      </c>
      <c r="E348" s="5">
        <f>VLOOKUP(A348 &amp; "*",'PPG TO 3PT '!$B$2:$U$365,9,FALSE)</f>
        <v>32.6</v>
      </c>
      <c r="F348" s="4">
        <f>VLOOKUP(A348, 'EFG Efficiency Experience'!$B$1:$AQ$365,8,FALSE)</f>
        <v>50</v>
      </c>
      <c r="G348" s="5">
        <f>VLOOKUP(A348 &amp; "*",'PPG TO 3PT '!$B$2:$U$365,11,FALSE)</f>
        <v>14.8</v>
      </c>
      <c r="H348" s="5">
        <f>VLOOKUP(A348 &amp; "*",'PPG TO 3PT '!$B$2:$U$365,12,FALSE)</f>
        <v>72</v>
      </c>
      <c r="I348" s="5">
        <f>VLOOKUP(A348 &amp; "*",'PPG TO 3PT '!$B$2:$U$365,17,FALSE)</f>
        <v>7.6</v>
      </c>
      <c r="J348">
        <f>VLOOKUP(A348 &amp; "*",'Rebound Margin'!$B$1:$U$365,15,FALSE)</f>
        <v>-3.3</v>
      </c>
      <c r="K348" s="11">
        <f>VLOOKUP(A348,NET!$A$2:$C$366,2,FALSE)</f>
        <v>51</v>
      </c>
      <c r="L348">
        <f>VLOOKUP(A348 &amp; "*",SOR!$A$2:$I$366,4,FALSE)</f>
        <v>43</v>
      </c>
      <c r="M348">
        <f>VLOOKUP(A348 &amp; "*",BPI!$A$2:$L$367,4,FALSE)</f>
        <v>10.6</v>
      </c>
      <c r="N348">
        <f>VLOOKUP('2024-2025 March Madness Data'!A348,'EFG Efficiency Experience'!$B$1:$AQ$365,30,FALSE)</f>
        <v>1.8819999999999999</v>
      </c>
      <c r="O348">
        <f>VLOOKUP('2024-2025 March Madness Data'!A348,'EFG Efficiency Experience'!$B$1:$AQ$365,3,FALSE)</f>
        <v>92.287000000000006</v>
      </c>
      <c r="P348">
        <f>VLOOKUP(A348 &amp; "*",'Last10 W L'!$C$2:$I$365,2,FALSE)</f>
        <v>11</v>
      </c>
    </row>
    <row r="349" spans="1:16" x14ac:dyDescent="0.2">
      <c r="A349" s="4" t="s">
        <v>713</v>
      </c>
      <c r="B349" s="4">
        <f>VLOOKUP('2024-2025 March Madness Data'!A349 &amp; "*",'PPG TO 3PT '!$B$2:$U$365,3,FALSE)</f>
        <v>69.7</v>
      </c>
      <c r="C349" s="5">
        <f>VLOOKUP(A349 &amp; "*",OPPG!$B$1:$U$365,3,FALSE)</f>
        <v>79</v>
      </c>
      <c r="D349" s="4">
        <f>VLOOKUP(A349 &amp;"*",'PPG TO 3PT '!$B$2:$U$365,19,FALSE)</f>
        <v>14</v>
      </c>
      <c r="E349" s="5">
        <f>VLOOKUP(A349 &amp; "*",'PPG TO 3PT '!$B$2:$U$365,9,FALSE)</f>
        <v>30.5</v>
      </c>
      <c r="F349" s="4">
        <f>VLOOKUP(A349, 'EFG Efficiency Experience'!$B$1:$AQ$365,8,FALSE)</f>
        <v>45.4</v>
      </c>
      <c r="G349" s="5">
        <f>VLOOKUP(A349 &amp; "*",'PPG TO 3PT '!$B$2:$U$365,11,FALSE)</f>
        <v>16.899999999999999</v>
      </c>
      <c r="H349" s="5">
        <f>VLOOKUP(A349 &amp; "*",'PPG TO 3PT '!$B$2:$U$365,12,FALSE)</f>
        <v>74.599999999999994</v>
      </c>
      <c r="I349" s="5">
        <f>VLOOKUP(A349 &amp; "*",'PPG TO 3PT '!$B$2:$U$365,17,FALSE)</f>
        <v>5.3</v>
      </c>
      <c r="J349">
        <f>VLOOKUP(A349 &amp; "*",'Rebound Margin'!$B$1:$U$365,15,FALSE)</f>
        <v>-0.7</v>
      </c>
      <c r="K349" s="11">
        <f>VLOOKUP(A349,NET!$A$2:$C$366,2,FALSE)</f>
        <v>342</v>
      </c>
      <c r="L349">
        <f>VLOOKUP(A349 &amp; "*",SOR!$A$2:$I$366,4,FALSE)</f>
        <v>188</v>
      </c>
      <c r="M349">
        <f>VLOOKUP(A349 &amp; "*",BPI!$A$2:$L$367,4,FALSE)</f>
        <v>-11.9</v>
      </c>
      <c r="N349">
        <f>VLOOKUP('2024-2025 March Madness Data'!A349,'EFG Efficiency Experience'!$B$1:$AQ$365,30,FALSE)</f>
        <v>1.8779999999999999</v>
      </c>
      <c r="O349">
        <f>VLOOKUP('2024-2025 March Madness Data'!A349,'EFG Efficiency Experience'!$B$1:$AQ$365,3,FALSE)</f>
        <v>112.398</v>
      </c>
      <c r="P349">
        <f>VLOOKUP(A349 &amp; "*",'Last10 W L'!$C$2:$I$365,2,FALSE)</f>
        <v>-8.5</v>
      </c>
    </row>
    <row r="350" spans="1:16" x14ac:dyDescent="0.2">
      <c r="A350" s="4" t="s">
        <v>714</v>
      </c>
      <c r="B350" s="4">
        <f>VLOOKUP('2024-2025 March Madness Data'!A350 &amp; "*",'PPG TO 3PT '!$B$2:$U$365,3,FALSE)</f>
        <v>68.7</v>
      </c>
      <c r="C350" s="5">
        <f>VLOOKUP(A350 &amp; "*",OPPG!$B$1:$U$365,3,FALSE)</f>
        <v>71.3</v>
      </c>
      <c r="D350" s="4">
        <f>VLOOKUP(A350 &amp;"*",'PPG TO 3PT '!$B$2:$U$365,19,FALSE)</f>
        <v>12</v>
      </c>
      <c r="E350" s="5">
        <f>VLOOKUP(A350 &amp; "*",'PPG TO 3PT '!$B$2:$U$365,9,FALSE)</f>
        <v>37.5</v>
      </c>
      <c r="F350" s="4">
        <f>VLOOKUP(A350, 'EFG Efficiency Experience'!$B$1:$AQ$365,8,FALSE)</f>
        <v>50.1</v>
      </c>
      <c r="G350" s="5">
        <f>VLOOKUP(A350 &amp; "*",'PPG TO 3PT '!$B$2:$U$365,11,FALSE)</f>
        <v>15.6</v>
      </c>
      <c r="H350" s="5">
        <f>VLOOKUP(A350 &amp; "*",'PPG TO 3PT '!$B$2:$U$365,12,FALSE)</f>
        <v>69.2</v>
      </c>
      <c r="I350" s="5">
        <f>VLOOKUP(A350 &amp; "*",'PPG TO 3PT '!$B$2:$U$365,17,FALSE)</f>
        <v>5.4</v>
      </c>
      <c r="J350">
        <f>VLOOKUP(A350 &amp; "*",'Rebound Margin'!$B$1:$U$365,15,FALSE)</f>
        <v>0.5</v>
      </c>
      <c r="K350" s="11">
        <f>VLOOKUP(A350,NET!$A$2:$C$366,2,FALSE)</f>
        <v>337</v>
      </c>
      <c r="L350">
        <f>VLOOKUP(A350 &amp; "*",SOR!$A$2:$I$366,4,FALSE)</f>
        <v>188</v>
      </c>
      <c r="M350">
        <f>VLOOKUP(A350 &amp; "*",BPI!$A$2:$L$367,4,FALSE)</f>
        <v>-11.8</v>
      </c>
      <c r="N350">
        <f>VLOOKUP('2024-2025 March Madness Data'!A350,'EFG Efficiency Experience'!$B$1:$AQ$365,30,FALSE)</f>
        <v>2.5779999999999998</v>
      </c>
      <c r="O350">
        <f>VLOOKUP('2024-2025 March Madness Data'!A350,'EFG Efficiency Experience'!$B$1:$AQ$365,3,FALSE)</f>
        <v>116.788</v>
      </c>
      <c r="P350">
        <f>VLOOKUP(A350 &amp; "*",'Last10 W L'!$C$2:$I$365,2,FALSE)</f>
        <v>-10.8</v>
      </c>
    </row>
    <row r="351" spans="1:16" x14ac:dyDescent="0.2">
      <c r="A351" s="4" t="s">
        <v>715</v>
      </c>
      <c r="B351" s="4">
        <f>VLOOKUP('2024-2025 March Madness Data'!A351 &amp; "*",'PPG TO 3PT '!$B$2:$U$365,3,FALSE)</f>
        <v>74.8</v>
      </c>
      <c r="C351" s="5">
        <f>VLOOKUP(A351 &amp; "*",OPPG!$B$1:$U$365,3,FALSE)</f>
        <v>74.8</v>
      </c>
      <c r="D351" s="4">
        <f>VLOOKUP(A351 &amp;"*",'PPG TO 3PT '!$B$2:$U$365,19,FALSE)</f>
        <v>11</v>
      </c>
      <c r="E351" s="5">
        <f>VLOOKUP(A351 &amp; "*",'PPG TO 3PT '!$B$2:$U$365,9,FALSE)</f>
        <v>32.9</v>
      </c>
      <c r="F351" s="4">
        <f>VLOOKUP(A351, 'EFG Efficiency Experience'!$B$1:$AQ$365,8,FALSE)</f>
        <v>47.9</v>
      </c>
      <c r="G351" s="5">
        <f>VLOOKUP(A351 &amp; "*",'PPG TO 3PT '!$B$2:$U$365,11,FALSE)</f>
        <v>19.3</v>
      </c>
      <c r="H351" s="5">
        <f>VLOOKUP(A351 &amp; "*",'PPG TO 3PT '!$B$2:$U$365,12,FALSE)</f>
        <v>72.400000000000006</v>
      </c>
      <c r="I351" s="5">
        <f>VLOOKUP(A351 &amp; "*",'PPG TO 3PT '!$B$2:$U$365,17,FALSE)</f>
        <v>8.1</v>
      </c>
      <c r="J351">
        <f>VLOOKUP(A351 &amp; "*",'Rebound Margin'!$B$1:$U$365,15,FALSE)</f>
        <v>-3.4</v>
      </c>
      <c r="K351" s="11">
        <f>VLOOKUP(A351,NET!$A$2:$C$366,2,FALSE)</f>
        <v>159</v>
      </c>
      <c r="L351">
        <f>VLOOKUP(A351 &amp; "*",SOR!$A$2:$I$366,4,FALSE)</f>
        <v>174</v>
      </c>
      <c r="M351">
        <f>VLOOKUP(A351 &amp; "*",BPI!$A$2:$L$367,4,FALSE)</f>
        <v>-2.1</v>
      </c>
      <c r="N351">
        <f>VLOOKUP('2024-2025 March Madness Data'!A351,'EFG Efficiency Experience'!$B$1:$AQ$365,30,FALSE)</f>
        <v>2.657</v>
      </c>
      <c r="O351">
        <f>VLOOKUP('2024-2025 March Madness Data'!A351,'EFG Efficiency Experience'!$B$1:$AQ$365,3,FALSE)</f>
        <v>103.05800000000001</v>
      </c>
      <c r="P351">
        <f>VLOOKUP(A351 &amp; "*",'Last10 W L'!$C$2:$I$365,2,FALSE)</f>
        <v>-7</v>
      </c>
    </row>
    <row r="352" spans="1:16" x14ac:dyDescent="0.2">
      <c r="A352" s="4" t="s">
        <v>716</v>
      </c>
      <c r="B352" s="4">
        <f>VLOOKUP('2024-2025 March Madness Data'!A352 &amp; "*",'PPG TO 3PT '!$B$2:$U$365,3,FALSE)</f>
        <v>72.099999999999994</v>
      </c>
      <c r="C352" s="5">
        <f>VLOOKUP(A352 &amp; "*",OPPG!$B$1:$U$365,3,FALSE)</f>
        <v>76</v>
      </c>
      <c r="D352" s="4">
        <f>VLOOKUP(A352 &amp;"*",'PPG TO 3PT '!$B$2:$U$365,19,FALSE)</f>
        <v>11</v>
      </c>
      <c r="E352" s="5">
        <f>VLOOKUP(A352 &amp; "*",'PPG TO 3PT '!$B$2:$U$365,9,FALSE)</f>
        <v>28.7</v>
      </c>
      <c r="F352" s="4">
        <f>VLOOKUP(A352, 'EFG Efficiency Experience'!$B$1:$AQ$365,8,FALSE)</f>
        <v>47</v>
      </c>
      <c r="G352" s="5">
        <f>VLOOKUP(A352 &amp; "*",'PPG TO 3PT '!$B$2:$U$365,11,FALSE)</f>
        <v>19.3</v>
      </c>
      <c r="H352" s="5">
        <f>VLOOKUP(A352 &amp; "*",'PPG TO 3PT '!$B$2:$U$365,12,FALSE)</f>
        <v>67.2</v>
      </c>
      <c r="I352" s="5">
        <f>VLOOKUP(A352 &amp; "*",'PPG TO 3PT '!$B$2:$U$365,17,FALSE)</f>
        <v>6.9</v>
      </c>
      <c r="J352">
        <f>VLOOKUP(A352 &amp; "*",'Rebound Margin'!$B$1:$U$365,15,FALSE)</f>
        <v>2.9</v>
      </c>
      <c r="K352" s="11">
        <f>VLOOKUP(A352,NET!$A$2:$C$366,2,FALSE)</f>
        <v>279</v>
      </c>
      <c r="L352">
        <f>VLOOKUP(A352 &amp; "*",SOR!$A$2:$I$366,4,FALSE)</f>
        <v>188</v>
      </c>
      <c r="M352">
        <f>VLOOKUP(A352 &amp; "*",BPI!$A$2:$L$367,4,FALSE)</f>
        <v>-8.5</v>
      </c>
      <c r="N352">
        <f>VLOOKUP('2024-2025 March Madness Data'!A352,'EFG Efficiency Experience'!$B$1:$AQ$365,30,FALSE)</f>
        <v>1.8879999999999999</v>
      </c>
      <c r="O352">
        <f>VLOOKUP('2024-2025 March Madness Data'!A352,'EFG Efficiency Experience'!$B$1:$AQ$365,3,FALSE)</f>
        <v>111.682</v>
      </c>
      <c r="P352">
        <f>VLOOKUP(A352 &amp; "*",'Last10 W L'!$C$2:$I$365,2,FALSE)</f>
        <v>-6</v>
      </c>
    </row>
    <row r="353" spans="1:16" x14ac:dyDescent="0.2">
      <c r="A353" s="4" t="s">
        <v>717</v>
      </c>
      <c r="B353" s="4">
        <f>VLOOKUP('2024-2025 March Madness Data'!A353 &amp; "*",'PPG TO 3PT '!$B$2:$U$365,3,FALSE)</f>
        <v>73.8</v>
      </c>
      <c r="C353" s="5">
        <f>VLOOKUP(A353 &amp; "*",OPPG!$B$1:$U$365,3,FALSE)</f>
        <v>72.599999999999994</v>
      </c>
      <c r="D353" s="4">
        <f>VLOOKUP(A353 &amp;"*",'PPG TO 3PT '!$B$2:$U$365,19,FALSE)</f>
        <v>11.6</v>
      </c>
      <c r="E353" s="5">
        <f>VLOOKUP(A353 &amp; "*",'PPG TO 3PT '!$B$2:$U$365,9,FALSE)</f>
        <v>30.5</v>
      </c>
      <c r="F353" s="4">
        <f>VLOOKUP(A353, 'EFG Efficiency Experience'!$B$1:$AQ$365,8,FALSE)</f>
        <v>48.7</v>
      </c>
      <c r="G353" s="5">
        <f>VLOOKUP(A353 &amp; "*",'PPG TO 3PT '!$B$2:$U$365,11,FALSE)</f>
        <v>21.1</v>
      </c>
      <c r="H353" s="5">
        <f>VLOOKUP(A353 &amp; "*",'PPG TO 3PT '!$B$2:$U$365,12,FALSE)</f>
        <v>72.7</v>
      </c>
      <c r="I353" s="5">
        <f>VLOOKUP(A353 &amp; "*",'PPG TO 3PT '!$B$2:$U$365,17,FALSE)</f>
        <v>6.8</v>
      </c>
      <c r="J353">
        <f>VLOOKUP(A353 &amp; "*",'Rebound Margin'!$B$1:$U$365,15,FALSE)</f>
        <v>3.4</v>
      </c>
      <c r="K353" s="11">
        <f>VLOOKUP(A353,NET!$A$2:$C$366,2,FALSE)</f>
        <v>134</v>
      </c>
      <c r="L353">
        <f>VLOOKUP(A353 &amp; "*",SOR!$A$2:$I$366,4,FALSE)</f>
        <v>130</v>
      </c>
      <c r="M353">
        <f>VLOOKUP(A353 &amp; "*",BPI!$A$2:$L$367,4,FALSE)</f>
        <v>2.2000000000000002</v>
      </c>
      <c r="N353">
        <f>VLOOKUP('2024-2025 March Madness Data'!A353,'EFG Efficiency Experience'!$B$1:$AQ$365,30,FALSE)</f>
        <v>2.8079999999999998</v>
      </c>
      <c r="O353">
        <f>VLOOKUP('2024-2025 March Madness Data'!A353,'EFG Efficiency Experience'!$B$1:$AQ$365,3,FALSE)</f>
        <v>103.723</v>
      </c>
      <c r="P353">
        <f>VLOOKUP(A353 &amp; "*",'Last10 W L'!$C$2:$I$365,2,FALSE)</f>
        <v>4</v>
      </c>
    </row>
    <row r="354" spans="1:16" x14ac:dyDescent="0.2">
      <c r="A354" s="4" t="s">
        <v>401</v>
      </c>
      <c r="B354" s="4">
        <f>VLOOKUP('2024-2025 March Madness Data'!A354 &amp; "*",'PPG TO 3PT '!$B$2:$U$365,3,FALSE)</f>
        <v>77.7</v>
      </c>
      <c r="C354" s="5">
        <f>VLOOKUP(A354 &amp; "*",OPPG!$B$1:$U$365,3,FALSE)</f>
        <v>76.400000000000006</v>
      </c>
      <c r="D354" s="4">
        <f>VLOOKUP(A354 &amp;"*",'PPG TO 3PT '!$B$2:$U$365,19,FALSE)</f>
        <v>12.7</v>
      </c>
      <c r="E354" s="5">
        <f>VLOOKUP(A354 &amp; "*",'PPG TO 3PT '!$B$2:$U$365,9,FALSE)</f>
        <v>35</v>
      </c>
      <c r="F354" s="4">
        <f>VLOOKUP(A354, 'EFG Efficiency Experience'!$B$1:$AQ$365,8,FALSE)</f>
        <v>53.7</v>
      </c>
      <c r="G354" s="5">
        <f>VLOOKUP(A354 &amp; "*",'PPG TO 3PT '!$B$2:$U$365,11,FALSE)</f>
        <v>20.2</v>
      </c>
      <c r="H354" s="5">
        <f>VLOOKUP(A354 &amp; "*",'PPG TO 3PT '!$B$2:$U$365,12,FALSE)</f>
        <v>72.3</v>
      </c>
      <c r="I354" s="5">
        <f>VLOOKUP(A354 &amp; "*",'PPG TO 3PT '!$B$2:$U$365,17,FALSE)</f>
        <v>7.3</v>
      </c>
      <c r="J354">
        <f>VLOOKUP(A354 &amp; "*",'Rebound Margin'!$B$1:$U$365,15,FALSE)</f>
        <v>-1.3</v>
      </c>
      <c r="K354" s="11">
        <f>VLOOKUP(A354,NET!$A$2:$C$366,2,FALSE)</f>
        <v>217</v>
      </c>
      <c r="L354">
        <f>VLOOKUP(A354 &amp; "*",SOR!$A$2:$I$366,4,FALSE)</f>
        <v>188</v>
      </c>
      <c r="M354">
        <f>VLOOKUP(A354 &amp; "*",BPI!$A$2:$L$367,4,FALSE)</f>
        <v>-3.5</v>
      </c>
      <c r="N354">
        <f>VLOOKUP('2024-2025 March Madness Data'!A354,'EFG Efficiency Experience'!$B$1:$AQ$365,30,FALSE)</f>
        <v>2.367</v>
      </c>
      <c r="O354">
        <f>VLOOKUP('2024-2025 March Madness Data'!A354,'EFG Efficiency Experience'!$B$1:$AQ$365,3,FALSE)</f>
        <v>111.19799999999999</v>
      </c>
      <c r="P354">
        <f>VLOOKUP(A354 &amp; "*",'Last10 W L'!$C$2:$I$365,2,FALSE)</f>
        <v>-5.2</v>
      </c>
    </row>
    <row r="355" spans="1:16" x14ac:dyDescent="0.2">
      <c r="A355" s="4" t="s">
        <v>718</v>
      </c>
      <c r="B355" s="4">
        <f>VLOOKUP('2024-2025 March Madness Data'!A355 &amp; "*",'PPG TO 3PT '!$B$2:$U$365,3,FALSE)</f>
        <v>84.7</v>
      </c>
      <c r="C355" s="5">
        <f>VLOOKUP(A355 &amp; "*",OPPG!$B$1:$U$365,3,FALSE)</f>
        <v>78</v>
      </c>
      <c r="D355" s="4">
        <f>VLOOKUP(A355 &amp;"*",'PPG TO 3PT '!$B$2:$U$365,19,FALSE)</f>
        <v>13.1</v>
      </c>
      <c r="E355" s="5">
        <f>VLOOKUP(A355 &amp; "*",'PPG TO 3PT '!$B$2:$U$365,9,FALSE)</f>
        <v>34.200000000000003</v>
      </c>
      <c r="F355" s="4">
        <f>VLOOKUP(A355, 'EFG Efficiency Experience'!$B$1:$AQ$365,8,FALSE)</f>
        <v>53.3</v>
      </c>
      <c r="G355" s="5">
        <f>VLOOKUP(A355 &amp; "*",'PPG TO 3PT '!$B$2:$U$365,11,FALSE)</f>
        <v>28.5</v>
      </c>
      <c r="H355" s="5">
        <f>VLOOKUP(A355 &amp; "*",'PPG TO 3PT '!$B$2:$U$365,12,FALSE)</f>
        <v>66.8</v>
      </c>
      <c r="I355" s="5">
        <f>VLOOKUP(A355 &amp; "*",'PPG TO 3PT '!$B$2:$U$365,17,FALSE)</f>
        <v>7.9</v>
      </c>
      <c r="J355">
        <f>VLOOKUP(A355 &amp; "*",'Rebound Margin'!$B$1:$U$365,15,FALSE)</f>
        <v>2.2999999999999998</v>
      </c>
      <c r="K355" s="11">
        <f>VLOOKUP(A355,NET!$A$2:$C$366,2,FALSE)</f>
        <v>163</v>
      </c>
      <c r="L355">
        <f>VLOOKUP(A355 &amp; "*",SOR!$A$2:$I$366,4,FALSE)</f>
        <v>127</v>
      </c>
      <c r="M355">
        <f>VLOOKUP(A355 &amp; "*",BPI!$A$2:$L$367,4,FALSE)</f>
        <v>0</v>
      </c>
      <c r="N355">
        <f>VLOOKUP('2024-2025 March Madness Data'!A355,'EFG Efficiency Experience'!$B$1:$AQ$365,30,FALSE)</f>
        <v>2.4079999999999999</v>
      </c>
      <c r="O355">
        <f>VLOOKUP('2024-2025 March Madness Data'!A355,'EFG Efficiency Experience'!$B$1:$AQ$365,3,FALSE)</f>
        <v>108.21899999999999</v>
      </c>
      <c r="P355">
        <f>VLOOKUP(A355 &amp; "*",'Last10 W L'!$C$2:$I$365,2,FALSE)</f>
        <v>4.9000000000000004</v>
      </c>
    </row>
    <row r="356" spans="1:16" x14ac:dyDescent="0.2">
      <c r="A356" s="4" t="s">
        <v>719</v>
      </c>
      <c r="B356" s="4">
        <f>VLOOKUP('2024-2025 March Madness Data'!A356 &amp; "*",'PPG TO 3PT '!$B$2:$U$365,3,FALSE)</f>
        <v>80.5</v>
      </c>
      <c r="C356" s="5">
        <f>VLOOKUP(A356 &amp; "*",OPPG!$B$1:$U$365,3,FALSE)</f>
        <v>70.8</v>
      </c>
      <c r="D356" s="4">
        <f>VLOOKUP(A356 &amp;"*",'PPG TO 3PT '!$B$2:$U$365,19,FALSE)</f>
        <v>9.8000000000000007</v>
      </c>
      <c r="E356" s="5">
        <f>VLOOKUP(A356 &amp; "*",'PPG TO 3PT '!$B$2:$U$365,9,FALSE)</f>
        <v>35.6</v>
      </c>
      <c r="F356" s="4">
        <f>VLOOKUP(A356, 'EFG Efficiency Experience'!$B$1:$AQ$365,8,FALSE)</f>
        <v>54.5</v>
      </c>
      <c r="G356" s="5">
        <f>VLOOKUP(A356 &amp; "*",'PPG TO 3PT '!$B$2:$U$365,11,FALSE)</f>
        <v>20</v>
      </c>
      <c r="H356" s="5">
        <f>VLOOKUP(A356 &amp; "*",'PPG TO 3PT '!$B$2:$U$365,12,FALSE)</f>
        <v>82.6</v>
      </c>
      <c r="I356" s="5">
        <f>VLOOKUP(A356 &amp; "*",'PPG TO 3PT '!$B$2:$U$365,17,FALSE)</f>
        <v>5.2</v>
      </c>
      <c r="J356">
        <f>VLOOKUP(A356 &amp; "*",'Rebound Margin'!$B$1:$U$365,15,FALSE)</f>
        <v>2.4</v>
      </c>
      <c r="K356" s="11">
        <f>VLOOKUP(A356,NET!$A$2:$C$366,2,FALSE)</f>
        <v>14</v>
      </c>
      <c r="L356">
        <f>VLOOKUP(A356 &amp; "*",SOR!$A$2:$I$366,4,FALSE)</f>
        <v>9</v>
      </c>
      <c r="M356">
        <f>VLOOKUP(A356 &amp; "*",BPI!$A$2:$L$367,4,FALSE)</f>
        <v>16.100000000000001</v>
      </c>
      <c r="N356">
        <f>VLOOKUP('2024-2025 March Madness Data'!A356,'EFG Efficiency Experience'!$B$1:$AQ$365,30,FALSE)</f>
        <v>2.2200000000000002</v>
      </c>
      <c r="O356">
        <f>VLOOKUP('2024-2025 March Madness Data'!A356,'EFG Efficiency Experience'!$B$1:$AQ$365,3,FALSE)</f>
        <v>96.823999999999998</v>
      </c>
      <c r="P356">
        <f>VLOOKUP(A356 &amp; "*",'Last10 W L'!$C$2:$I$365,2,FALSE)</f>
        <v>20.399999999999999</v>
      </c>
    </row>
    <row r="357" spans="1:16" x14ac:dyDescent="0.2">
      <c r="A357" s="4" t="s">
        <v>720</v>
      </c>
      <c r="B357" s="4">
        <f>VLOOKUP('2024-2025 March Madness Data'!A357 &amp; "*",'PPG TO 3PT '!$B$2:$U$365,3,FALSE)</f>
        <v>75.3</v>
      </c>
      <c r="C357" s="5">
        <f>VLOOKUP(A357 &amp; "*",OPPG!$B$1:$U$365,3,FALSE)</f>
        <v>69.8</v>
      </c>
      <c r="D357" s="4">
        <f>VLOOKUP(A357 &amp;"*",'PPG TO 3PT '!$B$2:$U$365,19,FALSE)</f>
        <v>10.9</v>
      </c>
      <c r="E357" s="5">
        <f>VLOOKUP(A357 &amp; "*",'PPG TO 3PT '!$B$2:$U$365,9,FALSE)</f>
        <v>34.1</v>
      </c>
      <c r="F357" s="4">
        <f>VLOOKUP(A357, 'EFG Efficiency Experience'!$B$1:$AQ$365,8,FALSE)</f>
        <v>53.3</v>
      </c>
      <c r="G357" s="5">
        <f>VLOOKUP(A357 &amp; "*",'PPG TO 3PT '!$B$2:$U$365,11,FALSE)</f>
        <v>18.100000000000001</v>
      </c>
      <c r="H357" s="5">
        <f>VLOOKUP(A357 &amp; "*",'PPG TO 3PT '!$B$2:$U$365,12,FALSE)</f>
        <v>66.099999999999994</v>
      </c>
      <c r="I357" s="5">
        <f>VLOOKUP(A357 &amp; "*",'PPG TO 3PT '!$B$2:$U$365,17,FALSE)</f>
        <v>6.1</v>
      </c>
      <c r="J357">
        <f>VLOOKUP(A357 &amp; "*",'Rebound Margin'!$B$1:$U$365,15,FALSE)</f>
        <v>7.6</v>
      </c>
      <c r="K357" s="11">
        <f>VLOOKUP(A357,NET!$A$2:$C$366,2,FALSE)</f>
        <v>131</v>
      </c>
      <c r="L357">
        <f>VLOOKUP(A357 &amp; "*",SOR!$A$2:$I$366,4,FALSE)</f>
        <v>179</v>
      </c>
      <c r="M357">
        <f>VLOOKUP(A357 &amp; "*",BPI!$A$2:$L$367,4,FALSE)</f>
        <v>0.9</v>
      </c>
      <c r="N357">
        <f>VLOOKUP('2024-2025 March Madness Data'!A357,'EFG Efficiency Experience'!$B$1:$AQ$365,30,FALSE)</f>
        <v>2.0880000000000001</v>
      </c>
      <c r="O357">
        <f>VLOOKUP('2024-2025 March Madness Data'!A357,'EFG Efficiency Experience'!$B$1:$AQ$365,3,FALSE)</f>
        <v>109.669</v>
      </c>
      <c r="P357">
        <f>VLOOKUP(A357 &amp; "*",'Last10 W L'!$C$2:$I$365,2,FALSE)</f>
        <v>5.4</v>
      </c>
    </row>
    <row r="358" spans="1:16" x14ac:dyDescent="0.2">
      <c r="A358" s="4" t="s">
        <v>721</v>
      </c>
      <c r="B358" s="4">
        <f>VLOOKUP('2024-2025 March Madness Data'!A358 &amp; "*",'PPG TO 3PT '!$B$2:$U$365,3,FALSE)</f>
        <v>77.3</v>
      </c>
      <c r="C358" s="5">
        <f>VLOOKUP(A358 &amp; "*",OPPG!$B$1:$U$365,3,FALSE)</f>
        <v>76.400000000000006</v>
      </c>
      <c r="D358" s="4">
        <f>VLOOKUP(A358 &amp;"*",'PPG TO 3PT '!$B$2:$U$365,19,FALSE)</f>
        <v>12.2</v>
      </c>
      <c r="E358" s="5">
        <f>VLOOKUP(A358 &amp; "*",'PPG TO 3PT '!$B$2:$U$365,9,FALSE)</f>
        <v>38.4</v>
      </c>
      <c r="F358" s="4">
        <f>VLOOKUP(A358, 'EFG Efficiency Experience'!$B$1:$AQ$365,8,FALSE)</f>
        <v>56.3</v>
      </c>
      <c r="G358" s="5">
        <f>VLOOKUP(A358 &amp; "*",'PPG TO 3PT '!$B$2:$U$365,11,FALSE)</f>
        <v>15.8</v>
      </c>
      <c r="H358" s="5">
        <f>VLOOKUP(A358 &amp; "*",'PPG TO 3PT '!$B$2:$U$365,12,FALSE)</f>
        <v>70.599999999999994</v>
      </c>
      <c r="I358" s="5">
        <f>VLOOKUP(A358 &amp; "*",'PPG TO 3PT '!$B$2:$U$365,17,FALSE)</f>
        <v>5.7</v>
      </c>
      <c r="J358">
        <f>VLOOKUP(A358 &amp; "*",'Rebound Margin'!$B$1:$U$365,15,FALSE)</f>
        <v>1.8</v>
      </c>
      <c r="K358" s="11">
        <f>VLOOKUP(A358,NET!$A$2:$C$366,2,FALSE)</f>
        <v>220</v>
      </c>
      <c r="L358">
        <f>VLOOKUP(A358 &amp; "*",SOR!$A$2:$I$366,4,FALSE)</f>
        <v>188</v>
      </c>
      <c r="M358">
        <f>VLOOKUP(A358 &amp; "*",BPI!$A$2:$L$367,4,FALSE)</f>
        <v>-3</v>
      </c>
      <c r="N358">
        <f>VLOOKUP('2024-2025 March Madness Data'!A358,'EFG Efficiency Experience'!$B$1:$AQ$365,30,FALSE)</f>
        <v>1.9810000000000001</v>
      </c>
      <c r="O358">
        <f>VLOOKUP('2024-2025 March Madness Data'!A358,'EFG Efficiency Experience'!$B$1:$AQ$365,3,FALSE)</f>
        <v>113.309</v>
      </c>
      <c r="P358">
        <f>VLOOKUP(A358 &amp; "*",'Last10 W L'!$C$2:$I$365,2,FALSE)</f>
        <v>-7.9</v>
      </c>
    </row>
    <row r="359" spans="1:16" x14ac:dyDescent="0.2">
      <c r="A359" s="4" t="s">
        <v>722</v>
      </c>
      <c r="B359" s="4">
        <f>VLOOKUP('2024-2025 March Madness Data'!A359 &amp; "*",'PPG TO 3PT '!$B$2:$U$365,3,FALSE)</f>
        <v>67.2</v>
      </c>
      <c r="C359" s="5">
        <f>VLOOKUP(A359 &amp; "*",OPPG!$B$1:$U$365,3,FALSE)</f>
        <v>71.2</v>
      </c>
      <c r="D359" s="4">
        <f>VLOOKUP(A359 &amp;"*",'PPG TO 3PT '!$B$2:$U$365,19,FALSE)</f>
        <v>12.9</v>
      </c>
      <c r="E359" s="5">
        <f>VLOOKUP(A359 &amp; "*",'PPG TO 3PT '!$B$2:$U$365,9,FALSE)</f>
        <v>34.200000000000003</v>
      </c>
      <c r="F359" s="4">
        <f>VLOOKUP(A359, 'EFG Efficiency Experience'!$B$1:$AQ$365,8,FALSE)</f>
        <v>50.3</v>
      </c>
      <c r="G359" s="5">
        <f>VLOOKUP(A359 &amp; "*",'PPG TO 3PT '!$B$2:$U$365,11,FALSE)</f>
        <v>16.7</v>
      </c>
      <c r="H359" s="5">
        <f>VLOOKUP(A359 &amp; "*",'PPG TO 3PT '!$B$2:$U$365,12,FALSE)</f>
        <v>65.2</v>
      </c>
      <c r="I359" s="5">
        <f>VLOOKUP(A359 &amp; "*",'PPG TO 3PT '!$B$2:$U$365,17,FALSE)</f>
        <v>4.4000000000000004</v>
      </c>
      <c r="J359">
        <f>VLOOKUP(A359 &amp; "*",'Rebound Margin'!$B$1:$U$365,15,FALSE)</f>
        <v>1.9</v>
      </c>
      <c r="K359" s="11">
        <f>VLOOKUP(A359,NET!$A$2:$C$366,2,FALSE)</f>
        <v>197</v>
      </c>
      <c r="L359">
        <f>VLOOKUP(A359 &amp; "*",SOR!$A$2:$I$366,4,FALSE)</f>
        <v>188</v>
      </c>
      <c r="M359">
        <f>VLOOKUP(A359 &amp; "*",BPI!$A$2:$L$367,4,FALSE)</f>
        <v>-2.1</v>
      </c>
      <c r="N359">
        <f>VLOOKUP('2024-2025 March Madness Data'!A359,'EFG Efficiency Experience'!$B$1:$AQ$365,30,FALSE)</f>
        <v>2.27</v>
      </c>
      <c r="O359">
        <f>VLOOKUP('2024-2025 March Madness Data'!A359,'EFG Efficiency Experience'!$B$1:$AQ$365,3,FALSE)</f>
        <v>105.21299999999999</v>
      </c>
      <c r="P359">
        <f>VLOOKUP(A359 &amp; "*",'Last10 W L'!$C$2:$I$365,2,FALSE)</f>
        <v>-5.2</v>
      </c>
    </row>
    <row r="360" spans="1:16" x14ac:dyDescent="0.2">
      <c r="A360" s="4" t="s">
        <v>723</v>
      </c>
      <c r="B360" s="4">
        <f>VLOOKUP('2024-2025 March Madness Data'!A360 &amp; "*",'PPG TO 3PT '!$B$2:$U$365,3,FALSE)</f>
        <v>78</v>
      </c>
      <c r="C360" s="5">
        <f>VLOOKUP(A360 &amp; "*",OPPG!$B$1:$U$365,3,FALSE)</f>
        <v>70.900000000000006</v>
      </c>
      <c r="D360" s="4">
        <f>VLOOKUP(A360 &amp;"*",'PPG TO 3PT '!$B$2:$U$365,19,FALSE)</f>
        <v>11.2</v>
      </c>
      <c r="E360" s="5">
        <f>VLOOKUP(A360 &amp; "*",'PPG TO 3PT '!$B$2:$U$365,9,FALSE)</f>
        <v>38.799999999999997</v>
      </c>
      <c r="F360" s="4">
        <f>VLOOKUP(A360, 'EFG Efficiency Experience'!$B$1:$AQ$365,8,FALSE)</f>
        <v>53.9</v>
      </c>
      <c r="G360" s="5">
        <f>VLOOKUP(A360 &amp; "*",'PPG TO 3PT '!$B$2:$U$365,11,FALSE)</f>
        <v>21.1</v>
      </c>
      <c r="H360" s="5">
        <f>VLOOKUP(A360 &amp; "*",'PPG TO 3PT '!$B$2:$U$365,12,FALSE)</f>
        <v>79.400000000000006</v>
      </c>
      <c r="I360" s="5">
        <f>VLOOKUP(A360 &amp; "*",'PPG TO 3PT '!$B$2:$U$365,17,FALSE)</f>
        <v>7.7</v>
      </c>
      <c r="J360">
        <f>VLOOKUP(A360 &amp; "*",'Rebound Margin'!$B$1:$U$365,15,FALSE)</f>
        <v>1.3</v>
      </c>
      <c r="K360" s="11">
        <f>VLOOKUP(A360,NET!$A$2:$C$366,2,FALSE)</f>
        <v>45</v>
      </c>
      <c r="L360">
        <f>VLOOKUP(A360 &amp; "*",SOR!$A$2:$I$366,4,FALSE)</f>
        <v>42</v>
      </c>
      <c r="M360">
        <f>VLOOKUP(A360 &amp; "*",BPI!$A$2:$L$367,4,FALSE)</f>
        <v>12.5</v>
      </c>
      <c r="N360">
        <f>VLOOKUP('2024-2025 March Madness Data'!A360,'EFG Efficiency Experience'!$B$1:$AQ$365,30,FALSE)</f>
        <v>2.524</v>
      </c>
      <c r="O360">
        <f>VLOOKUP('2024-2025 March Madness Data'!A360,'EFG Efficiency Experience'!$B$1:$AQ$365,3,FALSE)</f>
        <v>97.768000000000001</v>
      </c>
      <c r="P360">
        <f>VLOOKUP(A360 &amp; "*",'Last10 W L'!$C$2:$I$365,2,FALSE)</f>
        <v>16.2</v>
      </c>
    </row>
    <row r="361" spans="1:16" x14ac:dyDescent="0.2">
      <c r="A361" s="4" t="s">
        <v>724</v>
      </c>
      <c r="B361" s="4">
        <f>VLOOKUP('2024-2025 March Madness Data'!A361 &amp; "*",'PPG TO 3PT '!$B$2:$U$365,3,FALSE)</f>
        <v>81.400000000000006</v>
      </c>
      <c r="C361" s="5">
        <f>VLOOKUP(A361 &amp; "*",OPPG!$B$1:$U$365,3,FALSE)</f>
        <v>69.2</v>
      </c>
      <c r="D361" s="4">
        <f>VLOOKUP(A361 &amp;"*",'PPG TO 3PT '!$B$2:$U$365,19,FALSE)</f>
        <v>10.199999999999999</v>
      </c>
      <c r="E361" s="5">
        <f>VLOOKUP(A361 &amp; "*",'PPG TO 3PT '!$B$2:$U$365,9,FALSE)</f>
        <v>38</v>
      </c>
      <c r="F361" s="4">
        <f>VLOOKUP(A361, 'EFG Efficiency Experience'!$B$1:$AQ$365,8,FALSE)</f>
        <v>54.8</v>
      </c>
      <c r="G361" s="5">
        <f>VLOOKUP(A361 &amp; "*",'PPG TO 3PT '!$B$2:$U$365,11,FALSE)</f>
        <v>19.2</v>
      </c>
      <c r="H361" s="5">
        <f>VLOOKUP(A361 &amp; "*",'PPG TO 3PT '!$B$2:$U$365,12,FALSE)</f>
        <v>73.2</v>
      </c>
      <c r="I361" s="5">
        <f>VLOOKUP(A361 &amp; "*",'PPG TO 3PT '!$B$2:$U$365,17,FALSE)</f>
        <v>5.8</v>
      </c>
      <c r="J361">
        <f>VLOOKUP(A361 &amp; "*",'Rebound Margin'!$B$1:$U$365,15,FALSE)</f>
        <v>7.5</v>
      </c>
      <c r="K361" s="11">
        <f>VLOOKUP(A361,NET!$A$2:$C$366,2,FALSE)</f>
        <v>72</v>
      </c>
      <c r="L361">
        <f>VLOOKUP(A361 &amp; "*",SOR!$A$2:$I$366,4,FALSE)</f>
        <v>75</v>
      </c>
      <c r="M361">
        <f>VLOOKUP(A361 &amp; "*",BPI!$A$2:$L$367,4,FALSE)</f>
        <v>8.1999999999999993</v>
      </c>
      <c r="N361">
        <f>VLOOKUP('2024-2025 March Madness Data'!A361,'EFG Efficiency Experience'!$B$1:$AQ$365,30,FALSE)</f>
        <v>1.8759999999999999</v>
      </c>
      <c r="O361">
        <f>VLOOKUP('2024-2025 March Madness Data'!A361,'EFG Efficiency Experience'!$B$1:$AQ$365,3,FALSE)</f>
        <v>103.706</v>
      </c>
      <c r="P361">
        <f>VLOOKUP(A361 &amp; "*",'Last10 W L'!$C$2:$I$365,2,FALSE)</f>
        <v>9.1999999999999993</v>
      </c>
    </row>
    <row r="362" spans="1:16" x14ac:dyDescent="0.2">
      <c r="A362" s="4" t="s">
        <v>725</v>
      </c>
      <c r="B362" s="4">
        <f>VLOOKUP('2024-2025 March Madness Data'!A362 &amp; "*",'PPG TO 3PT '!$B$2:$U$365,3,FALSE)</f>
        <v>76.400000000000006</v>
      </c>
      <c r="C362" s="5">
        <f>VLOOKUP(A362 &amp; "*",OPPG!$B$1:$U$365,3,FALSE)</f>
        <v>71.900000000000006</v>
      </c>
      <c r="D362" s="4">
        <f>VLOOKUP(A362 &amp;"*",'PPG TO 3PT '!$B$2:$U$365,19,FALSE)</f>
        <v>12.2</v>
      </c>
      <c r="E362" s="5">
        <f>VLOOKUP(A362 &amp; "*",'PPG TO 3PT '!$B$2:$U$365,9,FALSE)</f>
        <v>32</v>
      </c>
      <c r="F362" s="4">
        <f>VLOOKUP(A362, 'EFG Efficiency Experience'!$B$1:$AQ$365,8,FALSE)</f>
        <v>49.8</v>
      </c>
      <c r="G362" s="5">
        <f>VLOOKUP(A362 &amp; "*",'PPG TO 3PT '!$B$2:$U$365,11,FALSE)</f>
        <v>21.4</v>
      </c>
      <c r="H362" s="5">
        <f>VLOOKUP(A362 &amp; "*",'PPG TO 3PT '!$B$2:$U$365,12,FALSE)</f>
        <v>73.3</v>
      </c>
      <c r="I362" s="5">
        <f>VLOOKUP(A362 &amp; "*",'PPG TO 3PT '!$B$2:$U$365,17,FALSE)</f>
        <v>6.9</v>
      </c>
      <c r="J362">
        <f>VLOOKUP(A362 &amp; "*",'Rebound Margin'!$B$1:$U$365,15,FALSE)</f>
        <v>0.7</v>
      </c>
      <c r="K362" s="11">
        <f>VLOOKUP(A362,NET!$A$2:$C$366,2,FALSE)</f>
        <v>190</v>
      </c>
      <c r="L362">
        <f>VLOOKUP(A362 &amp; "*",SOR!$A$2:$I$366,4,FALSE)</f>
        <v>175</v>
      </c>
      <c r="M362">
        <f>VLOOKUP(A362 &amp; "*",BPI!$A$2:$L$367,4,FALSE)</f>
        <v>-1.6</v>
      </c>
      <c r="N362">
        <f>VLOOKUP('2024-2025 March Madness Data'!A362,'EFG Efficiency Experience'!$B$1:$AQ$365,30,FALSE)</f>
        <v>2.2679999999999998</v>
      </c>
      <c r="O362">
        <f>VLOOKUP('2024-2025 March Madness Data'!A362,'EFG Efficiency Experience'!$B$1:$AQ$365,3,FALSE)</f>
        <v>106.43300000000001</v>
      </c>
      <c r="P362">
        <f>VLOOKUP(A362 &amp; "*",'Last10 W L'!$C$2:$I$365,2,FALSE)</f>
        <v>0.6</v>
      </c>
    </row>
    <row r="363" spans="1:16" x14ac:dyDescent="0.2">
      <c r="A363" t="s">
        <v>731</v>
      </c>
      <c r="C363" s="5"/>
      <c r="D363" s="4"/>
    </row>
  </sheetData>
  <hyperlinks>
    <hyperlink ref="A2" r:id="rId1" display="https://basketball.realgm.com/ncaa/conferences/Western-Athletic-Conference/13/Abilene-Christian/972/" xr:uid="{4D07119C-EAAA-9444-99BF-4DA125B8398B}"/>
    <hyperlink ref="A3" r:id="rId2" display="https://basketball.realgm.com/ncaa/conferences/Mountain-West-Conference/6/Air-Force/207/" xr:uid="{81D6F36A-8E01-3345-8173-63705B64A211}"/>
    <hyperlink ref="A4" r:id="rId3" display="https://basketball.realgm.com/ncaa/conferences/Mid-American-Conference/25/Akron/174/" xr:uid="{89F3513D-6431-4B49-8DE0-82FCCC4E04FD}"/>
    <hyperlink ref="A5" r:id="rId4" display="https://basketball.realgm.com/ncaa/conferences/Southeastern-Conference/8/Alabama/253/" xr:uid="{3BBB0380-308B-4346-BE4B-D88156950119}"/>
    <hyperlink ref="A6" r:id="rId5" display="https://basketball.realgm.com/ncaa/conferences/Southwestern-Athletic-Conference/31/Alabama-AM-/289/" xr:uid="{70F93D6C-3426-F545-B8E3-337B73A867B5}"/>
    <hyperlink ref="A7" r:id="rId6" display="https://basketball.realgm.com/ncaa/conferences/Southwestern-Athletic-Conference/31/Alabama-State/290/" xr:uid="{68314BF0-4CA3-A04C-83DF-048346B702BD}"/>
    <hyperlink ref="A8" r:id="rId7" display="https://basketball.realgm.com/ncaa/conferences/America-East-Conference/18/Albany/6/" xr:uid="{E53EEB60-F19C-0E4C-917C-625EEF2B0180}"/>
    <hyperlink ref="A9" r:id="rId8" display="https://basketball.realgm.com/ncaa/conferences/Southwestern-Athletic-Conference/31/Alcorn-State/291/" xr:uid="{4AEA5021-6A04-334A-ADD4-4D2188C2270B}"/>
    <hyperlink ref="A10" r:id="rId9" display="https://basketball.realgm.com/ncaa/conferences/Patriot-League/28/American-University/245/" xr:uid="{CB5F753C-3D7D-D945-B6A4-39222A0EC97D}"/>
    <hyperlink ref="A11" r:id="rId10" display="https://basketball.realgm.com/ncaa/conferences/Sun-Belt-Conference/33/Appalachian-State/265/" xr:uid="{222E73CC-EE95-8041-89B6-AB315DB29623}"/>
    <hyperlink ref="A12" r:id="rId11" display="https://basketball.realgm.com/ncaa/conferences/Big-12-Conference/3/Arizona/235/" xr:uid="{79EEF249-0394-7F4C-A3B9-07EE781B42D7}"/>
    <hyperlink ref="A13" r:id="rId12" display="https://basketball.realgm.com/ncaa/conferences/Big-12-Conference/3/Arizona-State/236/" xr:uid="{92561B0A-AC73-C844-9C6C-1F9A67C97C48}"/>
    <hyperlink ref="A14" r:id="rId13" display="https://basketball.realgm.com/ncaa/conferences/Southeastern-Conference/8/Arkansas/254/" xr:uid="{EB1A14B6-C0A6-7940-A5E6-0709D41B162D}"/>
    <hyperlink ref="A15" r:id="rId14" display="https://basketball.realgm.com/ncaa/conferences/Sun-Belt-Conference/33/Arkansas-State-/319/" xr:uid="{409AE0D6-66AA-234C-B53C-D21E51043D27}"/>
    <hyperlink ref="A16" r:id="rId15" display="https://basketball.realgm.com/ncaa/conferences/Southwestern-Athletic-Conference/31/Arkansas-Pine-Bluff-/292/" xr:uid="{EB321161-7D0C-D349-A5D9-22AB605EC73B}"/>
    <hyperlink ref="A17" r:id="rId16" display="https://basketball.realgm.com/ncaa/conferences/Patriot-League/28/Army-West-Point/246/" xr:uid="{960ACFBB-7B18-914C-8909-C04564D60674}"/>
    <hyperlink ref="A18" r:id="rId17" display="https://basketball.realgm.com/ncaa/conferences/Southeastern-Conference/8/Auburn/255/" xr:uid="{FDFF3248-A1B2-CB4A-A37E-2B8D1E5FCCD6}"/>
    <hyperlink ref="A19" r:id="rId18" display="https://basketball.realgm.com/ncaa/conferences/Atlantic-Sun-Conference/19/Austin-Peay/225/" xr:uid="{EBF01173-DC64-FF45-9C3B-1D3BD69F2C2B}"/>
    <hyperlink ref="A20" r:id="rId19" display="https://basketball.realgm.com/ncaa/conferences/Mid-American-Conference/25/Ball-State/180/" xr:uid="{00B2657F-EE20-7647-9FFB-D3E824F2A385}"/>
    <hyperlink ref="A21" r:id="rId20" display="https://basketball.realgm.com/ncaa/conferences/Big-12-Conference/3/Baylor/51/" xr:uid="{5D4F23AE-27D6-8A47-8ADA-AE2AC1089174}"/>
    <hyperlink ref="A22" r:id="rId21" display="https://basketball.realgm.com/ncaa/conferences/Atlantic-Sun-Conference/19/Bellarmine/620/" xr:uid="{CB8211B7-A37B-AF4A-B155-1C246FE97636}"/>
    <hyperlink ref="A23" r:id="rId22" display="https://basketball.realgm.com/ncaa/conferences/Missouri-Valley-Conference/5/Belmont/40/" xr:uid="{D587F953-0B3D-3549-8D9E-8B6D0997D295}"/>
    <hyperlink ref="A24" r:id="rId23" display="https://basketball.realgm.com/ncaa/conferences/Southwestern-Athletic-Conference/31/Bethune-Cookman/186/" xr:uid="{FB9E8570-73C6-7148-9F64-02AE7F42A9A4}"/>
    <hyperlink ref="A25" r:id="rId24" display="https://basketball.realgm.com/ncaa/conferences/America-East-Conference/18/Binghamton/7/" xr:uid="{C7EE9D8C-D187-DF44-BF0C-3AD933044D13}"/>
    <hyperlink ref="A26" r:id="rId25" display="https://basketball.realgm.com/ncaa/conferences/Mountain-West-Conference/6/Boise-State/340/" xr:uid="{8737470F-59BE-374A-852E-5DC6505CA780}"/>
    <hyperlink ref="A27" r:id="rId26" display="https://basketball.realgm.com/ncaa/conferences/Atlantic-Coast-Conference/1/Boston-College/29/" xr:uid="{1B34BECB-E96A-CA40-804D-22F6E0AB0C4D}"/>
    <hyperlink ref="A28" r:id="rId27" display="https://basketball.realgm.com/ncaa/conferences/Patriot-League/28/Boston-University/8/" xr:uid="{80981B07-2333-C641-990F-E8C5FC076776}"/>
    <hyperlink ref="A29" r:id="rId28" display="https://basketball.realgm.com/ncaa/conferences/Mid-American-Conference/25/Bowling-Green/175/" xr:uid="{90B9DFB1-BDE0-3B4B-B3AC-79F37BA7274C}"/>
    <hyperlink ref="A30" r:id="rId29" display="https://basketball.realgm.com/ncaa/conferences/Missouri-Valley-Conference/5/Bradley/197/" xr:uid="{637DB01C-69FA-6A47-87AB-25DAC32DFFE9}"/>
    <hyperlink ref="A31" r:id="rId30" display="https://basketball.realgm.com/ncaa/conferences/Big-12-Conference/3/Brigham-Young/208/" xr:uid="{74FBF689-2E8C-2C46-A499-3D8B26D6A069}"/>
    <hyperlink ref="A32" r:id="rId31" display="https://basketball.realgm.com/ncaa/conferences/Ivy-League/14/Brown/155/" xr:uid="{E9FA39F9-8A74-B54B-B6A0-B521052157D9}"/>
    <hyperlink ref="A33" r:id="rId32" display="https://basketball.realgm.com/ncaa/conferences/America-East-Conference/18/Bryant/129/" xr:uid="{A5F0E38D-C6B5-0547-9EF0-EA6E98A85FCB}"/>
    <hyperlink ref="A34" r:id="rId33" display="https://basketball.realgm.com/ncaa/conferences/Patriot-League/28/Bucknell/247/" xr:uid="{B505B0A4-F65F-1B48-96F2-3F34B1D127D7}"/>
    <hyperlink ref="A35" r:id="rId34" display="https://basketball.realgm.com/ncaa/conferences/Mid-American-Conference/25/Buffalo/176/" xr:uid="{319B54C4-6352-FA48-A3BC-C13787984B66}"/>
    <hyperlink ref="A36" r:id="rId35" display="https://basketball.realgm.com/ncaa/conferences/Big-East-Conference/59/Butler/145/" xr:uid="{E2310DA7-A40B-0F43-AB15-1B2BC2B41806}"/>
    <hyperlink ref="A37" r:id="rId36" display="https://basketball.realgm.com/ncaa/conferences/Big-West-Conference/22/Cal-Poly/107/" xr:uid="{7E4D0950-2563-0A41-8A21-CF9CB477CA71}"/>
    <hyperlink ref="A38" r:id="rId37" display="https://basketball.realgm.com/ncaa/conferences/Big-West-Conference/22/Cal-State-Bakersfield/130/" xr:uid="{2DC9C4B7-9E11-8D41-BA14-CBDE3543471F}"/>
    <hyperlink ref="A39" r:id="rId38" display="https://basketball.realgm.com/ncaa/conferences/Big-West-Conference/22/Cal-State-Fullerton/108/" xr:uid="{22EDD4EB-3FA7-FE41-A2EB-47DCEFA9229C}"/>
    <hyperlink ref="A40" r:id="rId39" display="https://basketball.realgm.com/ncaa/conferences/Big-West-Conference/22/Cal-State-Northridge/109/" xr:uid="{3E91E54F-8DFD-C042-B954-34194160D12B}"/>
    <hyperlink ref="A41" r:id="rId40" display="https://basketball.realgm.com/ncaa/conferences/Atlantic-Coast-Conference/1/California/237/" xr:uid="{89EDB03D-C030-A940-86FF-3E5018D01EDA}"/>
    <hyperlink ref="A42" r:id="rId41" display="https://basketball.realgm.com/ncaa/conferences/Western-Athletic-Conference/13/California-Baptist/646/" xr:uid="{FF28A215-0B50-3241-AA91-5FE0432576A3}"/>
    <hyperlink ref="A43" r:id="rId42" display="https://basketball.realgm.com/ncaa/conferences/Coastal-Athletic-Association/15/Campbell/41/" xr:uid="{8EF77348-5FC6-AF4F-991C-3EFD2785BA8B}"/>
    <hyperlink ref="A44" r:id="rId43" display="https://basketball.realgm.com/ncaa/conferences/Metro-Atlantic-Athletic-Conference/17/Canisius/164/" xr:uid="{4BDFB6E3-6289-A142-9B28-894113DAC34E}"/>
    <hyperlink ref="A45" r:id="rId44" display="https://basketball.realgm.com/ncaa/conferences/Atlantic-Sun-Conference/19/Central-Arkansas/277/" xr:uid="{433A2458-D9E2-A248-928D-85289CD4C22A}"/>
    <hyperlink ref="A46" r:id="rId45" display="https://basketball.realgm.com/ncaa/conferences/Northeast-Conference/27/Central-Connecticut-State/215/" xr:uid="{7ED89066-7838-C54F-ADE5-EDD4EF3FA348}"/>
    <hyperlink ref="A47" r:id="rId46" display="https://basketball.realgm.com/ncaa/conferences/Mid-American-Conference/25/Central-Michigan/181/" xr:uid="{890D8D8B-E3E3-064A-9F7A-10CF79ECB748}"/>
    <hyperlink ref="A48" r:id="rId47" display="https://basketball.realgm.com/ncaa/conferences/Coastal-Athletic-Association/15/Charleston/266/" xr:uid="{ECD08C9A-35FA-7649-B15B-2585CF18D67F}"/>
    <hyperlink ref="A49" r:id="rId48" display="https://basketball.realgm.com/ncaa/conferences/Big-South-Conference/21/Charleston-Southern/87/" xr:uid="{90216C9C-869C-2D4E-B6B0-EF8EBF33FC44}"/>
    <hyperlink ref="A50" r:id="rId49" display="https://basketball.realgm.com/ncaa/conferences/American-Athletic-Conference/4/Charlotte/15/" xr:uid="{6D80ADED-E8A4-8E46-9BC6-844AEB09DD7E}"/>
    <hyperlink ref="A51" r:id="rId50" display="https://basketball.realgm.com/ncaa/conferences/Southern-Conference/29/Chattanooga/267/" xr:uid="{52092B89-9394-E543-BC5B-77FC5A507A40}"/>
    <hyperlink ref="A52" r:id="rId51" display="https://basketball.realgm.com/ncaa/conferences/Northeast-Conference/27/Chicago-State/131/" xr:uid="{395EDC71-1AC3-174A-A025-D11E3CE27E0C}"/>
    <hyperlink ref="A53" r:id="rId52" display="https://basketball.realgm.com/ncaa/conferences/Big-12-Conference/3/Cincinnati/63/" xr:uid="{BBB00151-8D06-B84A-9CDF-14285F36ED6A}"/>
    <hyperlink ref="A54" r:id="rId53" display="https://basketball.realgm.com/ncaa/conferences/Atlantic-Coast-Conference/1/Clemson/30/" xr:uid="{AFB78719-DBCD-4049-ACEF-A92F19A60AB2}"/>
    <hyperlink ref="A55" r:id="rId54" display="https://basketball.realgm.com/ncaa/conferences/Horizon-League/12/Cleveland-State/146/" xr:uid="{19910054-DDB2-7041-A41F-770212EF0AB5}"/>
    <hyperlink ref="A56" r:id="rId55" display="https://basketball.realgm.com/ncaa/conferences/Sun-Belt-Conference/33/Coastal-Carolina/88/" xr:uid="{AA939C00-CC69-BB4B-9B05-C81FB2DE4F2E}"/>
    <hyperlink ref="A57" r:id="rId56" display="https://basketball.realgm.com/ncaa/conferences/Patriot-League/28/Colgate/248/" xr:uid="{777847C8-420B-FA42-83E5-B5C41692E49D}"/>
    <hyperlink ref="A58" r:id="rId57" display="https://basketball.realgm.com/ncaa/conferences/Big-12-Conference/3/Colorado/52/" xr:uid="{926DA9BB-34FA-DA42-928E-DA6FE886749A}"/>
    <hyperlink ref="A59" r:id="rId58" display="https://basketball.realgm.com/ncaa/conferences/Mountain-West-Conference/6/Colorado-State/209/" xr:uid="{09CB2BFE-1353-5B4C-BF60-45ACFF0FCF23}"/>
    <hyperlink ref="A60" r:id="rId59" display="https://basketball.realgm.com/ncaa/conferences/Ivy-League/14/Columbia/156/" xr:uid="{239A6B59-2950-E742-9A80-B97C1873373B}"/>
    <hyperlink ref="A61" r:id="rId60" display="https://basketball.realgm.com/ncaa/conferences/Mid-Eastern-Athletic-Conference/26/Coppin-State/187/" xr:uid="{2F58212A-989C-DE40-997A-5955C7BFCE23}"/>
    <hyperlink ref="A62" r:id="rId61" display="https://basketball.realgm.com/ncaa/conferences/Ivy-League/14/Cornell/157/" xr:uid="{9CEC17AC-AF80-3144-9F87-689C84EB8B91}"/>
    <hyperlink ref="A63" r:id="rId62" display="https://basketball.realgm.com/ncaa/conferences/Big-East-Conference/59/Creighton/198/" xr:uid="{C7A0CC95-8930-3544-9060-FD3E31E9A8FF}"/>
    <hyperlink ref="A64" r:id="rId63" display="https://basketball.realgm.com/ncaa/conferences/Ivy-League/14/Dartmouth/158/" xr:uid="{E59102AD-6FB7-A445-A44A-481E66C1BD7E}"/>
    <hyperlink ref="A65" r:id="rId64" display="https://basketball.realgm.com/ncaa/conferences/Atlantic-10-Conference/10/Davidson/269/" xr:uid="{41719F6E-1D1C-F141-83BD-B0C69F6AEAE5}"/>
    <hyperlink ref="A66" r:id="rId65" display="https://basketball.realgm.com/ncaa/conferences/Atlantic-10-Conference/10/Dayton/16/" xr:uid="{0B6D444F-310A-7148-AB23-DEA0B9B737C9}"/>
    <hyperlink ref="A67" r:id="rId66" display="https://basketball.realgm.com/ncaa/conferences/Coastal-Athletic-Association/15/Delaware/116/" xr:uid="{CB0C8D91-7029-424F-96C1-2B58DFAE1CB6}"/>
    <hyperlink ref="A68" r:id="rId67" display="https://basketball.realgm.com/ncaa/conferences/Mid-Eastern-Athletic-Conference/26/Delaware-State/188/" xr:uid="{E4EC1A08-CE11-A545-A152-6F9926A5C5A4}"/>
    <hyperlink ref="A69" r:id="rId68" display="https://basketball.realgm.com/ncaa/conferences/The-Summit-League/32/Denver/321/" xr:uid="{8523F128-A20C-1542-BA0E-2859E97D4D06}"/>
    <hyperlink ref="A70" r:id="rId69" display="https://basketball.realgm.com/ncaa/conferences/Big-East-Conference/59/DePaul/65/" xr:uid="{FF7F7527-50D7-7645-B1F0-DBFF3112A5A6}"/>
    <hyperlink ref="A71" r:id="rId70" display="https://basketball.realgm.com/ncaa/conferences/Horizon-League/12/Detroit-Mercy/147/" xr:uid="{F2C23835-8886-0F4B-9C74-7C974CCBC9C1}"/>
    <hyperlink ref="A72" r:id="rId71" display="https://basketball.realgm.com/ncaa/conferences/Missouri-Valley-Conference/5/Drake/199/" xr:uid="{074C4632-1654-F640-B6C5-A84111F4462C}"/>
    <hyperlink ref="A73" r:id="rId72" display="https://basketball.realgm.com/ncaa/conferences/Coastal-Athletic-Association/15/Drexel/117/" xr:uid="{98438463-0A4A-5749-8115-252024BE625A}"/>
    <hyperlink ref="A74" r:id="rId73" display="https://basketball.realgm.com/ncaa/conferences/Atlantic-Coast-Conference/1/Duke/31/" xr:uid="{58B1659D-4FA4-B04D-8D0E-A6CF34E1EB52}"/>
    <hyperlink ref="A75" r:id="rId74" display="https://basketball.realgm.com/ncaa/conferences/Atlantic-10-Conference/10/Duquesne/17/" xr:uid="{76DE96E7-5533-974E-9964-1B79CA2ACDDF}"/>
    <hyperlink ref="A76" r:id="rId75" display="https://basketball.realgm.com/ncaa/conferences/American-Athletic-Conference/4/East-Carolina/128/" xr:uid="{FCAFD8C0-621A-8B44-A623-A987BFBC4380}"/>
    <hyperlink ref="A77" r:id="rId76" display="https://basketball.realgm.com/ncaa/conferences/Southern-Conference/29/East-Tennessee-State/42/" xr:uid="{9CAC56B8-4EDB-7440-8DE0-C0CD89634B69}"/>
    <hyperlink ref="A78" r:id="rId77" display="https://basketball.realgm.com/ncaa/conferences/Southland-Conference/30/East-Texas-AM/1533/" xr:uid="{EF0D78E9-FFF6-EC40-B7AD-C9553A1B1C57}"/>
    <hyperlink ref="A79" r:id="rId78" display="https://basketball.realgm.com/ncaa/conferences/Ohio-Valley-Conference/16/Eastern-Illinois/226/" xr:uid="{38E0CBBC-3F83-D044-BBF9-3D90E0F654B9}"/>
    <hyperlink ref="A80" r:id="rId79" display="https://basketball.realgm.com/ncaa/conferences/Atlantic-Sun-Conference/19/Eastern-Kentucky/227/" xr:uid="{60224E5F-0418-004D-8673-A419ED12F1F2}"/>
    <hyperlink ref="A81" r:id="rId80" display="https://basketball.realgm.com/ncaa/conferences/Mid-American-Conference/25/Eastern-Michigan/182/" xr:uid="{8BB64A69-5BA1-DA46-8F3D-A7718AA2A972}"/>
    <hyperlink ref="A82" r:id="rId81" display="https://basketball.realgm.com/ncaa/conferences/Big-Sky-Conference/20/Eastern-Washington/78/" xr:uid="{45F8A484-AA5A-4149-B647-DB5BCA4D177B}"/>
    <hyperlink ref="A83" r:id="rId82" display="https://basketball.realgm.com/ncaa/conferences/Coastal-Athletic-Association/15/Elon/270/" xr:uid="{AB0ED081-17C2-E74C-99B7-9F25CAC2F78A}"/>
    <hyperlink ref="A84" r:id="rId83" display="https://basketball.realgm.com/ncaa/conferences/Missouri-Valley-Conference/5/Evansville/200/" xr:uid="{FBCAF3D9-BDF7-FD42-BF2E-C823EE31E16A}"/>
    <hyperlink ref="A85" r:id="rId84" display="https://basketball.realgm.com/ncaa/conferences/Metro-Atlantic-Athletic-Conference/17/Fairfield/165/" xr:uid="{FA170CE9-42CE-214E-A0FF-3874BBB6D1BC}"/>
    <hyperlink ref="A86" r:id="rId85" display="https://basketball.realgm.com/ncaa/conferences/Northeast-Conference/27/Fairleigh-Dickinson/216/" xr:uid="{CCAB21B2-BE92-F54A-8603-768AC54728E1}"/>
    <hyperlink ref="A87" r:id="rId86" display="https://basketball.realgm.com/ncaa/conferences/Southeastern-Conference/8/Florida/256/" xr:uid="{50105D8C-73F4-AC47-A168-21EC4A96DB6B}"/>
    <hyperlink ref="A88" r:id="rId87" display="https://basketball.realgm.com/ncaa/conferences/Southwestern-Athletic-Conference/31/Florida-AM/189/" xr:uid="{28C8C6F3-CCB5-3B40-B60C-E1A7A469B644}"/>
    <hyperlink ref="A89" r:id="rId88" display="https://basketball.realgm.com/ncaa/conferences/American-Athletic-Conference/4/Florida-Atlantic-/322/" xr:uid="{02904B35-7BA7-414B-AD35-BA73A33C8021}"/>
    <hyperlink ref="A90" r:id="rId89" display="https://basketball.realgm.com/ncaa/conferences/Atlantic-Sun-Conference/19/Florida-Gulf-Coast/43/" xr:uid="{AAD6B536-A7E9-9344-AB84-7063B9750046}"/>
    <hyperlink ref="A91" r:id="rId90" display="https://basketball.realgm.com/ncaa/conferences/Conference-USA/9/Florida-International/323/" xr:uid="{4AD1F46D-9AED-6D4F-A0A5-EEE164E8A528}"/>
    <hyperlink ref="A92" r:id="rId91" display="https://basketball.realgm.com/ncaa/conferences/Atlantic-Coast-Conference/1/Florida-State/32/" xr:uid="{05870080-A61D-F345-98A8-CBBF3B4AD903}"/>
    <hyperlink ref="A93" r:id="rId92" display="https://basketball.realgm.com/ncaa/conferences/Atlantic-10-Conference/10/Fordham/18/" xr:uid="{ACDADFFC-989E-9544-AF3D-983896253BA9}"/>
    <hyperlink ref="A94" r:id="rId93" display="https://basketball.realgm.com/ncaa/conferences/Horizon-League/12/Fort-Wayne/447/" xr:uid="{A0446D0C-E3D0-174A-BFCB-8EF87B99CFB5}"/>
    <hyperlink ref="A95" r:id="rId94" display="https://basketball.realgm.com/ncaa/conferences/Mountain-West-Conference/6/Fresno-State/341/" xr:uid="{779EE8C4-B099-B747-AF76-DA1EFAF05290}"/>
    <hyperlink ref="A96" r:id="rId95" display="https://basketball.realgm.com/ncaa/conferences/Southern-Conference/29/Furman/271/" xr:uid="{AA702373-1234-3C48-AC23-8F6CCB75CFD5}"/>
    <hyperlink ref="A97" r:id="rId96" display="https://basketball.realgm.com/ncaa/conferences/Big-South-Conference/21/Gardner-Webb/89/" xr:uid="{9A3B6FD3-FE96-8448-94EE-3E58B3B21420}"/>
    <hyperlink ref="A98" r:id="rId97" display="https://basketball.realgm.com/ncaa/conferences/Atlantic-10-Conference/10/George-Mason/118/" xr:uid="{BA8E42C6-9BB3-1F44-B69A-E1D435164E1C}"/>
    <hyperlink ref="A99" r:id="rId98" display="https://basketball.realgm.com/ncaa/conferences/Atlantic-10-Conference/10/George-Washington/19/" xr:uid="{1D896701-D286-554D-BDB2-96C78F95D812}"/>
    <hyperlink ref="A100" r:id="rId99" display="https://basketball.realgm.com/ncaa/conferences/Big-East-Conference/59/Georgetown/66/" xr:uid="{1D8676FC-4EA9-544D-992A-7002671551C9}"/>
    <hyperlink ref="A101" r:id="rId100" display="https://basketball.realgm.com/ncaa/conferences/Southeastern-Conference/8/Georgia/257/" xr:uid="{3EB8E2B1-E432-2640-A8A8-739867FFCCDA}"/>
    <hyperlink ref="A102" r:id="rId101" display="https://basketball.realgm.com/ncaa/conferences/Sun-Belt-Conference/33/Georgia-Southern/272/" xr:uid="{83DBA0E3-1315-7B44-A9BA-B6974CFDA8F8}"/>
    <hyperlink ref="A103" r:id="rId102" display="https://basketball.realgm.com/ncaa/conferences/Sun-Belt-Conference/33/Georgia-State/119/" xr:uid="{729F089B-A2D2-EA43-9B50-1157A21E3A3E}"/>
    <hyperlink ref="A104" r:id="rId103" display="https://basketball.realgm.com/ncaa/conferences/Atlantic-Coast-Conference/1/Georgia-Tech/33/" xr:uid="{9F6610F2-7913-E64C-8559-8F101D2AF54E}"/>
    <hyperlink ref="A105" r:id="rId104" display="https://basketball.realgm.com/ncaa/conferences/West-Coast-Conference/11/Gonzaga/332/" xr:uid="{3420C563-43E5-374F-98EE-ECF049638145}"/>
    <hyperlink ref="A106" r:id="rId105" display="https://basketball.realgm.com/ncaa/conferences/Southwestern-Athletic-Conference/31/Grambling-State/293/" xr:uid="{F3110817-51B1-1C4C-9F63-C7CBAABBD9BF}"/>
    <hyperlink ref="A107" r:id="rId106" display="https://basketball.realgm.com/ncaa/conferences/Western-Athletic-Conference/13/Grand-Canyon/489/" xr:uid="{DB55EB44-CE4C-3047-8A7F-539692BC974F}"/>
    <hyperlink ref="A108" r:id="rId107" display="https://basketball.realgm.com/ncaa/conferences/Horizon-League/12/Green-Bay/148/" xr:uid="{3784BF64-97D1-104C-8307-005B47E77607}"/>
    <hyperlink ref="A109" r:id="rId108" display="https://basketball.realgm.com/ncaa/conferences/Coastal-Athletic-Association/15/Hampton/190/" xr:uid="{5DDE6C22-0939-0E4B-B301-5AA367FB4693}"/>
    <hyperlink ref="A110" r:id="rId109" display="https://basketball.realgm.com/ncaa/conferences/Ivy-League/14/Harvard/159/" xr:uid="{1148BBB4-3011-8E4B-B2A2-A107815FB919}"/>
    <hyperlink ref="A111" r:id="rId110" display="https://basketball.realgm.com/ncaa/conferences/Big-West-Conference/22/Hawaii/342/" xr:uid="{14888D7A-8D49-2846-8922-924C222973EB}"/>
    <hyperlink ref="A112" r:id="rId111" display="https://basketball.realgm.com/ncaa/conferences/Big-South-Conference/21/High-Point/90/" xr:uid="{1CC7953B-71B6-EC4D-8C63-5A8CE798928D}"/>
    <hyperlink ref="A113" r:id="rId112" display="https://basketball.realgm.com/ncaa/conferences/Coastal-Athletic-Association/15/Hofstra/120/" xr:uid="{F28527F3-BC45-2144-969D-C507A7C9DA1E}"/>
    <hyperlink ref="A114" r:id="rId113" display="https://basketball.realgm.com/ncaa/conferences/Patriot-League/28/Holy-Cross/249/" xr:uid="{E4D3BA33-09DF-564B-977D-D9D6E4167E6C}"/>
    <hyperlink ref="A115" r:id="rId114" display="https://basketball.realgm.com/ncaa/conferences/Big-12-Conference/3/Houston/299/" xr:uid="{34313D50-41A2-BC47-AFF2-DA1C74BB2D60}"/>
    <hyperlink ref="A116" r:id="rId115" display="https://basketball.realgm.com/ncaa/conferences/Southland-Conference/30/Houston-Christian/132/" xr:uid="{AF279E2E-5324-A643-BB5B-6E848065564E}"/>
    <hyperlink ref="A117" r:id="rId116" display="https://basketball.realgm.com/ncaa/conferences/Mid-Eastern-Athletic-Conference/26/Howard/191/" xr:uid="{84F9707E-AC03-2349-9574-6FBB4896D5E1}"/>
    <hyperlink ref="A118" r:id="rId117" display="https://basketball.realgm.com/ncaa/conferences/Big-Sky-Conference/20/Idaho/343/" xr:uid="{C8B14DC8-B8A9-3148-83B9-E2D0DD5F8C91}"/>
    <hyperlink ref="A119" r:id="rId118" display="https://basketball.realgm.com/ncaa/conferences/Big-Sky-Conference/20/Idaho-State/79/" xr:uid="{7B6C4221-AFF4-F847-9CE9-CDC2E543BD0F}"/>
    <hyperlink ref="A120" r:id="rId119" display="https://basketball.realgm.com/ncaa/conferences/Big-Ten-Conference/2/Illinois/3/" xr:uid="{743E2CB4-7647-2244-810B-FD927573101D}"/>
    <hyperlink ref="A121" r:id="rId120" display="https://basketball.realgm.com/ncaa/conferences/Missouri-Valley-Conference/5/Illinois-State/201/" xr:uid="{B22EEE35-CF02-DE4D-B7F7-ED3734E1584C}"/>
    <hyperlink ref="A122" r:id="rId121" display="https://basketball.realgm.com/ncaa/conferences/Southland-Conference/30/Incarnate-Word/1025/" xr:uid="{58D3A002-1BFB-8C44-9F28-A0BEC2A9BBCE}"/>
    <hyperlink ref="A123" r:id="rId122" display="https://basketball.realgm.com/ncaa/conferences/Big-Ten-Conference/2/Indiana/97/" xr:uid="{182C8700-E695-A54C-90ED-58279800C310}"/>
    <hyperlink ref="A124" r:id="rId123" display="https://basketball.realgm.com/ncaa/conferences/Missouri-Valley-Conference/5/Indiana-State/202/" xr:uid="{77FE12BF-9AFB-234E-A34A-4DA510B2A11E}"/>
    <hyperlink ref="A125" r:id="rId124" display="https://basketball.realgm.com/ncaa/conferences/Metro-Atlantic-Athletic-Conference/17/Iona/166/" xr:uid="{F5175876-2891-7847-B5BA-82A5C8B9785B}"/>
    <hyperlink ref="A126" r:id="rId125" display="https://basketball.realgm.com/ncaa/conferences/Big-Ten-Conference/2/Iowa/98/" xr:uid="{3B742B74-F89F-9143-8BC6-9777E719AB5C}"/>
    <hyperlink ref="A127" r:id="rId126" display="https://basketball.realgm.com/ncaa/conferences/Big-12-Conference/3/Iowa-State/53/" xr:uid="{4B9A607D-744E-9B4E-AD8C-1415CF0566EB}"/>
    <hyperlink ref="A128" r:id="rId127" display="https://basketball.realgm.com/ncaa/conferences/Horizon-League/12/IU-Indy/311/" xr:uid="{BB6E41AC-9E7C-0947-8E2D-B1506E752205}"/>
    <hyperlink ref="A129" r:id="rId128" display="https://basketball.realgm.com/ncaa/conferences/Southwestern-Athletic-Conference/31/Jackson-State/294/" xr:uid="{B4749AFB-C385-DB4B-9549-755651A5BF9C}"/>
    <hyperlink ref="A130" r:id="rId129" display="https://basketball.realgm.com/ncaa/conferences/Atlantic-Sun-Conference/19/Jacksonville/44/" xr:uid="{13BAE424-ED5C-B64A-9A30-EFBCFAF34FF8}"/>
    <hyperlink ref="A131" r:id="rId130" display="https://basketball.realgm.com/ncaa/conferences/Conference-USA/9/Jacksonville-State/228/" xr:uid="{2290B6ED-ADBB-E144-AF0D-4429129B3B15}"/>
    <hyperlink ref="A132" r:id="rId131" display="https://basketball.realgm.com/ncaa/conferences/Sun-Belt-Conference/33/James-Madison/121/" xr:uid="{03333AFD-9265-EF4D-8F0E-77A813DCE5FB}"/>
    <hyperlink ref="A133" r:id="rId132" display="https://basketball.realgm.com/ncaa/conferences/Big-12-Conference/3/Kansas/54/" xr:uid="{E5868C2D-F420-2E4B-BA11-1E7C07B89B11}"/>
    <hyperlink ref="A134" r:id="rId133" display="https://basketball.realgm.com/ncaa/conferences/Big-12-Conference/3/Kansas-State/55/" xr:uid="{ABE5F6F3-57BF-9244-9480-C2D9991E1705}"/>
    <hyperlink ref="A135" r:id="rId134" display="https://basketball.realgm.com/ncaa/conferences/Conference-USA/9/Kennesaw-State/45/" xr:uid="{CE594454-3701-A249-B1B6-E941A356C117}"/>
    <hyperlink ref="A136" r:id="rId135" display="https://basketball.realgm.com/ncaa/conferences/Mid-American-Conference/25/Kent-State/177/" xr:uid="{AA1D0CA7-B02D-0D4D-8560-2A058239E581}"/>
    <hyperlink ref="A137" r:id="rId136" display="https://basketball.realgm.com/ncaa/conferences/Southeastern-Conference/8/Kentucky/258/" xr:uid="{16A9FA07-C164-7E4F-BBB7-CE6BCE0A54D5}"/>
    <hyperlink ref="A138" r:id="rId137" display="https://basketball.realgm.com/ncaa/conferences/Atlantic-10-Conference/10/La-Salle/20/" xr:uid="{8639E67B-A95A-5343-9B50-1C66689E2F0B}"/>
    <hyperlink ref="A139" r:id="rId138" display="https://basketball.realgm.com/ncaa/conferences/Patriot-League/28/Lafayette/250/" xr:uid="{41CC8975-12A9-0C46-B366-4AF8FF16FC7F}"/>
    <hyperlink ref="A140" r:id="rId139" display="https://basketball.realgm.com/ncaa/conferences/Southland-Conference/30/Lamar/278/" xr:uid="{191E5CEF-5B14-824E-9E12-B4BC9F4F9545}"/>
    <hyperlink ref="A141" r:id="rId140" display="https://basketball.realgm.com/ncaa/conferences/Northeast-Conference/27/Le-Moyne/721/" xr:uid="{E0895102-1049-884E-B89E-5D18B7013B78}"/>
    <hyperlink ref="A142" r:id="rId141" display="https://basketball.realgm.com/ncaa/conferences/Patriot-League/28/Lehigh/251/" xr:uid="{20FB4D28-2F56-484C-8AD4-4C64655AFE18}"/>
    <hyperlink ref="A143" r:id="rId142" display="https://basketball.realgm.com/ncaa/conferences/Conference-USA/9/Liberty/91/" xr:uid="{38F6E355-2F36-BC47-BF01-D3D3918BB918}"/>
    <hyperlink ref="A144" r:id="rId143" display="https://basketball.realgm.com/ncaa/conferences/Ohio-Valley-Conference/16/Lindenwood/1766/" xr:uid="{4A0EE257-887E-414B-8309-21B18C055BD4}"/>
    <hyperlink ref="A145" r:id="rId144" display="https://basketball.realgm.com/ncaa/conferences/Atlantic-Sun-Conference/19/Lipscomb/46/" xr:uid="{C78154FA-B554-5D42-BEB1-E748205A93D0}"/>
    <hyperlink ref="A146" r:id="rId145" display="https://basketball.realgm.com/ncaa/conferences/Ohio-Valley-Conference/16/Little-Rock/320/" xr:uid="{6140C273-91C7-B94C-A644-4CE3710C5F61}"/>
    <hyperlink ref="A147" r:id="rId146" display="https://basketball.realgm.com/ncaa/conferences/Big-West-Conference/22/Long-Beach-State/110/" xr:uid="{27F76E00-1400-D641-83B9-B547EB144282}"/>
    <hyperlink ref="A148" r:id="rId147" display="https://basketball.realgm.com/ncaa/conferences/Northeast-Conference/27/Long-Island/217/" xr:uid="{0BB10A33-449F-D847-8E71-6827A62BA86B}"/>
    <hyperlink ref="A149" r:id="rId148" display="https://basketball.realgm.com/ncaa/conferences/Big-South-Conference/21/Longwood/133/" xr:uid="{623E91F6-684E-494A-BADD-245D685A14AE}"/>
    <hyperlink ref="A150" r:id="rId149" display="https://basketball.realgm.com/ncaa/conferences/Sun-Belt-Conference/33/Louisiana/324/" xr:uid="{9A7CB26A-FF12-CB4B-9A57-F264381F1056}"/>
    <hyperlink ref="A151" r:id="rId150" display="https://basketball.realgm.com/ncaa/conferences/Conference-USA/9/Louisiana-Tech/344/" xr:uid="{3EF8E9DA-017D-1848-8446-73A3B22269E3}"/>
    <hyperlink ref="A152" r:id="rId151" display="https://basketball.realgm.com/ncaa/conferences/Sun-Belt-Conference/33/Louisiana-Monroe-/325/" xr:uid="{D1A5F1E5-8E1F-D14B-A202-1347ADFFE433}"/>
    <hyperlink ref="A153" r:id="rId152" display="https://basketball.realgm.com/ncaa/conferences/Atlantic-Coast-Conference/1/Louisville/67/" xr:uid="{F794EDDD-C741-0C4A-A1F2-830E0D39E641}"/>
    <hyperlink ref="A154" r:id="rId153" display="https://basketball.realgm.com/ncaa/conferences/Atlantic-10-Conference/10/Loyola-IL/149/" xr:uid="{59ECB5BB-EC40-534D-BD7E-2DFCE68B2690}"/>
    <hyperlink ref="A155" r:id="rId154" display="https://basketball.realgm.com/ncaa/conferences/Patriot-League/28/Loyola-MD/167/" xr:uid="{7667EADD-0517-9642-B41B-DD0C42715FA7}"/>
    <hyperlink ref="A156" r:id="rId155" display="https://basketball.realgm.com/ncaa/conferences/West-Coast-Conference/11/Loyola-Marymount/333/" xr:uid="{E18FAB8E-C3D7-414B-960D-619306A1CB88}"/>
    <hyperlink ref="A157" r:id="rId156" display="https://basketball.realgm.com/ncaa/conferences/Southeastern-Conference/8/LSU/259/" xr:uid="{2172BF9E-F4BF-5B4E-B16E-A0A403B2D2E6}"/>
    <hyperlink ref="A158" r:id="rId157" display="https://basketball.realgm.com/ncaa/conferences/America-East-Conference/18/Maine/10/" xr:uid="{D7E32E71-E856-8D43-BE96-7140035FBEAE}"/>
    <hyperlink ref="A159" r:id="rId158" display="https://basketball.realgm.com/ncaa/conferences/Metro-Atlantic-Athletic-Conference/17/Manhattan/168/" xr:uid="{E0397288-549D-C740-806C-8471F1319C0D}"/>
    <hyperlink ref="A160" r:id="rId159" display="https://basketball.realgm.com/ncaa/conferences/Metro-Atlantic-Athletic-Conference/17/Marist/169/" xr:uid="{C020B0C3-F200-B04F-9443-0C1340593F08}"/>
    <hyperlink ref="A161" r:id="rId160" display="https://basketball.realgm.com/ncaa/conferences/Big-East-Conference/59/Marquette/68/" xr:uid="{46766E75-51FA-0D4C-9E2F-14FBCE2CCD4A}"/>
    <hyperlink ref="A162" r:id="rId161" display="https://basketball.realgm.com/ncaa/conferences/Sun-Belt-Conference/33/Marshall/300/" xr:uid="{FB2450EA-9678-2C45-AEBA-D145ADF62A81}"/>
    <hyperlink ref="A163" r:id="rId162" display="https://basketball.realgm.com/ncaa/conferences/Big-Ten-Conference/2/Maryland/34/" xr:uid="{1DA0B3A5-DB3F-6B4D-A64D-A29883D59651}"/>
    <hyperlink ref="A164" r:id="rId163" display="https://basketball.realgm.com/ncaa/conferences/Mid-Eastern-Athletic-Conference/26/Maryland-Eastern-Shore/192/" xr:uid="{B97EDDDE-7F1B-9041-8A9D-87C0ECE20564}"/>
    <hyperlink ref="A165" r:id="rId164" display="https://basketball.realgm.com/ncaa/conferences/Atlantic-10-Conference/10/Massachusetts/21/" xr:uid="{74C64A4E-9C01-094B-BFB8-A9B041F8EA8D}"/>
    <hyperlink ref="A166" r:id="rId165" display="https://basketball.realgm.com/ncaa/conferences/Southland-Conference/30/McNeese-State/279/" xr:uid="{0FBD1664-A7F3-E04B-8504-04A0D1640D61}"/>
    <hyperlink ref="A167" r:id="rId166" display="https://basketball.realgm.com/ncaa/conferences/American-Athletic-Conference/4/Memphis/301/" xr:uid="{6B6D6C62-052A-B049-8B03-2B1469E567AD}"/>
    <hyperlink ref="A168" r:id="rId167" display="https://basketball.realgm.com/ncaa/conferences/Southern-Conference/29/Mercer/47/" xr:uid="{3DBA3580-09FC-384C-B1BA-5F65BFE252C0}"/>
    <hyperlink ref="A169" r:id="rId168" display="https://basketball.realgm.com/ncaa/conferences/Northeast-Conference/27/Mercyhurst/586/" xr:uid="{B6EB5804-AAB0-CE4F-A6EC-E477B1B33E98}"/>
    <hyperlink ref="A170" r:id="rId169" display="https://basketball.realgm.com/ncaa/conferences/Metro-Atlantic-Athletic-Conference/17/Merrimack-College/1645/" xr:uid="{7280B3A1-1AF8-D942-A1A5-70A61FB73F5B}"/>
    <hyperlink ref="A171" r:id="rId170" display="https://basketball.realgm.com/ncaa/conferences/Atlantic-Coast-Conference/1/Miami-FL/35/" xr:uid="{0E1AF386-6BB3-7847-8336-D1CBFD4AC247}"/>
    <hyperlink ref="A172" r:id="rId171" display="https://basketball.realgm.com/ncaa/conferences/Mid-American-Conference/25/Miami-OH/178/" xr:uid="{6CFFAAEE-7CF9-6F44-B8BA-E44C4C7882D4}"/>
    <hyperlink ref="A173" r:id="rId172" display="https://basketball.realgm.com/ncaa/conferences/Big-Ten-Conference/2/Michigan/1/" xr:uid="{D4196325-9746-8048-BA3F-98EA8618C789}"/>
    <hyperlink ref="A174" r:id="rId173" display="https://basketball.realgm.com/ncaa/conferences/Big-Ten-Conference/2/Michigan-State/100/" xr:uid="{90B64425-64EC-2E45-9517-74919FCBBEA2}"/>
    <hyperlink ref="A175" r:id="rId174" display="https://basketball.realgm.com/ncaa/conferences/Conference-USA/9/Middle-Tennessee-State/326/" xr:uid="{B50FC921-B161-5546-9B8A-5A4B7872ED4A}"/>
    <hyperlink ref="A176" r:id="rId175" display="https://basketball.realgm.com/ncaa/conferences/Horizon-League/12/Milwaukee/150/" xr:uid="{ECBED86C-D7F7-2846-B7F5-C3F7F73EDBFF}"/>
    <hyperlink ref="A177" r:id="rId176" display="https://basketball.realgm.com/ncaa/conferences/Big-Ten-Conference/2/Minnesota/101/" xr:uid="{94EED867-E258-AD4D-97B7-D7B497581FB1}"/>
    <hyperlink ref="A178" r:id="rId177" display="https://basketball.realgm.com/ncaa/conferences/Southeastern-Conference/8/Mississippi-State/261/" xr:uid="{49994CA6-41D4-3A44-BE07-0EAFD58ABCCA}"/>
    <hyperlink ref="A179" r:id="rId178" display="https://basketball.realgm.com/ncaa/conferences/Southwestern-Athletic-Conference/31/Mississippi-Valley-State/295/" xr:uid="{26D5917F-315D-1042-8608-205ED2C789F8}"/>
    <hyperlink ref="A180" r:id="rId179" display="https://basketball.realgm.com/ncaa/conferences/Southeastern-Conference/8/Missouri/56/" xr:uid="{DE8EC6F0-DE54-474F-9AD8-FA1798872E54}"/>
    <hyperlink ref="A181" r:id="rId180" display="https://basketball.realgm.com/ncaa/conferences/Missouri-Valley-Conference/5/Missouri-State/203/" xr:uid="{EB983609-64D2-3F45-91B8-D6C8CF808917}"/>
    <hyperlink ref="A182" r:id="rId181" display="https://basketball.realgm.com/ncaa/conferences/Coastal-Athletic-Association/15/Monmouth/218/" xr:uid="{ED2BE490-D84F-284D-8C6D-5E0AB5DFFC7E}"/>
    <hyperlink ref="A183" r:id="rId182" display="https://basketball.realgm.com/ncaa/conferences/Big-Sky-Conference/20/Montana/80/" xr:uid="{7AB36EAE-7752-CB41-9D21-1E0363CC2541}"/>
    <hyperlink ref="A184" r:id="rId183" display="https://basketball.realgm.com/ncaa/conferences/Big-Sky-Conference/20/Montana-State/81/" xr:uid="{71153657-E57B-064D-9E3F-681365347989}"/>
    <hyperlink ref="A185" r:id="rId184" display="https://basketball.realgm.com/ncaa/conferences/Ohio-Valley-Conference/16/Morehead-State/229/" xr:uid="{6CAEEFCA-64DD-3448-B39B-A236FA9EA733}"/>
    <hyperlink ref="A186" r:id="rId185" display="https://basketball.realgm.com/ncaa/conferences/Mid-Eastern-Athletic-Conference/26/Morgan-State/193/" xr:uid="{86C0092B-4C89-8548-A318-062E7B5F6694}"/>
    <hyperlink ref="A187" r:id="rId186" display="https://basketball.realgm.com/ncaa/conferences/Metro-Atlantic-Athletic-Conference/17/Mount-St-Marys/219/" xr:uid="{35DE246A-ED06-3147-9D6A-522159719D6A}"/>
    <hyperlink ref="A188" r:id="rId187" display="https://basketball.realgm.com/ncaa/conferences/Missouri-Valley-Conference/5/Murray-State/230/" xr:uid="{7BFB47A0-E302-8946-9005-EE2B3A0EF7E4}"/>
    <hyperlink ref="A189" r:id="rId188" display="https://basketball.realgm.com/ncaa/conferences/America-East-Conference/18/NJIT/135/" xr:uid="{2B5F09D0-74C6-784F-915A-14575D86818B}"/>
    <hyperlink ref="A190" r:id="rId189" display="https://basketball.realgm.com/ncaa/conferences/Patriot-League/28/Navy/252/" xr:uid="{B6D40F2B-B9FA-C249-989F-2E6D71A98A38}"/>
    <hyperlink ref="A191" r:id="rId190" display="https://basketball.realgm.com/ncaa/conferences/Atlantic-Coast-Conference/1/NC-State/36/" xr:uid="{755F9FB4-8A7A-7A4D-ABAE-347E09CFE966}"/>
    <hyperlink ref="A192" r:id="rId191" display="https://basketball.realgm.com/ncaa/conferences/Big-Ten-Conference/2/Nebraska/57/" xr:uid="{754CD490-15BE-104C-AF51-8DFE4695849B}"/>
    <hyperlink ref="A193" r:id="rId192" display="https://basketball.realgm.com/ncaa/conferences/Mountain-West-Conference/6/Nevada/345/" xr:uid="{F022D2BE-68A9-EE44-8568-09F3C2B40AD9}"/>
    <hyperlink ref="A194" r:id="rId193" display="https://basketball.realgm.com/ncaa/conferences/America-East-Conference/18/New-Hampshire/11/" xr:uid="{8B0C4C56-E8A7-324D-A889-36519E12CF32}"/>
    <hyperlink ref="A195" r:id="rId194" display="https://basketball.realgm.com/ncaa/conferences/Mountain-West-Conference/6/New-Mexico/210/" xr:uid="{E8C601C0-124F-204E-8D2A-4001D42077D2}"/>
    <hyperlink ref="A196" r:id="rId195" display="https://basketball.realgm.com/ncaa/conferences/Conference-USA/9/New-Mexico-State/346/" xr:uid="{567F237A-4044-F04A-97FC-DB5F779F5E37}"/>
    <hyperlink ref="A197" r:id="rId196" display="https://basketball.realgm.com/ncaa/conferences/Southland-Conference/30/New-Orleans/327/" xr:uid="{95B81BF0-B4CD-7B40-AA8D-D8A59F86ED78}"/>
    <hyperlink ref="A198" r:id="rId197" display="https://basketball.realgm.com/ncaa/conferences/Metro-Atlantic-Athletic-Conference/17/Niagara/170/" xr:uid="{90D121D8-6444-484A-8D70-41A8D561C6B2}"/>
    <hyperlink ref="A199" r:id="rId198" display="https://basketball.realgm.com/ncaa/conferences/Southland-Conference/30/Nicholls-State/280/" xr:uid="{13CCFDD6-6B27-7243-8AEA-5437759495E0}"/>
    <hyperlink ref="A200" r:id="rId199" display="https://basketball.realgm.com/ncaa/conferences/Mid-Eastern-Athletic-Conference/26/Norfolk-State/194/" xr:uid="{C7383969-12BA-8743-A563-8EC2E061B7D8}"/>
    <hyperlink ref="A201" r:id="rId200" display="https://basketball.realgm.com/ncaa/conferences/Atlantic-Sun-Conference/19/North-Alabama/911/" xr:uid="{395EEEF4-343C-014F-9E14-707D970DD80E}"/>
    <hyperlink ref="A202" r:id="rId201" display="https://basketball.realgm.com/ncaa/conferences/Atlantic-Coast-Conference/1/North-Carolina/2/" xr:uid="{08BFA000-D847-D046-8252-6C0173C5A51F}"/>
    <hyperlink ref="A203" r:id="rId202" display="https://basketball.realgm.com/ncaa/conferences/Coastal-Athletic-Association/15/North-Carolina-AT/195/" xr:uid="{509C95CF-FD02-1F4E-8959-62640B23A63D}"/>
    <hyperlink ref="A204" r:id="rId203" display="https://basketball.realgm.com/ncaa/conferences/Mid-Eastern-Athletic-Conference/26/North-Carolina-Central/136/" xr:uid="{A5F5F6A7-6760-B946-93F5-285FD6453B2B}"/>
    <hyperlink ref="A205" r:id="rId204" display="https://basketball.realgm.com/ncaa/conferences/The-Summit-League/32/North-Dakota/137/" xr:uid="{C5DE2AA8-9002-FB49-B785-181711C0910C}"/>
    <hyperlink ref="A206" r:id="rId205" display="https://basketball.realgm.com/ncaa/conferences/The-Summit-League/32/North-Dakota-State/312/" xr:uid="{8694E5CF-CB5E-754F-A6A7-E82DD671B956}"/>
    <hyperlink ref="A207" r:id="rId206" display="https://basketball.realgm.com/ncaa/conferences/Atlantic-Sun-Conference/19/North-Florida/48/" xr:uid="{8C5CF25A-F379-AB44-8A61-5D2721C160FD}"/>
    <hyperlink ref="A208" r:id="rId207" display="https://basketball.realgm.com/ncaa/conferences/American-Athletic-Conference/4/North-Texas/328/" xr:uid="{E72BF2E0-034B-3F41-BCAB-1479282EF7C7}"/>
    <hyperlink ref="A209" r:id="rId208" display="https://basketball.realgm.com/ncaa/conferences/Coastal-Athletic-Association/15/Northeastern/123/" xr:uid="{BF3826CE-D2D9-C240-9380-2358C3F77853}"/>
    <hyperlink ref="A210" r:id="rId209" display="https://basketball.realgm.com/ncaa/conferences/Big-Sky-Conference/20/Northern-Arizona/82/" xr:uid="{54AC4AE2-F6DA-3847-9FB9-14807049C45D}"/>
    <hyperlink ref="A211" r:id="rId210" display="https://basketball.realgm.com/ncaa/conferences/Big-Sky-Conference/20/Northern-Colorado/83/" xr:uid="{43661852-5E17-5C44-A3E1-6EFA467AB8E2}"/>
    <hyperlink ref="A212" r:id="rId211" display="https://basketball.realgm.com/ncaa/conferences/Mid-American-Conference/25/Northern-Illinois/183/" xr:uid="{8F504315-7092-0C48-8FC2-6CBC9DC7ECB6}"/>
    <hyperlink ref="A213" r:id="rId212" display="https://basketball.realgm.com/ncaa/conferences/Missouri-Valley-Conference/5/Northern-Iowa/204/" xr:uid="{7DDC78EF-2E1C-9A45-B646-F8468EACAEEB}"/>
    <hyperlink ref="A214" r:id="rId213" display="https://basketball.realgm.com/ncaa/conferences/Horizon-League/12/Northern-Kentucky/598/" xr:uid="{FB4F43B5-3BD3-714D-A0B9-EE2BD1811A2A}"/>
    <hyperlink ref="A215" r:id="rId214" display="https://basketball.realgm.com/ncaa/conferences/Big-Ten-Conference/2/Northwestern/102/" xr:uid="{261A05DF-FD13-6743-AE30-D542612FC1F9}"/>
    <hyperlink ref="A216" r:id="rId215" display="https://basketball.realgm.com/ncaa/conferences/Southland-Conference/30/Northwestern-State/281/" xr:uid="{7452FF3E-43BE-384B-B11F-20334E32E339}"/>
    <hyperlink ref="A217" r:id="rId216" display="https://basketball.realgm.com/ncaa/conferences/Atlantic-Coast-Conference/1/Notre-Dame/69/" xr:uid="{B0636D19-D22E-D346-B036-421FA0345E68}"/>
    <hyperlink ref="A218" r:id="rId217" display="https://basketball.realgm.com/ncaa/conferences/Horizon-League/12/Oakland/313/" xr:uid="{81CDD2D0-C272-8645-B433-FEDD7DD0246D}"/>
    <hyperlink ref="A219" r:id="rId218" display="https://basketball.realgm.com/ncaa/conferences/Mid-American-Conference/25/Ohio/179/" xr:uid="{610F2949-BCD9-2842-A447-070E88AF12BA}"/>
    <hyperlink ref="A220" r:id="rId219" display="https://basketball.realgm.com/ncaa/conferences/Big-Ten-Conference/2/Ohio-State/103/" xr:uid="{2CF76EAD-C8BF-3F41-A7A5-A4942324B5C1}"/>
    <hyperlink ref="A221" r:id="rId220" display="https://basketball.realgm.com/ncaa/conferences/Southeastern-Conference/8/Oklahoma/4/" xr:uid="{E791C7FA-E19E-DB44-8DF8-4E0AE8160817}"/>
    <hyperlink ref="A222" r:id="rId221" display="https://basketball.realgm.com/ncaa/conferences/Big-12-Conference/3/Oklahoma-State/59/" xr:uid="{5DCE17FC-B55B-724F-A295-030696A0F08D}"/>
    <hyperlink ref="A223" r:id="rId222" display="https://basketball.realgm.com/ncaa/conferences/Sun-Belt-Conference/33/Old-Dominion/124/" xr:uid="{7753CCB9-851B-BB44-84DE-8560125458F7}"/>
    <hyperlink ref="A224" r:id="rId223" display="https://basketball.realgm.com/ncaa/conferences/Southeastern-Conference/8/Ole-Miss/260/" xr:uid="{D3CD6528-51B8-494B-ABBB-DBEA1CAC93B9}"/>
    <hyperlink ref="A225" r:id="rId224" display="https://basketball.realgm.com/ncaa/conferences/The-Summit-League/32/Omaha/546/" xr:uid="{D63386AA-43DE-9944-A05A-BF661D301E5F}"/>
    <hyperlink ref="A226" r:id="rId225" display="https://basketball.realgm.com/ncaa/conferences/The-Summit-League/32/Oral-Roberts/314/" xr:uid="{6615EB16-7545-2B4F-836A-F4B84A8AC33C}"/>
    <hyperlink ref="A227" r:id="rId226" display="https://basketball.realgm.com/ncaa/conferences/Big-Ten-Conference/2/Oregon/238/" xr:uid="{9F43346F-7A53-EA44-B59F-EC6C2181C215}"/>
    <hyperlink ref="A228" r:id="rId227" display="https://basketball.realgm.com/ncaa/conferences/West-Coast-Conference/11/Oregon-State/239/" xr:uid="{C8007DF4-2F2E-914E-A4D1-58E1C7B4CA9A}"/>
    <hyperlink ref="A229" r:id="rId228" display="https://basketball.realgm.com/ncaa/conferences/West-Coast-Conference/11/Pacific/111/" xr:uid="{59FC49E3-9DC7-3246-90BA-C2EB1502CE79}"/>
    <hyperlink ref="A230" r:id="rId229" display="https://basketball.realgm.com/ncaa/conferences/Big-Ten-Conference/2/Penn-State/104/" xr:uid="{D7CE7259-EAE9-924D-8EF8-2A8ACCE8422D}"/>
    <hyperlink ref="A231" r:id="rId230" display="https://basketball.realgm.com/ncaa/conferences/Ivy-League/14/Pennsylvania-/160/" xr:uid="{54914DD7-CC3A-2B44-BF47-40FC2AFA2A25}"/>
    <hyperlink ref="A232" r:id="rId231" display="https://basketball.realgm.com/ncaa/conferences/West-Coast-Conference/11/Pepperdine/334/" xr:uid="{226C4EEF-BD70-1840-99EF-FE05CD05FF3F}"/>
    <hyperlink ref="A233" r:id="rId232" display="https://basketball.realgm.com/ncaa/conferences/Atlantic-Coast-Conference/1/Pittsburgh/70/" xr:uid="{046FD185-DC08-3943-8812-1CBA20DE0941}"/>
    <hyperlink ref="A234" r:id="rId233" display="https://basketball.realgm.com/ncaa/conferences/West-Coast-Conference/11/Portland/335/" xr:uid="{21F6AE8E-C0F1-6840-8414-EB170CFB600D}"/>
    <hyperlink ref="A235" r:id="rId234" display="https://basketball.realgm.com/ncaa/conferences/Big-Sky-Conference/20/Portland-State/84/" xr:uid="{0B2F9CFB-C580-BE42-8F88-93557764EF9A}"/>
    <hyperlink ref="A236" r:id="rId235" display="https://basketball.realgm.com/ncaa/conferences/Southwestern-Athletic-Conference/31/Prairie-View-AM/296/" xr:uid="{410F8D40-AB50-644D-9F08-DEB6A750872D}"/>
    <hyperlink ref="A237" r:id="rId236" display="https://basketball.realgm.com/ncaa/conferences/Big-South-Conference/21/Presbyterian/93/" xr:uid="{509B15F5-52BB-D34E-9E3B-173E82AB86C4}"/>
    <hyperlink ref="A238" r:id="rId237" display="https://basketball.realgm.com/ncaa/conferences/Ivy-League/14/Princeton/161/" xr:uid="{03928472-2835-2B4F-ACD6-C80B8E3636D4}"/>
    <hyperlink ref="A239" r:id="rId238" display="https://basketball.realgm.com/ncaa/conferences/Big-East-Conference/59/Providence/71/" xr:uid="{CCFEE3DF-0D2D-A548-BE61-5B13ACFF68E8}"/>
    <hyperlink ref="A240" r:id="rId239" display="https://basketball.realgm.com/ncaa/conferences/Big-Ten-Conference/2/Purdue/105/" xr:uid="{3663BE30-0B5F-C640-85EF-BF9306EDBD1E}"/>
    <hyperlink ref="A241" r:id="rId240" display="https://basketball.realgm.com/ncaa/conferences/Atlantic-Sun-Conference/19/Queens-University/578/" xr:uid="{5F075F9B-86DD-4540-A818-45C70A6183AF}"/>
    <hyperlink ref="A242" r:id="rId241" display="https://basketball.realgm.com/ncaa/conferences/Metro-Atlantic-Athletic-Conference/17/Quinnipiac/220/" xr:uid="{68717BC3-65A3-AC46-88A5-AF8D0E6924FB}"/>
    <hyperlink ref="A243" r:id="rId242" display="https://basketball.realgm.com/ncaa/conferences/Big-South-Conference/21/Radford/94/" xr:uid="{0F33F518-6D15-FB46-858A-2F6F5593143C}"/>
    <hyperlink ref="A244" r:id="rId243" display="https://basketball.realgm.com/ncaa/conferences/Atlantic-10-Conference/10/Rhode-Island/22/" xr:uid="{1CDED437-1246-A842-A100-629B057513D8}"/>
    <hyperlink ref="A245" r:id="rId244" display="https://basketball.realgm.com/ncaa/conferences/American-Athletic-Conference/4/Rice/302/" xr:uid="{BCA90391-E732-BB47-8BD8-E9EED39BE79E}"/>
    <hyperlink ref="A246" r:id="rId245" display="https://basketball.realgm.com/ncaa/conferences/Atlantic-10-Conference/10/Richmond/23/" xr:uid="{FE5E9192-41FB-3A40-A54A-206CE05F3981}"/>
    <hyperlink ref="A247" r:id="rId246" display="https://basketball.realgm.com/ncaa/conferences/Metro-Atlantic-Athletic-Conference/17/Rider/171/" xr:uid="{8DF76274-33AD-CC4F-9F89-9ACFA2CB2F1D}"/>
    <hyperlink ref="A248" r:id="rId247" display="https://basketball.realgm.com/ncaa/conferences/Horizon-League/12/Robert-Morris/221/" xr:uid="{403759BC-18AD-9C46-A69C-445011594DCC}"/>
    <hyperlink ref="A249" r:id="rId248" display="https://basketball.realgm.com/ncaa/conferences/Big-Ten-Conference/2/Rutgers/72/" xr:uid="{57079E86-733A-FB4E-BB85-A9AE6F0EA8E2}"/>
    <hyperlink ref="A250" r:id="rId249" display="https://basketball.realgm.com/ncaa/conferences/Big-Sky-Conference/20/Sacramento-State/85/" xr:uid="{082616B6-A6E2-7547-B6A4-737F693DCB82}"/>
    <hyperlink ref="A251" r:id="rId250" display="https://basketball.realgm.com/ncaa/conferences/Metro-Atlantic-Athletic-Conference/17/Sacred-Heart/573/" xr:uid="{8A8CFBB4-8F2B-2140-A97B-A43099C30445}"/>
    <hyperlink ref="A252" r:id="rId251" display="https://basketball.realgm.com/ncaa/conferences/Atlantic-10-Conference/10/Saint-Josephs/24/" xr:uid="{DB26A49C-9E56-7745-B9AC-5832C6DD8672}"/>
    <hyperlink ref="A253" r:id="rId252" display="https://basketball.realgm.com/ncaa/conferences/Atlantic-10-Conference/10/Saint-Louis/25/" xr:uid="{F9D8788C-52F9-1240-9C8F-A87C52D3F5A8}"/>
    <hyperlink ref="A254" r:id="rId253" display="https://basketball.realgm.com/ncaa/conferences/West-Coast-Conference/11/Saint-Marys/336/" xr:uid="{6D08B853-DEB9-4A4D-B0E9-A4561ECC1D46}"/>
    <hyperlink ref="A255" r:id="rId254" display="https://basketball.realgm.com/ncaa/conferences/Metro-Atlantic-Athletic-Conference/17/Saint-Peters/172/" xr:uid="{304C3D6B-1142-964F-BF6C-DFF8C3DB3992}"/>
    <hyperlink ref="A256" r:id="rId255" display="https://basketball.realgm.com/ncaa/conferences/Conference-USA/9/Sam-Houston-State/282/" xr:uid="{2AE7C51A-9F97-6E40-8BFE-311E8A5535DD}"/>
    <hyperlink ref="A257" r:id="rId256" display="https://basketball.realgm.com/ncaa/conferences/Southern-Conference/29/Samford/273/" xr:uid="{1429AB2F-20BC-A04D-BB50-BA52B0485BBA}"/>
    <hyperlink ref="A258" r:id="rId257" display="https://basketball.realgm.com/ncaa/conferences/West-Coast-Conference/11/San-Diego/337/" xr:uid="{7C93A967-3480-8E4C-85AF-465A7B7096A9}"/>
    <hyperlink ref="A259" r:id="rId258" display="https://basketball.realgm.com/ncaa/conferences/Mountain-West-Conference/6/San-Diego-State/5/" xr:uid="{4E578202-7651-EA47-9544-0457A1A79275}"/>
    <hyperlink ref="A260" r:id="rId259" display="https://basketball.realgm.com/ncaa/conferences/West-Coast-Conference/11/San-Francisco/338/" xr:uid="{14DA02DF-E377-C64A-91B7-100690F1E9D4}"/>
    <hyperlink ref="A261" r:id="rId260" display="https://basketball.realgm.com/ncaa/conferences/Mountain-West-Conference/6/San-Jose-State/347/" xr:uid="{C6510F02-9293-6F4A-A175-EDD0EF0C9528}"/>
    <hyperlink ref="A262" r:id="rId261" display="https://basketball.realgm.com/ncaa/conferences/West-Coast-Conference/11/Santa-Clara/339/" xr:uid="{A5ED6C69-9465-A64E-A9DC-3A3DD42C8C6E}"/>
    <hyperlink ref="A263" r:id="rId262" display="https://basketball.realgm.com/ncaa/conferences/Western-Athletic-Conference/13/Seattle/139/" xr:uid="{13834FEA-4E2A-CE4C-AE0C-ABCF00A0F088}"/>
    <hyperlink ref="A264" r:id="rId263" display="https://basketball.realgm.com/ncaa/conferences/Big-East-Conference/59/Seton-Hall/73/" xr:uid="{644CBA69-5D4C-814A-B036-83C2639EE8BB}"/>
    <hyperlink ref="A265" r:id="rId264" display="https://basketball.realgm.com/ncaa/conferences/Metro-Atlantic-Athletic-Conference/17/Siena/173/" xr:uid="{736BB1E3-F518-204A-8BE1-DC923E588A36}"/>
    <hyperlink ref="A266" r:id="rId265" display="https://basketball.realgm.com/ncaa/conferences/Ohio-Valley-Conference/16/SIU-Edwardsville/140/" xr:uid="{0C4743D1-F216-8F4A-8165-B9694937AF03}"/>
    <hyperlink ref="A267" r:id="rId266" display="https://basketball.realgm.com/ncaa/conferences/Sun-Belt-Conference/33/South-Alabama/329/" xr:uid="{451796F4-5CE9-C044-86EF-66C47ADAD731}"/>
    <hyperlink ref="A268" r:id="rId267" display="https://basketball.realgm.com/ncaa/conferences/Southeastern-Conference/8/South-Carolina/262/" xr:uid="{A424BE13-A4E0-4D49-A317-B9D31127C177}"/>
    <hyperlink ref="A269" r:id="rId268" display="https://basketball.realgm.com/ncaa/conferences/Mid-Eastern-Athletic-Conference/26/South-Carolina-State/196/" xr:uid="{357E0D54-D7BB-F74C-BA19-410132BC2DEF}"/>
    <hyperlink ref="A270" r:id="rId269" display="https://basketball.realgm.com/ncaa/conferences/The-Summit-League/32/South-Dakota/141/" xr:uid="{FD9F666B-FF7C-8742-AE7F-5FC6A2F1CF03}"/>
    <hyperlink ref="A271" r:id="rId270" display="https://basketball.realgm.com/ncaa/conferences/The-Summit-League/32/South-Dakota-State/315/" xr:uid="{6CCAA8A6-CB68-0144-8B60-FF26C36FCB04}"/>
    <hyperlink ref="A272" r:id="rId271" display="https://basketball.realgm.com/ncaa/conferences/American-Athletic-Conference/4/South-Florida/74/" xr:uid="{A2570CD1-96D7-6140-B1BC-BDE22E2938CE}"/>
    <hyperlink ref="A273" r:id="rId272" display="https://basketball.realgm.com/ncaa/conferences/Ohio-Valley-Conference/16/Southeast-Missouri-State/231/" xr:uid="{A0EFD6EC-8138-BD4B-8E2A-C163E0F54C55}"/>
    <hyperlink ref="A274" r:id="rId273" display="https://basketball.realgm.com/ncaa/conferences/Southland-Conference/30/Southeastern-Louisiana/283/" xr:uid="{13A154E7-18D4-BC4B-A073-061F78858C3B}"/>
    <hyperlink ref="A275" r:id="rId274" display="https://basketball.realgm.com/ncaa/conferences/Southwestern-Athletic-Conference/31/Southern/297/" xr:uid="{06B78323-4464-9143-9A37-DA80FD49CBE1}"/>
    <hyperlink ref="A276" r:id="rId275" display="https://basketball.realgm.com/ncaa/conferences/Missouri-Valley-Conference/5/Southern-Illinois/205/" xr:uid="{E679F57D-5521-6749-B279-2A00EA1C4781}"/>
    <hyperlink ref="A277" r:id="rId276" display="https://basketball.realgm.com/ncaa/conferences/Ohio-Valley-Conference/16/Southern-Indiana/585/" xr:uid="{85318FED-5740-F745-A950-E5AE04AC21A7}"/>
    <hyperlink ref="A278" r:id="rId277" display="https://basketball.realgm.com/ncaa/conferences/Sun-Belt-Conference/33/Southern-Mississippi/425/" xr:uid="{E15A0256-8BD7-584C-9279-AA15130EDA6E}"/>
    <hyperlink ref="A279" r:id="rId278" display="https://basketball.realgm.com/ncaa/conferences/Western-Athletic-Conference/13/Southern-Utah/316/" xr:uid="{67660796-F51D-2042-A204-0ED623D3AF56}"/>
    <hyperlink ref="A280" r:id="rId279" display="https://basketball.realgm.com/ncaa/conferences/Atlantic-10-Conference/10/St-Bonaventure/26/" xr:uid="{CCD3D78D-CA75-014E-BB8B-058098B6AE6D}"/>
    <hyperlink ref="A281" r:id="rId280" display="https://basketball.realgm.com/ncaa/conferences/Northeast-Conference/27/St-Francis-PA/223/" xr:uid="{68AE713F-1CE4-0644-86DA-B9431465A4EA}"/>
    <hyperlink ref="A282" r:id="rId281" display="https://basketball.realgm.com/ncaa/conferences/Big-East-Conference/59/St-Johns/75/" xr:uid="{C1B91787-DE4E-DA42-ADF6-A9A8503E305C}"/>
    <hyperlink ref="A283" r:id="rId282" display="https://basketball.realgm.com/ncaa/conferences/The-Summit-League/32/St-Thomas-Minnesota/1795/" xr:uid="{9F80AAAC-ECEF-A040-88C3-D6CE49C419B0}"/>
    <hyperlink ref="A284" r:id="rId283" display="https://basketball.realgm.com/ncaa/conferences/Atlantic-Coast-Conference/1/Stanford/240/" xr:uid="{786EEE50-7083-A647-952F-9262935781DF}"/>
    <hyperlink ref="A285" r:id="rId284" display="https://basketball.realgm.com/ncaa/conferences/Southland-Conference/30/Stephen-F-Austin/284/" xr:uid="{EA8BDAED-B97C-2B46-BF6A-B9AB2241A424}"/>
    <hyperlink ref="A286" r:id="rId285" display="https://basketball.realgm.com/ncaa/conferences/Atlantic-Sun-Conference/19/Stetson/49/" xr:uid="{EF35C062-E119-3140-874B-5C2AAE7CE257}"/>
    <hyperlink ref="A287" r:id="rId286" display="https://basketball.realgm.com/ncaa/conferences/Northeast-Conference/27/Stonehill/1147/" xr:uid="{61632E0D-891B-6841-B0E4-D1BD311F0615}"/>
    <hyperlink ref="A288" r:id="rId287" display="https://basketball.realgm.com/ncaa/conferences/Coastal-Athletic-Association/15/Stony-Brook/12/" xr:uid="{0952F91A-C398-4740-ABFF-4827D5143CF6}"/>
    <hyperlink ref="A289" r:id="rId288" display="https://basketball.realgm.com/ncaa/conferences/Atlantic-Coast-Conference/1/Syracuse/382/" xr:uid="{E402B4D3-B7D7-1E4C-9B06-E51C494D0970}"/>
    <hyperlink ref="A290" r:id="rId289" display="https://basketball.realgm.com/ncaa/conferences/Western-Athletic-Conference/13/Tarleton-State/1350/" xr:uid="{0AF0AD10-41C5-DC4F-B823-7D4E4A69CDAD}"/>
    <hyperlink ref="A291" r:id="rId290" display="https://basketball.realgm.com/ncaa/conferences/Big-12-Conference/3/TCU/211/" xr:uid="{236A9217-65FA-404D-B3D9-D0601B902A18}"/>
    <hyperlink ref="A292" r:id="rId291" display="https://basketball.realgm.com/ncaa/conferences/American-Athletic-Conference/4/Temple/27/" xr:uid="{48221A49-6A86-C24B-9649-8DF8D9E8646D}"/>
    <hyperlink ref="A293" r:id="rId292" display="https://basketball.realgm.com/ncaa/conferences/Southeastern-Conference/8/Tennessee/263/" xr:uid="{A838C791-405B-6B45-A7B7-80FE101512C6}"/>
    <hyperlink ref="A294" r:id="rId293" display="https://basketball.realgm.com/ncaa/conferences/Ohio-Valley-Conference/16/Tennessee-State/232/" xr:uid="{4CF5F5B4-4049-9D48-99E1-30743727F1AF}"/>
    <hyperlink ref="A295" r:id="rId294" display="https://basketball.realgm.com/ncaa/conferences/Ohio-Valley-Conference/16/Tennessee-Tech-/233/" xr:uid="{9E121242-DD4E-AA49-8D62-C244291FD542}"/>
    <hyperlink ref="A296" r:id="rId295" display="https://basketball.realgm.com/ncaa/conferences/Ohio-Valley-Conference/16/Tennessee-Martin/234/" xr:uid="{6F460C9F-487C-DE46-A207-76A0EDAE7695}"/>
    <hyperlink ref="A297" r:id="rId296" display="https://basketball.realgm.com/ncaa/conferences/Southeastern-Conference/8/Texas/60/" xr:uid="{11466F43-A630-FB45-8C14-C97BC56A41CC}"/>
    <hyperlink ref="A298" r:id="rId297" display="https://basketball.realgm.com/ncaa/conferences/Southeastern-Conference/8/Texas-AM/61/" xr:uid="{DDA8440F-1089-3D4E-854A-2FA9D1003488}"/>
    <hyperlink ref="A299" r:id="rId298" display="https://basketball.realgm.com/ncaa/conferences/Southland-Conference/30/Texas-AM-CC/285/" xr:uid="{8EA51B10-426C-B748-BA3F-6A485605A18D}"/>
    <hyperlink ref="A300" r:id="rId299" display="https://basketball.realgm.com/ncaa/conferences/Southwestern-Athletic-Conference/31/Texas-Southern/298/" xr:uid="{4ACACE27-FE64-F341-B63A-317A572756A7}"/>
    <hyperlink ref="A301" r:id="rId300" display="https://basketball.realgm.com/ncaa/conferences/Sun-Belt-Conference/33/Texas-State/286/" xr:uid="{5365EE32-1DE3-E741-B4D2-8E058C8ABD5D}"/>
    <hyperlink ref="A302" r:id="rId301" display="https://basketball.realgm.com/ncaa/conferences/Big-12-Conference/3/Texas-Tech/62/" xr:uid="{6F1B8355-34E2-3F45-8678-3B5E30F175BB}"/>
    <hyperlink ref="A303" r:id="rId302" display="https://basketball.realgm.com/ncaa/conferences/Western-Athletic-Conference/13/Texas-Arlington/287/" xr:uid="{C89D6A07-D657-4E46-8545-A97CAED94E4D}"/>
    <hyperlink ref="A304" r:id="rId303" display="https://basketball.realgm.com/ncaa/conferences/Southland-Conference/30/Texas-RGV/142/" xr:uid="{E08EFCDD-D5D0-9244-8350-CB4C7CEA90E5}"/>
    <hyperlink ref="A305" r:id="rId304" display="https://basketball.realgm.com/ncaa/conferences/American-Athletic-Conference/4/Texas-San-Antonio/288/" xr:uid="{836AA880-B733-C04D-94CB-EFE8689DCE58}"/>
    <hyperlink ref="A306" r:id="rId305" display="https://basketball.realgm.com/ncaa/conferences/Southern-Conference/29/The-Citadel/268/" xr:uid="{7CFB2DD4-B8FE-CD4D-BE89-C8DADDE8F2B5}"/>
    <hyperlink ref="A307" r:id="rId306" display="https://basketball.realgm.com/ncaa/conferences/Mid-American-Conference/25/Toledo/184/" xr:uid="{C73B9EE3-A0FB-4749-851C-B14867FB5C7E}"/>
    <hyperlink ref="A308" r:id="rId307" display="https://basketball.realgm.com/ncaa/conferences/Coastal-Athletic-Association/15/Towson/125/" xr:uid="{4087C8CB-8B20-884C-8CB5-DE826D4EDFA5}"/>
    <hyperlink ref="A309" r:id="rId308" display="https://basketball.realgm.com/ncaa/conferences/Sun-Belt-Conference/33/Troy/330/" xr:uid="{E9D3178D-9D7B-5E46-84A5-CB2B6826AB75}"/>
    <hyperlink ref="A310" r:id="rId309" display="https://basketball.realgm.com/ncaa/conferences/American-Athletic-Conference/4/Tulane/304/" xr:uid="{FED47D2E-707C-2D47-8833-6ABA20029FE5}"/>
    <hyperlink ref="A311" r:id="rId310" display="https://basketball.realgm.com/ncaa/conferences/American-Athletic-Conference/4/Tulsa/305/" xr:uid="{73E00BC8-7E40-4E43-8A22-1556E3BFE058}"/>
    <hyperlink ref="A312" r:id="rId311" display="https://basketball.realgm.com/ncaa/conferences/American-Athletic-Conference/4/UAB/306/" xr:uid="{BB0C2D56-F3EB-214D-B832-40840920A146}"/>
    <hyperlink ref="A313" r:id="rId312" display="https://basketball.realgm.com/ncaa/conferences/Big-West-Conference/22/UC-Davis/112/" xr:uid="{FC6D702B-62E3-CC4F-BC90-F54F77B0D26B}"/>
    <hyperlink ref="A314" r:id="rId313" display="https://basketball.realgm.com/ncaa/conferences/Big-West-Conference/22/UC-Irvine/113/" xr:uid="{2E0CEEED-4DA2-E649-9990-2660CDBFDDDE}"/>
    <hyperlink ref="A315" r:id="rId314" display="https://basketball.realgm.com/ncaa/conferences/Big-West-Conference/22/UC-Riverside/114/" xr:uid="{4CA3001D-B3D0-1D49-B22C-012EE51741FB}"/>
    <hyperlink ref="A316" r:id="rId315" display="https://basketball.realgm.com/ncaa/conferences/Big-West-Conference/22/UC-San-Diego/830/" xr:uid="{C2E7C74E-66A1-4F49-A9E0-19791D3CC910}"/>
    <hyperlink ref="A317" r:id="rId316" display="https://basketball.realgm.com/ncaa/conferences/Big-West-Conference/22/UC-Santa-Barbara/115/" xr:uid="{5C935E78-87CC-654C-9438-81A7C6CF209D}"/>
    <hyperlink ref="A318" r:id="rId317" display="https://basketball.realgm.com/ncaa/conferences/Big-12-Conference/3/UCF/307/" xr:uid="{AEA54672-E7D1-2F42-AFD9-1FED3352E797}"/>
    <hyperlink ref="A319" r:id="rId318" display="https://basketball.realgm.com/ncaa/conferences/Big-Ten-Conference/2/UCLA/241/" xr:uid="{790B0BBA-0335-164C-B585-5158185968AA}"/>
    <hyperlink ref="A320" r:id="rId319" display="https://basketball.realgm.com/ncaa/conferences/Big-East-Conference/59/UConn/64/" xr:uid="{44CCDF9D-06E8-894D-838C-A7FDF3B5D0A1}"/>
    <hyperlink ref="A321" r:id="rId320" display="https://basketball.realgm.com/ncaa/conferences/America-East-Conference/18/UMass-Lowell/1549/" xr:uid="{18252C25-59AB-B04E-B2B9-6F3671558F75}"/>
    <hyperlink ref="A322" r:id="rId321" display="https://basketball.realgm.com/ncaa/conferences/America-East-Conference/18/UMBC/13/" xr:uid="{C4DCE2BC-8216-D541-8F0D-6DF7C338A7D2}"/>
    <hyperlink ref="A323" r:id="rId322" display="https://basketball.realgm.com/ncaa/conferences/The-Summit-League/32/UMKC/317/" xr:uid="{BE4E38C7-2219-234F-8759-69BB6EEC8195}"/>
    <hyperlink ref="A324" r:id="rId323" display="https://basketball.realgm.com/ncaa/conferences/Big-South-Conference/21/UNC-Asheville/92/" xr:uid="{DE952ABC-6987-0C44-8D5F-6F54F3B4ADA1}"/>
    <hyperlink ref="A325" r:id="rId324" display="https://basketball.realgm.com/ncaa/conferences/Southern-Conference/29/UNC-Greensboro/274/" xr:uid="{4A685D3E-C520-3C48-9BA4-31244C108CF4}"/>
    <hyperlink ref="A326" r:id="rId325" display="https://basketball.realgm.com/ncaa/conferences/Coastal-Athletic-Association/15/UNC-Wilmington/122/" xr:uid="{8BC4CB1D-8F31-2A4A-9DC7-AF6BFC6C4905}"/>
    <hyperlink ref="A327" r:id="rId326" display="https://basketball.realgm.com/ncaa/conferences/Mountain-West-Conference/6/UNLV/212/" xr:uid="{F891C8BA-4F89-8A40-9037-73C6381E10FF}"/>
    <hyperlink ref="A328" r:id="rId327" display="https://basketball.realgm.com/ncaa/conferences/Big-Ten-Conference/2/USC/242/" xr:uid="{5B056A04-9CEC-0449-A805-5D0CBC1198E3}"/>
    <hyperlink ref="A329" r:id="rId328" display="https://basketball.realgm.com/ncaa/conferences/Big-South-Conference/21/USC-Upstate/50/" xr:uid="{C9AA5B7D-3E6E-A142-B89F-F52B0B1DE7B3}"/>
    <hyperlink ref="A330" r:id="rId329" display="https://basketball.realgm.com/ncaa/conferences/Big-12-Conference/3/Utah/213/" xr:uid="{AD8B3FC6-481D-C141-9819-40862DFE8C01}"/>
    <hyperlink ref="A331" r:id="rId330" display="https://basketball.realgm.com/ncaa/conferences/Mountain-West-Conference/6/Utah-State/348/" xr:uid="{D20E2389-4C2B-BD44-8DF6-5B30431B417D}"/>
    <hyperlink ref="A332" r:id="rId331" display="https://basketball.realgm.com/ncaa/conferences/Western-Athletic-Conference/13/Utah-Tech/352/" xr:uid="{34293EB3-A474-2B4A-A5C9-441F0277B036}"/>
    <hyperlink ref="A333" r:id="rId332" display="https://basketball.realgm.com/ncaa/conferences/Western-Athletic-Conference/13/Utah-Valley/143/" xr:uid="{21354031-0CF5-EE42-9E4E-87585905FD2C}"/>
    <hyperlink ref="A334" r:id="rId333" display="https://basketball.realgm.com/ncaa/conferences/Conference-USA/9/UTEP/308/" xr:uid="{C61AB073-AEEB-F643-A4F7-12A074D7B0BE}"/>
    <hyperlink ref="A335" r:id="rId334" display="https://basketball.realgm.com/ncaa/conferences/Missouri-Valley-Conference/5/Valparaiso/152/" xr:uid="{8A24F87B-C3A4-214B-B275-B9D0DBFA0685}"/>
    <hyperlink ref="A336" r:id="rId335" display="https://basketball.realgm.com/ncaa/conferences/Southeastern-Conference/8/Vanderbilt/264/" xr:uid="{AA9E1D25-099B-F444-8DC9-811802F414B8}"/>
    <hyperlink ref="A337" r:id="rId336" display="https://basketball.realgm.com/ncaa/conferences/Atlantic-10-Conference/10/VCU/126/" xr:uid="{D5A9BC5E-CD30-3745-A282-288EB7502D75}"/>
    <hyperlink ref="A338" r:id="rId337" display="https://basketball.realgm.com/ncaa/conferences/America-East-Conference/18/Vermont/14/" xr:uid="{8260A942-FC41-1E4F-B74A-1E45F7CA657E}"/>
    <hyperlink ref="A339" r:id="rId338" display="https://basketball.realgm.com/ncaa/conferences/Big-East-Conference/59/Villanova/76/" xr:uid="{8981EF41-26B7-0E40-A8B2-07627F7C438B}"/>
    <hyperlink ref="A340" r:id="rId339" display="https://basketball.realgm.com/ncaa/conferences/Atlantic-Coast-Conference/1/Virginia/37/" xr:uid="{298DE9A7-0F6B-DE4F-9DE1-DECCF278EF95}"/>
    <hyperlink ref="A341" r:id="rId340" display="https://basketball.realgm.com/ncaa/conferences/Atlantic-Coast-Conference/1/Virginia-Tech/38/" xr:uid="{CC127CEB-FFC9-E747-B6AB-7329A974CE5A}"/>
    <hyperlink ref="A342" r:id="rId341" display="https://basketball.realgm.com/ncaa/conferences/Northeast-Conference/27/Wagner/224/" xr:uid="{5A902778-9372-6545-842E-9C64D58DCE2D}"/>
    <hyperlink ref="A343" r:id="rId342" display="https://basketball.realgm.com/ncaa/conferences/Atlantic-Coast-Conference/1/Wake-Forest/39/" xr:uid="{69879FED-5A16-CC4C-89FB-21B38615C523}"/>
    <hyperlink ref="A344" r:id="rId343" display="https://basketball.realgm.com/ncaa/conferences/Big-Ten-Conference/2/Washington/163/" xr:uid="{03CD79A9-940C-B240-810D-60452E75639D}"/>
    <hyperlink ref="A345" r:id="rId344" display="https://basketball.realgm.com/ncaa/conferences/West-Coast-Conference/11/Washington-State/244/" xr:uid="{A63C6A11-AC95-7947-BBC5-A4FFBD4DB251}"/>
    <hyperlink ref="A346" r:id="rId345" display="https://basketball.realgm.com/ncaa/conferences/Big-Sky-Conference/20/Weber-State/86/" xr:uid="{813D7D80-AA4F-7A4A-9817-2566DC795685}"/>
    <hyperlink ref="A347" r:id="rId346" display="https://basketball.realgm.com/ncaa/conferences/Atlantic-Sun-Conference/19/West-Georgia/510/" xr:uid="{48974388-4D85-1C4F-9E02-65C697B8EF9A}"/>
    <hyperlink ref="A348" r:id="rId347" display="https://basketball.realgm.com/ncaa/conferences/Big-12-Conference/3/West-Virginia/77/" xr:uid="{ED485966-F2BA-B646-80C8-C2B93F4A7B1A}"/>
    <hyperlink ref="A349" r:id="rId348" display="https://basketball.realgm.com/ncaa/conferences/Southern-Conference/29/Western-Carolina/275/" xr:uid="{2C22B994-D8A3-3C4B-9354-6000C1747398}"/>
    <hyperlink ref="A350" r:id="rId349" display="https://basketball.realgm.com/ncaa/conferences/Ohio-Valley-Conference/16/Western-Illinois/318/" xr:uid="{A4C04E9A-75C4-8246-AAD4-DF329A0F391C}"/>
    <hyperlink ref="A351" r:id="rId350" display="https://basketball.realgm.com/ncaa/conferences/Conference-USA/9/Western-Kentucky/331/" xr:uid="{1A93424F-D89E-2141-87B7-98E4CACFCB4E}"/>
    <hyperlink ref="A352" r:id="rId351" display="https://basketball.realgm.com/ncaa/conferences/Mid-American-Conference/25/Western-Michigan/185/" xr:uid="{D359065F-F048-0043-9A8B-4906CA860700}"/>
    <hyperlink ref="A353" r:id="rId352" display="https://basketball.realgm.com/ncaa/conferences/American-Athletic-Conference/4/Wichita-State/206/" xr:uid="{F2290A9D-55D0-824E-B052-88CA56F9B50B}"/>
    <hyperlink ref="A354" r:id="rId353" display="https://basketball.realgm.com/ncaa/conferences/Coastal-Athletic-Association/15/William-Mary/127/" xr:uid="{111D81CA-C60A-804D-94CD-098D107ACC44}"/>
    <hyperlink ref="A355" r:id="rId354" display="https://basketball.realgm.com/ncaa/conferences/Big-South-Conference/21/Winthrop/96/" xr:uid="{B5EBF9C8-682B-374F-8110-EDDD449B824B}"/>
    <hyperlink ref="A356" r:id="rId355" display="https://basketball.realgm.com/ncaa/conferences/Big-Ten-Conference/2/Wisconsin/106/" xr:uid="{E9C0230F-4056-F74E-97CB-7E0A8F08BAA0}"/>
    <hyperlink ref="A357" r:id="rId356" display="https://basketball.realgm.com/ncaa/conferences/Southern-Conference/29/Wofford/276/" xr:uid="{17646531-F9F5-FD4B-9524-4341608CC1D5}"/>
    <hyperlink ref="A358" r:id="rId357" display="https://basketball.realgm.com/ncaa/conferences/Horizon-League/12/Wright-State/153/" xr:uid="{3AC862BE-74FC-0A45-9BC7-F450315495AF}"/>
    <hyperlink ref="A359" r:id="rId358" display="https://basketball.realgm.com/ncaa/conferences/Mountain-West-Conference/6/Wyoming/214/" xr:uid="{3CDEB911-C4AB-D34F-A711-65383370FA99}"/>
    <hyperlink ref="A360" r:id="rId359" display="https://basketball.realgm.com/ncaa/conferences/Big-East-Conference/59/Xavier/28/" xr:uid="{BC70EB0B-77FF-574F-84F5-D0D543CEF325}"/>
    <hyperlink ref="A361" r:id="rId360" display="https://basketball.realgm.com/ncaa/conferences/Ivy-League/14/Yale/162/" xr:uid="{2B68CBD5-9C14-6145-A090-4586DF4724B0}"/>
    <hyperlink ref="A362" r:id="rId361" display="https://basketball.realgm.com/ncaa/conferences/Horizon-League/12/Youngstown-State/154/" xr:uid="{43125615-42A3-A641-9EAC-E84AC42819DE}"/>
  </hyperlinks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2EA8-548F-0849-A17D-D029AE066839}">
  <dimension ref="A1:U365"/>
  <sheetViews>
    <sheetView workbookViewId="0">
      <selection activeCell="B155" sqref="B155"/>
    </sheetView>
  </sheetViews>
  <sheetFormatPr baseColWidth="10" defaultRowHeight="16" x14ac:dyDescent="0.2"/>
  <cols>
    <col min="2" max="2" width="9.83203125" customWidth="1"/>
  </cols>
  <sheetData>
    <row r="1" spans="1:21" x14ac:dyDescent="0.2">
      <c r="A1" s="4" t="s">
        <v>732</v>
      </c>
      <c r="B1" s="2" t="s">
        <v>0</v>
      </c>
      <c r="C1" s="2" t="s">
        <v>375</v>
      </c>
      <c r="D1" s="4" t="s">
        <v>376</v>
      </c>
      <c r="E1" s="4" t="s">
        <v>377</v>
      </c>
      <c r="F1" s="4" t="s">
        <v>378</v>
      </c>
      <c r="G1" s="4" t="s">
        <v>379</v>
      </c>
      <c r="H1" s="4" t="s">
        <v>380</v>
      </c>
      <c r="I1" s="4" t="s">
        <v>381</v>
      </c>
      <c r="J1" s="4" t="s">
        <v>382</v>
      </c>
      <c r="K1" s="4" t="s">
        <v>383</v>
      </c>
      <c r="L1" s="4" t="s">
        <v>6</v>
      </c>
      <c r="M1" s="4" t="s">
        <v>384</v>
      </c>
      <c r="N1" s="4" t="s">
        <v>385</v>
      </c>
      <c r="O1" s="4" t="s">
        <v>386</v>
      </c>
      <c r="P1" s="4" t="s">
        <v>387</v>
      </c>
      <c r="Q1" s="4" t="s">
        <v>388</v>
      </c>
      <c r="R1" s="4" t="s">
        <v>389</v>
      </c>
      <c r="S1" s="4" t="s">
        <v>390</v>
      </c>
      <c r="T1" s="4" t="s">
        <v>391</v>
      </c>
      <c r="U1" s="4" t="s">
        <v>392</v>
      </c>
    </row>
    <row r="2" spans="1:21" x14ac:dyDescent="0.2">
      <c r="A2" s="3">
        <v>1</v>
      </c>
      <c r="B2" s="13" t="s">
        <v>12</v>
      </c>
      <c r="C2" s="3">
        <v>33</v>
      </c>
      <c r="D2" s="3">
        <v>91.1</v>
      </c>
      <c r="E2" s="3">
        <v>31.1</v>
      </c>
      <c r="F2" s="3">
        <v>64.400000000000006</v>
      </c>
      <c r="G2" s="3">
        <v>48.3</v>
      </c>
      <c r="H2" s="3">
        <v>10.4</v>
      </c>
      <c r="I2" s="3">
        <v>29.8</v>
      </c>
      <c r="J2" s="3">
        <v>35</v>
      </c>
      <c r="K2" s="3">
        <v>18.5</v>
      </c>
      <c r="L2" s="3">
        <v>25.8</v>
      </c>
      <c r="M2" s="3">
        <v>71.599999999999994</v>
      </c>
      <c r="N2" s="3">
        <v>12.9</v>
      </c>
      <c r="O2" s="3">
        <v>30.2</v>
      </c>
      <c r="P2" s="3">
        <v>43.1</v>
      </c>
      <c r="Q2" s="3">
        <v>16.8</v>
      </c>
      <c r="R2" s="3">
        <v>6.1</v>
      </c>
      <c r="S2" s="3">
        <v>4.5</v>
      </c>
      <c r="T2" s="3">
        <v>12.8</v>
      </c>
      <c r="U2" s="3">
        <v>19.100000000000001</v>
      </c>
    </row>
    <row r="3" spans="1:21" x14ac:dyDescent="0.2">
      <c r="A3" s="3">
        <v>2</v>
      </c>
      <c r="B3" s="13" t="s">
        <v>15</v>
      </c>
      <c r="C3" s="3">
        <v>33</v>
      </c>
      <c r="D3" s="3">
        <v>86.6</v>
      </c>
      <c r="E3" s="3">
        <v>31.8</v>
      </c>
      <c r="F3" s="3">
        <v>63.6</v>
      </c>
      <c r="G3" s="3">
        <v>50</v>
      </c>
      <c r="H3" s="3">
        <v>7.3</v>
      </c>
      <c r="I3" s="3">
        <v>21.3</v>
      </c>
      <c r="J3" s="3">
        <v>34.4</v>
      </c>
      <c r="K3" s="3">
        <v>15.7</v>
      </c>
      <c r="L3" s="3">
        <v>19.600000000000001</v>
      </c>
      <c r="M3" s="3">
        <v>80.099999999999994</v>
      </c>
      <c r="N3" s="3">
        <v>11.2</v>
      </c>
      <c r="O3" s="3">
        <v>27.4</v>
      </c>
      <c r="P3" s="3">
        <v>38.6</v>
      </c>
      <c r="Q3" s="3">
        <v>19.7</v>
      </c>
      <c r="R3" s="3">
        <v>7.6</v>
      </c>
      <c r="S3" s="3">
        <v>3</v>
      </c>
      <c r="T3" s="3">
        <v>9.4</v>
      </c>
      <c r="U3" s="3">
        <v>16.7</v>
      </c>
    </row>
    <row r="4" spans="1:21" x14ac:dyDescent="0.2">
      <c r="A4" s="3">
        <v>3</v>
      </c>
      <c r="B4" s="13" t="s">
        <v>21</v>
      </c>
      <c r="C4" s="3">
        <v>33</v>
      </c>
      <c r="D4" s="3">
        <v>85.4</v>
      </c>
      <c r="E4" s="3">
        <v>30.4</v>
      </c>
      <c r="F4" s="3">
        <v>64.099999999999994</v>
      </c>
      <c r="G4" s="3">
        <v>47.4</v>
      </c>
      <c r="H4" s="3">
        <v>9.9</v>
      </c>
      <c r="I4" s="3">
        <v>27.9</v>
      </c>
      <c r="J4" s="3">
        <v>35.6</v>
      </c>
      <c r="K4" s="3">
        <v>14.7</v>
      </c>
      <c r="L4" s="3">
        <v>20.6</v>
      </c>
      <c r="M4" s="3">
        <v>71.099999999999994</v>
      </c>
      <c r="N4" s="3">
        <v>13.8</v>
      </c>
      <c r="O4" s="3">
        <v>28.3</v>
      </c>
      <c r="P4" s="3">
        <v>42.1</v>
      </c>
      <c r="Q4" s="3">
        <v>16</v>
      </c>
      <c r="R4" s="3">
        <v>7.8</v>
      </c>
      <c r="S4" s="3">
        <v>4.8</v>
      </c>
      <c r="T4" s="3">
        <v>10.7</v>
      </c>
      <c r="U4" s="3">
        <v>17</v>
      </c>
    </row>
    <row r="5" spans="1:21" x14ac:dyDescent="0.2">
      <c r="A5" s="3">
        <v>4</v>
      </c>
      <c r="B5" s="13" t="s">
        <v>14</v>
      </c>
      <c r="C5" s="3">
        <v>33</v>
      </c>
      <c r="D5" s="3">
        <v>85.3</v>
      </c>
      <c r="E5" s="3">
        <v>29.7</v>
      </c>
      <c r="F5" s="3">
        <v>61.6</v>
      </c>
      <c r="G5" s="3">
        <v>48.2</v>
      </c>
      <c r="H5" s="3">
        <v>9.6</v>
      </c>
      <c r="I5" s="3">
        <v>25.7</v>
      </c>
      <c r="J5" s="3">
        <v>37.4</v>
      </c>
      <c r="K5" s="3">
        <v>16.3</v>
      </c>
      <c r="L5" s="3">
        <v>22.1</v>
      </c>
      <c r="M5" s="3">
        <v>73.8</v>
      </c>
      <c r="N5" s="3">
        <v>10.1</v>
      </c>
      <c r="O5" s="3">
        <v>28.4</v>
      </c>
      <c r="P5" s="3">
        <v>38.5</v>
      </c>
      <c r="Q5" s="3">
        <v>16.8</v>
      </c>
      <c r="R5" s="3">
        <v>6.8</v>
      </c>
      <c r="S5" s="3">
        <v>4</v>
      </c>
      <c r="T5" s="3">
        <v>11.1</v>
      </c>
      <c r="U5" s="3">
        <v>17.399999999999999</v>
      </c>
    </row>
    <row r="6" spans="1:21" x14ac:dyDescent="0.2">
      <c r="A6" s="3">
        <v>5</v>
      </c>
      <c r="B6" s="13" t="s">
        <v>23</v>
      </c>
      <c r="C6" s="3">
        <v>33</v>
      </c>
      <c r="D6" s="3">
        <v>85.2</v>
      </c>
      <c r="E6" s="3">
        <v>28.7</v>
      </c>
      <c r="F6" s="3">
        <v>63.8</v>
      </c>
      <c r="G6" s="3">
        <v>45</v>
      </c>
      <c r="H6" s="3">
        <v>7.9</v>
      </c>
      <c r="I6" s="3">
        <v>24.6</v>
      </c>
      <c r="J6" s="3">
        <v>32.1</v>
      </c>
      <c r="K6" s="3">
        <v>20</v>
      </c>
      <c r="L6" s="3">
        <v>28</v>
      </c>
      <c r="M6" s="3">
        <v>71.400000000000006</v>
      </c>
      <c r="N6" s="3">
        <v>11.9</v>
      </c>
      <c r="O6" s="3">
        <v>23.8</v>
      </c>
      <c r="P6" s="3">
        <v>35.700000000000003</v>
      </c>
      <c r="Q6" s="3">
        <v>11.6</v>
      </c>
      <c r="R6" s="3">
        <v>7.5</v>
      </c>
      <c r="S6" s="3">
        <v>3.3</v>
      </c>
      <c r="T6" s="3">
        <v>9.6</v>
      </c>
      <c r="U6" s="3">
        <v>18.600000000000001</v>
      </c>
    </row>
    <row r="7" spans="1:21" x14ac:dyDescent="0.2">
      <c r="A7" s="3">
        <v>6</v>
      </c>
      <c r="B7" s="13" t="s">
        <v>17</v>
      </c>
      <c r="C7" s="3">
        <v>28</v>
      </c>
      <c r="D7" s="3">
        <v>85.1</v>
      </c>
      <c r="E7" s="3">
        <v>30.6</v>
      </c>
      <c r="F7" s="3">
        <v>61.4</v>
      </c>
      <c r="G7" s="3">
        <v>49.9</v>
      </c>
      <c r="H7" s="3">
        <v>11.2</v>
      </c>
      <c r="I7" s="3">
        <v>29.9</v>
      </c>
      <c r="J7" s="3">
        <v>37.5</v>
      </c>
      <c r="K7" s="3">
        <v>12.7</v>
      </c>
      <c r="L7" s="3">
        <v>16.899999999999999</v>
      </c>
      <c r="M7" s="3">
        <v>74.900000000000006</v>
      </c>
      <c r="N7" s="3">
        <v>9.1</v>
      </c>
      <c r="O7" s="3">
        <v>26.1</v>
      </c>
      <c r="P7" s="3">
        <v>35.200000000000003</v>
      </c>
      <c r="Q7" s="3">
        <v>19.3</v>
      </c>
      <c r="R7" s="3">
        <v>6.5</v>
      </c>
      <c r="S7" s="3">
        <v>3.3</v>
      </c>
      <c r="T7" s="3">
        <v>12</v>
      </c>
      <c r="U7" s="3">
        <v>16.3</v>
      </c>
    </row>
    <row r="8" spans="1:21" x14ac:dyDescent="0.2">
      <c r="A8" s="3">
        <v>7</v>
      </c>
      <c r="B8" s="13" t="s">
        <v>28</v>
      </c>
      <c r="C8" s="3">
        <v>34</v>
      </c>
      <c r="D8" s="3">
        <v>84.7</v>
      </c>
      <c r="E8" s="3">
        <v>28.8</v>
      </c>
      <c r="F8" s="3">
        <v>60.7</v>
      </c>
      <c r="G8" s="3">
        <v>47.4</v>
      </c>
      <c r="H8" s="3">
        <v>8.1</v>
      </c>
      <c r="I8" s="3">
        <v>23.6</v>
      </c>
      <c r="J8" s="3">
        <v>34.200000000000003</v>
      </c>
      <c r="K8" s="3">
        <v>19.100000000000001</v>
      </c>
      <c r="L8" s="3">
        <v>28.5</v>
      </c>
      <c r="M8" s="3">
        <v>66.8</v>
      </c>
      <c r="N8" s="3">
        <v>12.4</v>
      </c>
      <c r="O8" s="3">
        <v>26.2</v>
      </c>
      <c r="P8" s="3">
        <v>38.6</v>
      </c>
      <c r="Q8" s="3">
        <v>12.9</v>
      </c>
      <c r="R8" s="3">
        <v>7.9</v>
      </c>
      <c r="S8" s="3">
        <v>3.4</v>
      </c>
      <c r="T8" s="3">
        <v>13.1</v>
      </c>
      <c r="U8" s="3">
        <v>19.8</v>
      </c>
    </row>
    <row r="9" spans="1:21" x14ac:dyDescent="0.2">
      <c r="A9" s="3">
        <v>8</v>
      </c>
      <c r="B9" s="13" t="s">
        <v>52</v>
      </c>
      <c r="C9" s="3">
        <v>34</v>
      </c>
      <c r="D9" s="3">
        <v>84.6</v>
      </c>
      <c r="E9" s="3">
        <v>30.6</v>
      </c>
      <c r="F9" s="3">
        <v>64.599999999999994</v>
      </c>
      <c r="G9" s="3">
        <v>47.3</v>
      </c>
      <c r="H9" s="3">
        <v>10.9</v>
      </c>
      <c r="I9" s="3">
        <v>29.8</v>
      </c>
      <c r="J9" s="3">
        <v>36.4</v>
      </c>
      <c r="K9" s="3">
        <v>12.6</v>
      </c>
      <c r="L9" s="3">
        <v>16.8</v>
      </c>
      <c r="M9" s="3">
        <v>75.3</v>
      </c>
      <c r="N9" s="3">
        <v>12.1</v>
      </c>
      <c r="O9" s="3">
        <v>26.9</v>
      </c>
      <c r="P9" s="3">
        <v>39</v>
      </c>
      <c r="Q9" s="3">
        <v>18.100000000000001</v>
      </c>
      <c r="R9" s="3">
        <v>7.7</v>
      </c>
      <c r="S9" s="3">
        <v>3.7</v>
      </c>
      <c r="T9" s="3">
        <v>12</v>
      </c>
      <c r="U9" s="3">
        <v>17.899999999999999</v>
      </c>
    </row>
    <row r="10" spans="1:21" x14ac:dyDescent="0.2">
      <c r="A10" s="3">
        <v>9</v>
      </c>
      <c r="B10" s="13" t="s">
        <v>27</v>
      </c>
      <c r="C10" s="3">
        <v>33</v>
      </c>
      <c r="D10" s="3">
        <v>84.5</v>
      </c>
      <c r="E10" s="3">
        <v>28</v>
      </c>
      <c r="F10" s="3">
        <v>57.7</v>
      </c>
      <c r="G10" s="3">
        <v>48.5</v>
      </c>
      <c r="H10" s="3">
        <v>8.8000000000000007</v>
      </c>
      <c r="I10" s="3">
        <v>23.9</v>
      </c>
      <c r="J10" s="3">
        <v>37</v>
      </c>
      <c r="K10" s="3">
        <v>19.600000000000001</v>
      </c>
      <c r="L10" s="3">
        <v>27</v>
      </c>
      <c r="M10" s="3">
        <v>72.5</v>
      </c>
      <c r="N10" s="3">
        <v>11.1</v>
      </c>
      <c r="O10" s="3">
        <v>23.2</v>
      </c>
      <c r="P10" s="3">
        <v>34.299999999999997</v>
      </c>
      <c r="Q10" s="3">
        <v>13.8</v>
      </c>
      <c r="R10" s="3">
        <v>9.4</v>
      </c>
      <c r="S10" s="3">
        <v>2.7</v>
      </c>
      <c r="T10" s="3">
        <v>10.7</v>
      </c>
      <c r="U10" s="3">
        <v>18.2</v>
      </c>
    </row>
    <row r="11" spans="1:21" x14ac:dyDescent="0.2">
      <c r="A11" s="3">
        <v>10</v>
      </c>
      <c r="B11" s="13" t="s">
        <v>20</v>
      </c>
      <c r="C11" s="3">
        <v>33</v>
      </c>
      <c r="D11" s="3">
        <v>83.8</v>
      </c>
      <c r="E11" s="3">
        <v>29.7</v>
      </c>
      <c r="F11" s="3">
        <v>61.5</v>
      </c>
      <c r="G11" s="3">
        <v>48.3</v>
      </c>
      <c r="H11" s="3">
        <v>9.1999999999999993</v>
      </c>
      <c r="I11" s="3">
        <v>25</v>
      </c>
      <c r="J11" s="3">
        <v>36.799999999999997</v>
      </c>
      <c r="K11" s="3">
        <v>15.3</v>
      </c>
      <c r="L11" s="3">
        <v>20.6</v>
      </c>
      <c r="M11" s="3">
        <v>74</v>
      </c>
      <c r="N11" s="3">
        <v>11.7</v>
      </c>
      <c r="O11" s="3">
        <v>25.4</v>
      </c>
      <c r="P11" s="3">
        <v>37.1</v>
      </c>
      <c r="Q11" s="3">
        <v>16.5</v>
      </c>
      <c r="R11" s="3">
        <v>7</v>
      </c>
      <c r="S11" s="3">
        <v>6.2</v>
      </c>
      <c r="T11" s="3">
        <v>9.1999999999999993</v>
      </c>
      <c r="U11" s="3">
        <v>18.600000000000001</v>
      </c>
    </row>
    <row r="12" spans="1:21" x14ac:dyDescent="0.2">
      <c r="A12" s="3">
        <v>11</v>
      </c>
      <c r="B12" s="13" t="s">
        <v>18</v>
      </c>
      <c r="C12" s="3">
        <v>33</v>
      </c>
      <c r="D12" s="3">
        <v>83.8</v>
      </c>
      <c r="E12" s="3">
        <v>28.8</v>
      </c>
      <c r="F12" s="3">
        <v>64</v>
      </c>
      <c r="G12" s="3">
        <v>45</v>
      </c>
      <c r="H12" s="3">
        <v>9.4</v>
      </c>
      <c r="I12" s="3">
        <v>30.1</v>
      </c>
      <c r="J12" s="3">
        <v>31.1</v>
      </c>
      <c r="K12" s="3">
        <v>16.8</v>
      </c>
      <c r="L12" s="3">
        <v>22.2</v>
      </c>
      <c r="M12" s="3">
        <v>75.900000000000006</v>
      </c>
      <c r="N12" s="3">
        <v>13.1</v>
      </c>
      <c r="O12" s="3">
        <v>29.5</v>
      </c>
      <c r="P12" s="3">
        <v>42.5</v>
      </c>
      <c r="Q12" s="3">
        <v>15</v>
      </c>
      <c r="R12" s="3">
        <v>4.4000000000000004</v>
      </c>
      <c r="S12" s="3">
        <v>4.2</v>
      </c>
      <c r="T12" s="3">
        <v>11.5</v>
      </c>
      <c r="U12" s="3">
        <v>16.2</v>
      </c>
    </row>
    <row r="13" spans="1:21" x14ac:dyDescent="0.2">
      <c r="A13" s="3">
        <v>12</v>
      </c>
      <c r="B13" s="13" t="s">
        <v>16</v>
      </c>
      <c r="C13" s="3">
        <v>32</v>
      </c>
      <c r="D13" s="3">
        <v>83.3</v>
      </c>
      <c r="E13" s="3">
        <v>29.6</v>
      </c>
      <c r="F13" s="3">
        <v>64.2</v>
      </c>
      <c r="G13" s="3">
        <v>46.2</v>
      </c>
      <c r="H13" s="3">
        <v>10.8</v>
      </c>
      <c r="I13" s="3">
        <v>29.5</v>
      </c>
      <c r="J13" s="3">
        <v>36.4</v>
      </c>
      <c r="K13" s="3">
        <v>13.3</v>
      </c>
      <c r="L13" s="3">
        <v>18.5</v>
      </c>
      <c r="M13" s="3">
        <v>72.3</v>
      </c>
      <c r="N13" s="3">
        <v>13.1</v>
      </c>
      <c r="O13" s="3">
        <v>23</v>
      </c>
      <c r="P13" s="3">
        <v>36.1</v>
      </c>
      <c r="Q13" s="3">
        <v>16.5</v>
      </c>
      <c r="R13" s="3">
        <v>10</v>
      </c>
      <c r="S13" s="3">
        <v>3.8</v>
      </c>
      <c r="T13" s="3">
        <v>12.8</v>
      </c>
      <c r="U13" s="3">
        <v>19.3</v>
      </c>
    </row>
    <row r="14" spans="1:21" x14ac:dyDescent="0.2">
      <c r="A14" s="3">
        <v>13</v>
      </c>
      <c r="B14" s="13" t="s">
        <v>19</v>
      </c>
      <c r="C14" s="3">
        <v>34</v>
      </c>
      <c r="D14" s="3">
        <v>83.1</v>
      </c>
      <c r="E14" s="3">
        <v>28.7</v>
      </c>
      <c r="F14" s="3">
        <v>58.3</v>
      </c>
      <c r="G14" s="3">
        <v>49.2</v>
      </c>
      <c r="H14" s="3">
        <v>10.4</v>
      </c>
      <c r="I14" s="3">
        <v>27</v>
      </c>
      <c r="J14" s="3">
        <v>38.700000000000003</v>
      </c>
      <c r="K14" s="3">
        <v>15.3</v>
      </c>
      <c r="L14" s="3">
        <v>19.600000000000001</v>
      </c>
      <c r="M14" s="3">
        <v>78</v>
      </c>
      <c r="N14" s="3">
        <v>7.3</v>
      </c>
      <c r="O14" s="3">
        <v>24</v>
      </c>
      <c r="P14" s="3">
        <v>31.3</v>
      </c>
      <c r="Q14" s="3">
        <v>15.4</v>
      </c>
      <c r="R14" s="3">
        <v>7.2</v>
      </c>
      <c r="S14" s="3">
        <v>3.2</v>
      </c>
      <c r="T14" s="3">
        <v>9.5</v>
      </c>
      <c r="U14" s="3">
        <v>18</v>
      </c>
    </row>
    <row r="15" spans="1:21" x14ac:dyDescent="0.2">
      <c r="A15" s="3">
        <v>14</v>
      </c>
      <c r="B15" s="13" t="s">
        <v>29</v>
      </c>
      <c r="C15" s="3">
        <v>33</v>
      </c>
      <c r="D15" s="3">
        <v>82.8</v>
      </c>
      <c r="E15" s="3">
        <v>30.4</v>
      </c>
      <c r="F15" s="3">
        <v>65.400000000000006</v>
      </c>
      <c r="G15" s="3">
        <v>46.5</v>
      </c>
      <c r="H15" s="3">
        <v>6.6</v>
      </c>
      <c r="I15" s="3">
        <v>19.2</v>
      </c>
      <c r="J15" s="3">
        <v>34.200000000000003</v>
      </c>
      <c r="K15" s="3">
        <v>15.5</v>
      </c>
      <c r="L15" s="3">
        <v>20.3</v>
      </c>
      <c r="M15" s="3">
        <v>76.2</v>
      </c>
      <c r="N15" s="3">
        <v>14.5</v>
      </c>
      <c r="O15" s="3">
        <v>25.1</v>
      </c>
      <c r="P15" s="3">
        <v>39.6</v>
      </c>
      <c r="Q15" s="3">
        <v>16.3</v>
      </c>
      <c r="R15" s="3">
        <v>6.8</v>
      </c>
      <c r="S15" s="3">
        <v>4.3</v>
      </c>
      <c r="T15" s="3">
        <v>9.8000000000000007</v>
      </c>
      <c r="U15" s="3">
        <v>15.3</v>
      </c>
    </row>
    <row r="16" spans="1:21" x14ac:dyDescent="0.2">
      <c r="A16" s="3">
        <v>15</v>
      </c>
      <c r="B16" s="13" t="s">
        <v>38</v>
      </c>
      <c r="C16" s="3">
        <v>32</v>
      </c>
      <c r="D16" s="3">
        <v>82.8</v>
      </c>
      <c r="E16" s="3">
        <v>29.5</v>
      </c>
      <c r="F16" s="3">
        <v>66.400000000000006</v>
      </c>
      <c r="G16" s="3">
        <v>44.4</v>
      </c>
      <c r="H16" s="3">
        <v>12.8</v>
      </c>
      <c r="I16" s="3">
        <v>35.799999999999997</v>
      </c>
      <c r="J16" s="3">
        <v>35.700000000000003</v>
      </c>
      <c r="K16" s="3">
        <v>11.1</v>
      </c>
      <c r="L16" s="3">
        <v>16.2</v>
      </c>
      <c r="M16" s="3">
        <v>68.5</v>
      </c>
      <c r="N16" s="3">
        <v>11.2</v>
      </c>
      <c r="O16" s="3">
        <v>24.6</v>
      </c>
      <c r="P16" s="3">
        <v>35.799999999999997</v>
      </c>
      <c r="Q16" s="3">
        <v>16.3</v>
      </c>
      <c r="R16" s="3">
        <v>6.3</v>
      </c>
      <c r="S16" s="3">
        <v>3.3</v>
      </c>
      <c r="T16" s="3">
        <v>11.2</v>
      </c>
      <c r="U16" s="3">
        <v>17.899999999999999</v>
      </c>
    </row>
    <row r="17" spans="1:21" x14ac:dyDescent="0.2">
      <c r="A17" s="3">
        <v>16</v>
      </c>
      <c r="B17" s="13" t="s">
        <v>77</v>
      </c>
      <c r="C17" s="3">
        <v>34</v>
      </c>
      <c r="D17" s="3">
        <v>82.7</v>
      </c>
      <c r="E17" s="3">
        <v>28.9</v>
      </c>
      <c r="F17" s="3">
        <v>59.1</v>
      </c>
      <c r="G17" s="3">
        <v>48.8</v>
      </c>
      <c r="H17" s="3">
        <v>10.1</v>
      </c>
      <c r="I17" s="3">
        <v>26.8</v>
      </c>
      <c r="J17" s="3">
        <v>37.700000000000003</v>
      </c>
      <c r="K17" s="3">
        <v>14.9</v>
      </c>
      <c r="L17" s="3">
        <v>19</v>
      </c>
      <c r="M17" s="3">
        <v>78.400000000000006</v>
      </c>
      <c r="N17" s="3">
        <v>11.2</v>
      </c>
      <c r="O17" s="3">
        <v>27.4</v>
      </c>
      <c r="P17" s="3">
        <v>38.6</v>
      </c>
      <c r="Q17" s="3">
        <v>16.8</v>
      </c>
      <c r="R17" s="3">
        <v>6.9</v>
      </c>
      <c r="S17" s="3">
        <v>3.8</v>
      </c>
      <c r="T17" s="3">
        <v>9.6</v>
      </c>
      <c r="U17" s="3">
        <v>15.9</v>
      </c>
    </row>
    <row r="18" spans="1:21" x14ac:dyDescent="0.2">
      <c r="A18" s="3">
        <v>17</v>
      </c>
      <c r="B18" s="13" t="s">
        <v>13</v>
      </c>
      <c r="C18" s="3">
        <v>33</v>
      </c>
      <c r="D18" s="3">
        <v>82.5</v>
      </c>
      <c r="E18" s="3">
        <v>30.6</v>
      </c>
      <c r="F18" s="3">
        <v>62.6</v>
      </c>
      <c r="G18" s="3">
        <v>49</v>
      </c>
      <c r="H18" s="3">
        <v>9.8000000000000007</v>
      </c>
      <c r="I18" s="3">
        <v>25.7</v>
      </c>
      <c r="J18" s="3">
        <v>38</v>
      </c>
      <c r="K18" s="3">
        <v>11.5</v>
      </c>
      <c r="L18" s="3">
        <v>16.2</v>
      </c>
      <c r="M18" s="3">
        <v>70.5</v>
      </c>
      <c r="N18" s="3">
        <v>8.6999999999999993</v>
      </c>
      <c r="O18" s="3">
        <v>23.3</v>
      </c>
      <c r="P18" s="3">
        <v>32</v>
      </c>
      <c r="Q18" s="3">
        <v>18.3</v>
      </c>
      <c r="R18" s="3">
        <v>6.6</v>
      </c>
      <c r="S18" s="3">
        <v>4.2</v>
      </c>
      <c r="T18" s="3">
        <v>9.8000000000000007</v>
      </c>
      <c r="U18" s="3">
        <v>15.5</v>
      </c>
    </row>
    <row r="19" spans="1:21" x14ac:dyDescent="0.2">
      <c r="A19" s="3">
        <v>18</v>
      </c>
      <c r="B19" s="13" t="s">
        <v>76</v>
      </c>
      <c r="C19" s="3">
        <v>34</v>
      </c>
      <c r="D19" s="3">
        <v>82.2</v>
      </c>
      <c r="E19" s="3">
        <v>28.7</v>
      </c>
      <c r="F19" s="3">
        <v>58.2</v>
      </c>
      <c r="G19" s="3">
        <v>49.4</v>
      </c>
      <c r="H19" s="3">
        <v>8.1999999999999993</v>
      </c>
      <c r="I19" s="3">
        <v>22.6</v>
      </c>
      <c r="J19" s="3">
        <v>36.4</v>
      </c>
      <c r="K19" s="3">
        <v>16.5</v>
      </c>
      <c r="L19" s="3">
        <v>21.6</v>
      </c>
      <c r="M19" s="3">
        <v>76.3</v>
      </c>
      <c r="N19" s="3">
        <v>11.3</v>
      </c>
      <c r="O19" s="3">
        <v>25.2</v>
      </c>
      <c r="P19" s="3">
        <v>36.4</v>
      </c>
      <c r="Q19" s="3">
        <v>13</v>
      </c>
      <c r="R19" s="3">
        <v>6.2</v>
      </c>
      <c r="S19" s="3">
        <v>2.9</v>
      </c>
      <c r="T19" s="3">
        <v>10.4</v>
      </c>
      <c r="U19" s="3">
        <v>18.100000000000001</v>
      </c>
    </row>
    <row r="20" spans="1:21" x14ac:dyDescent="0.2">
      <c r="A20" s="3">
        <v>19</v>
      </c>
      <c r="B20" s="13" t="s">
        <v>24</v>
      </c>
      <c r="C20" s="3">
        <v>32</v>
      </c>
      <c r="D20" s="3">
        <v>82.2</v>
      </c>
      <c r="E20" s="3">
        <v>29.4</v>
      </c>
      <c r="F20" s="3">
        <v>62.3</v>
      </c>
      <c r="G20" s="3">
        <v>47.3</v>
      </c>
      <c r="H20" s="3">
        <v>8</v>
      </c>
      <c r="I20" s="3">
        <v>22.9</v>
      </c>
      <c r="J20" s="3">
        <v>34.799999999999997</v>
      </c>
      <c r="K20" s="3">
        <v>15.3</v>
      </c>
      <c r="L20" s="3">
        <v>21.4</v>
      </c>
      <c r="M20" s="3">
        <v>71.599999999999994</v>
      </c>
      <c r="N20" s="3">
        <v>11.3</v>
      </c>
      <c r="O20" s="3">
        <v>23.8</v>
      </c>
      <c r="P20" s="3">
        <v>35.200000000000003</v>
      </c>
      <c r="Q20" s="3">
        <v>14</v>
      </c>
      <c r="R20" s="3">
        <v>7.5</v>
      </c>
      <c r="S20" s="3">
        <v>4.2</v>
      </c>
      <c r="T20" s="3">
        <v>10.4</v>
      </c>
      <c r="U20" s="3">
        <v>19.3</v>
      </c>
    </row>
    <row r="21" spans="1:21" x14ac:dyDescent="0.2">
      <c r="A21" s="3">
        <v>20</v>
      </c>
      <c r="B21" s="13" t="s">
        <v>70</v>
      </c>
      <c r="C21" s="3">
        <v>35</v>
      </c>
      <c r="D21" s="3">
        <v>82.1</v>
      </c>
      <c r="E21" s="3">
        <v>28.9</v>
      </c>
      <c r="F21" s="3">
        <v>62.5</v>
      </c>
      <c r="G21" s="3">
        <v>46.2</v>
      </c>
      <c r="H21" s="3">
        <v>11.5</v>
      </c>
      <c r="I21" s="3">
        <v>31.8</v>
      </c>
      <c r="J21" s="3">
        <v>36.200000000000003</v>
      </c>
      <c r="K21" s="3">
        <v>12.8</v>
      </c>
      <c r="L21" s="3">
        <v>16.7</v>
      </c>
      <c r="M21" s="3">
        <v>76.599999999999994</v>
      </c>
      <c r="N21" s="3">
        <v>10.1</v>
      </c>
      <c r="O21" s="3">
        <v>24.8</v>
      </c>
      <c r="P21" s="3">
        <v>34.9</v>
      </c>
      <c r="Q21" s="3">
        <v>15.3</v>
      </c>
      <c r="R21" s="3">
        <v>7.9</v>
      </c>
      <c r="S21" s="3">
        <v>2.1</v>
      </c>
      <c r="T21" s="3">
        <v>15.7</v>
      </c>
      <c r="U21" s="3">
        <v>18</v>
      </c>
    </row>
    <row r="22" spans="1:21" x14ac:dyDescent="0.2">
      <c r="A22" s="3">
        <v>21</v>
      </c>
      <c r="B22" s="13" t="s">
        <v>33</v>
      </c>
      <c r="C22" s="3">
        <v>34</v>
      </c>
      <c r="D22" s="3">
        <v>81.7</v>
      </c>
      <c r="E22" s="3">
        <v>28.7</v>
      </c>
      <c r="F22" s="3">
        <v>60.8</v>
      </c>
      <c r="G22" s="3">
        <v>47.3</v>
      </c>
      <c r="H22" s="3">
        <v>6.8</v>
      </c>
      <c r="I22" s="3">
        <v>21.1</v>
      </c>
      <c r="J22" s="3">
        <v>32.4</v>
      </c>
      <c r="K22" s="3">
        <v>17.399999999999999</v>
      </c>
      <c r="L22" s="3">
        <v>22.2</v>
      </c>
      <c r="M22" s="3">
        <v>78.400000000000006</v>
      </c>
      <c r="N22" s="3">
        <v>12.2</v>
      </c>
      <c r="O22" s="3">
        <v>27.4</v>
      </c>
      <c r="P22" s="3">
        <v>39.6</v>
      </c>
      <c r="Q22" s="3">
        <v>16.3</v>
      </c>
      <c r="R22" s="3">
        <v>7.7</v>
      </c>
      <c r="S22" s="3">
        <v>4.3</v>
      </c>
      <c r="T22" s="3">
        <v>11.5</v>
      </c>
      <c r="U22" s="3">
        <v>16.600000000000001</v>
      </c>
    </row>
    <row r="23" spans="1:21" x14ac:dyDescent="0.2">
      <c r="A23" s="3">
        <v>22</v>
      </c>
      <c r="B23" s="13" t="s">
        <v>26</v>
      </c>
      <c r="C23" s="3">
        <v>33</v>
      </c>
      <c r="D23" s="3">
        <v>81.7</v>
      </c>
      <c r="E23" s="3">
        <v>29.1</v>
      </c>
      <c r="F23" s="3">
        <v>61.7</v>
      </c>
      <c r="G23" s="3">
        <v>47.2</v>
      </c>
      <c r="H23" s="3">
        <v>8.1999999999999993</v>
      </c>
      <c r="I23" s="3">
        <v>21.9</v>
      </c>
      <c r="J23" s="3">
        <v>37.200000000000003</v>
      </c>
      <c r="K23" s="3">
        <v>15.3</v>
      </c>
      <c r="L23" s="3">
        <v>20.3</v>
      </c>
      <c r="M23" s="3">
        <v>75.5</v>
      </c>
      <c r="N23" s="3">
        <v>10.7</v>
      </c>
      <c r="O23" s="3">
        <v>26.1</v>
      </c>
      <c r="P23" s="3">
        <v>36.700000000000003</v>
      </c>
      <c r="Q23" s="3">
        <v>14.7</v>
      </c>
      <c r="R23" s="3">
        <v>7.9</v>
      </c>
      <c r="S23" s="3">
        <v>4.5</v>
      </c>
      <c r="T23" s="3">
        <v>10.3</v>
      </c>
      <c r="U23" s="3">
        <v>15.5</v>
      </c>
    </row>
    <row r="24" spans="1:21" x14ac:dyDescent="0.2">
      <c r="A24" s="3">
        <v>23</v>
      </c>
      <c r="B24" s="13" t="s">
        <v>74</v>
      </c>
      <c r="C24" s="3">
        <v>33</v>
      </c>
      <c r="D24" s="3">
        <v>81.599999999999994</v>
      </c>
      <c r="E24" s="3">
        <v>29.9</v>
      </c>
      <c r="F24" s="3">
        <v>65.5</v>
      </c>
      <c r="G24" s="3">
        <v>45.7</v>
      </c>
      <c r="H24" s="3">
        <v>7.8</v>
      </c>
      <c r="I24" s="3">
        <v>23.2</v>
      </c>
      <c r="J24" s="3">
        <v>33.799999999999997</v>
      </c>
      <c r="K24" s="3">
        <v>13.9</v>
      </c>
      <c r="L24" s="3">
        <v>19.5</v>
      </c>
      <c r="M24" s="3">
        <v>71.400000000000006</v>
      </c>
      <c r="N24" s="3">
        <v>13.4</v>
      </c>
      <c r="O24" s="3">
        <v>27.8</v>
      </c>
      <c r="P24" s="3">
        <v>41.2</v>
      </c>
      <c r="Q24" s="3">
        <v>14.6</v>
      </c>
      <c r="R24" s="3">
        <v>6.6</v>
      </c>
      <c r="S24" s="3">
        <v>6</v>
      </c>
      <c r="T24" s="3">
        <v>12</v>
      </c>
      <c r="U24" s="3">
        <v>16.100000000000001</v>
      </c>
    </row>
    <row r="25" spans="1:21" x14ac:dyDescent="0.2">
      <c r="A25" s="3">
        <v>24</v>
      </c>
      <c r="B25" s="13" t="s">
        <v>62</v>
      </c>
      <c r="C25" s="3">
        <v>28</v>
      </c>
      <c r="D25" s="3">
        <v>81.400000000000006</v>
      </c>
      <c r="E25" s="3">
        <v>29.9</v>
      </c>
      <c r="F25" s="3">
        <v>61.1</v>
      </c>
      <c r="G25" s="3">
        <v>49</v>
      </c>
      <c r="H25" s="3">
        <v>7.4</v>
      </c>
      <c r="I25" s="3">
        <v>19.5</v>
      </c>
      <c r="J25" s="3">
        <v>38</v>
      </c>
      <c r="K25" s="3">
        <v>14.1</v>
      </c>
      <c r="L25" s="3">
        <v>19.2</v>
      </c>
      <c r="M25" s="3">
        <v>73.2</v>
      </c>
      <c r="N25" s="3">
        <v>11.3</v>
      </c>
      <c r="O25" s="3">
        <v>27.8</v>
      </c>
      <c r="P25" s="3">
        <v>39.1</v>
      </c>
      <c r="Q25" s="3">
        <v>16.399999999999999</v>
      </c>
      <c r="R25" s="3">
        <v>5.8</v>
      </c>
      <c r="S25" s="3">
        <v>3.8</v>
      </c>
      <c r="T25" s="3">
        <v>10.199999999999999</v>
      </c>
      <c r="U25" s="3">
        <v>16.100000000000001</v>
      </c>
    </row>
    <row r="26" spans="1:21" x14ac:dyDescent="0.2">
      <c r="A26" s="3">
        <v>25</v>
      </c>
      <c r="B26" s="13" t="s">
        <v>71</v>
      </c>
      <c r="C26" s="3">
        <v>32</v>
      </c>
      <c r="D26" s="3">
        <v>81.3</v>
      </c>
      <c r="E26" s="3">
        <v>28.8</v>
      </c>
      <c r="F26" s="3">
        <v>61.6</v>
      </c>
      <c r="G26" s="3">
        <v>46.7</v>
      </c>
      <c r="H26" s="3">
        <v>10.8</v>
      </c>
      <c r="I26" s="3">
        <v>28.8</v>
      </c>
      <c r="J26" s="3">
        <v>37.700000000000003</v>
      </c>
      <c r="K26" s="3">
        <v>12.9</v>
      </c>
      <c r="L26" s="3">
        <v>17.8</v>
      </c>
      <c r="M26" s="3">
        <v>72.8</v>
      </c>
      <c r="N26" s="3">
        <v>11.4</v>
      </c>
      <c r="O26" s="3">
        <v>26.5</v>
      </c>
      <c r="P26" s="3">
        <v>37.9</v>
      </c>
      <c r="Q26" s="3">
        <v>16.8</v>
      </c>
      <c r="R26" s="3">
        <v>6.6</v>
      </c>
      <c r="S26" s="3">
        <v>3.1</v>
      </c>
      <c r="T26" s="3">
        <v>12</v>
      </c>
      <c r="U26" s="3">
        <v>16.7</v>
      </c>
    </row>
    <row r="27" spans="1:21" x14ac:dyDescent="0.2">
      <c r="A27" s="3">
        <v>26</v>
      </c>
      <c r="B27" s="13" t="s">
        <v>34</v>
      </c>
      <c r="C27" s="3">
        <v>33</v>
      </c>
      <c r="D27" s="3">
        <v>81.2</v>
      </c>
      <c r="E27" s="3">
        <v>29</v>
      </c>
      <c r="F27" s="3">
        <v>63.2</v>
      </c>
      <c r="G27" s="3">
        <v>45.9</v>
      </c>
      <c r="H27" s="3">
        <v>7.1</v>
      </c>
      <c r="I27" s="3">
        <v>20.399999999999999</v>
      </c>
      <c r="J27" s="3">
        <v>34.700000000000003</v>
      </c>
      <c r="K27" s="3">
        <v>16.2</v>
      </c>
      <c r="L27" s="3">
        <v>23.5</v>
      </c>
      <c r="M27" s="3">
        <v>68.7</v>
      </c>
      <c r="N27" s="3">
        <v>12.2</v>
      </c>
      <c r="O27" s="3">
        <v>27.1</v>
      </c>
      <c r="P27" s="3">
        <v>39.299999999999997</v>
      </c>
      <c r="Q27" s="3">
        <v>15.2</v>
      </c>
      <c r="R27" s="3">
        <v>8.9</v>
      </c>
      <c r="S27" s="3">
        <v>5.0999999999999996</v>
      </c>
      <c r="T27" s="3">
        <v>11.4</v>
      </c>
      <c r="U27" s="3">
        <v>17.600000000000001</v>
      </c>
    </row>
    <row r="28" spans="1:21" x14ac:dyDescent="0.2">
      <c r="A28" s="3">
        <v>27</v>
      </c>
      <c r="B28" s="13" t="s">
        <v>58</v>
      </c>
      <c r="C28" s="3">
        <v>32</v>
      </c>
      <c r="D28" s="3">
        <v>81.099999999999994</v>
      </c>
      <c r="E28" s="3">
        <v>27.2</v>
      </c>
      <c r="F28" s="3">
        <v>57.1</v>
      </c>
      <c r="G28" s="3">
        <v>47.7</v>
      </c>
      <c r="H28" s="3">
        <v>11.9</v>
      </c>
      <c r="I28" s="3">
        <v>29.8</v>
      </c>
      <c r="J28" s="3">
        <v>39.799999999999997</v>
      </c>
      <c r="K28" s="3">
        <v>14.8</v>
      </c>
      <c r="L28" s="3">
        <v>19.100000000000001</v>
      </c>
      <c r="M28" s="3">
        <v>77.5</v>
      </c>
      <c r="N28" s="3">
        <v>8.9</v>
      </c>
      <c r="O28" s="3">
        <v>25.8</v>
      </c>
      <c r="P28" s="3">
        <v>34.700000000000003</v>
      </c>
      <c r="Q28" s="3">
        <v>15</v>
      </c>
      <c r="R28" s="3">
        <v>3.7</v>
      </c>
      <c r="S28" s="3">
        <v>1.8</v>
      </c>
      <c r="T28" s="3">
        <v>10.4</v>
      </c>
      <c r="U28" s="3">
        <v>14.9</v>
      </c>
    </row>
    <row r="29" spans="1:21" x14ac:dyDescent="0.2">
      <c r="A29" s="3">
        <v>28</v>
      </c>
      <c r="B29" s="13" t="s">
        <v>75</v>
      </c>
      <c r="C29" s="3">
        <v>32</v>
      </c>
      <c r="D29" s="3">
        <v>81</v>
      </c>
      <c r="E29" s="3">
        <v>28.8</v>
      </c>
      <c r="F29" s="3">
        <v>59.8</v>
      </c>
      <c r="G29" s="3">
        <v>48.2</v>
      </c>
      <c r="H29" s="3">
        <v>10.8</v>
      </c>
      <c r="I29" s="3">
        <v>29</v>
      </c>
      <c r="J29" s="3">
        <v>37.4</v>
      </c>
      <c r="K29" s="3">
        <v>12.5</v>
      </c>
      <c r="L29" s="3">
        <v>17.8</v>
      </c>
      <c r="M29" s="3">
        <v>70.2</v>
      </c>
      <c r="N29" s="3">
        <v>11</v>
      </c>
      <c r="O29" s="3">
        <v>26.4</v>
      </c>
      <c r="P29" s="3">
        <v>37.4</v>
      </c>
      <c r="Q29" s="3">
        <v>17.2</v>
      </c>
      <c r="R29" s="3">
        <v>7.2</v>
      </c>
      <c r="S29" s="3">
        <v>3</v>
      </c>
      <c r="T29" s="3">
        <v>12.1</v>
      </c>
      <c r="U29" s="3">
        <v>16</v>
      </c>
    </row>
    <row r="30" spans="1:21" x14ac:dyDescent="0.2">
      <c r="A30" s="3">
        <v>29</v>
      </c>
      <c r="B30" s="13" t="s">
        <v>25</v>
      </c>
      <c r="C30" s="3">
        <v>33</v>
      </c>
      <c r="D30" s="3">
        <v>80.900000000000006</v>
      </c>
      <c r="E30" s="3">
        <v>28.5</v>
      </c>
      <c r="F30" s="3">
        <v>60.5</v>
      </c>
      <c r="G30" s="3">
        <v>47</v>
      </c>
      <c r="H30" s="3">
        <v>10.199999999999999</v>
      </c>
      <c r="I30" s="3">
        <v>27</v>
      </c>
      <c r="J30" s="3">
        <v>37.9</v>
      </c>
      <c r="K30" s="3">
        <v>13.8</v>
      </c>
      <c r="L30" s="3">
        <v>18</v>
      </c>
      <c r="M30" s="3">
        <v>76.400000000000006</v>
      </c>
      <c r="N30" s="3">
        <v>11.6</v>
      </c>
      <c r="O30" s="3">
        <v>25.1</v>
      </c>
      <c r="P30" s="3">
        <v>36.700000000000003</v>
      </c>
      <c r="Q30" s="3">
        <v>16.600000000000001</v>
      </c>
      <c r="R30" s="3">
        <v>6.5</v>
      </c>
      <c r="S30" s="3">
        <v>3</v>
      </c>
      <c r="T30" s="3">
        <v>10</v>
      </c>
      <c r="U30" s="3">
        <v>15.8</v>
      </c>
    </row>
    <row r="31" spans="1:21" x14ac:dyDescent="0.2">
      <c r="A31" s="3">
        <v>30</v>
      </c>
      <c r="B31" s="13" t="s">
        <v>35</v>
      </c>
      <c r="C31" s="3">
        <v>34</v>
      </c>
      <c r="D31" s="3">
        <v>80.900000000000006</v>
      </c>
      <c r="E31" s="3">
        <v>29.3</v>
      </c>
      <c r="F31" s="3">
        <v>57.4</v>
      </c>
      <c r="G31" s="3">
        <v>51.1</v>
      </c>
      <c r="H31" s="3">
        <v>8.4</v>
      </c>
      <c r="I31" s="3">
        <v>22.3</v>
      </c>
      <c r="J31" s="3">
        <v>37.6</v>
      </c>
      <c r="K31" s="3">
        <v>13.9</v>
      </c>
      <c r="L31" s="3">
        <v>19.100000000000001</v>
      </c>
      <c r="M31" s="3">
        <v>72.7</v>
      </c>
      <c r="N31" s="3">
        <v>8</v>
      </c>
      <c r="O31" s="3">
        <v>26.2</v>
      </c>
      <c r="P31" s="3">
        <v>34.200000000000003</v>
      </c>
      <c r="Q31" s="3">
        <v>15.9</v>
      </c>
      <c r="R31" s="3">
        <v>6.1</v>
      </c>
      <c r="S31" s="3">
        <v>2.4</v>
      </c>
      <c r="T31" s="3">
        <v>10.9</v>
      </c>
      <c r="U31" s="3">
        <v>17.399999999999999</v>
      </c>
    </row>
    <row r="32" spans="1:21" x14ac:dyDescent="0.2">
      <c r="A32" s="3">
        <v>31</v>
      </c>
      <c r="B32" s="13" t="s">
        <v>42</v>
      </c>
      <c r="C32" s="3">
        <v>33</v>
      </c>
      <c r="D32" s="3">
        <v>80.900000000000006</v>
      </c>
      <c r="E32" s="3">
        <v>28.3</v>
      </c>
      <c r="F32" s="3">
        <v>57.9</v>
      </c>
      <c r="G32" s="3">
        <v>49</v>
      </c>
      <c r="H32" s="3">
        <v>9</v>
      </c>
      <c r="I32" s="3">
        <v>24.6</v>
      </c>
      <c r="J32" s="3">
        <v>36.5</v>
      </c>
      <c r="K32" s="3">
        <v>15.2</v>
      </c>
      <c r="L32" s="3">
        <v>21.7</v>
      </c>
      <c r="M32" s="3">
        <v>70.3</v>
      </c>
      <c r="N32" s="3">
        <v>11.5</v>
      </c>
      <c r="O32" s="3">
        <v>23.1</v>
      </c>
      <c r="P32" s="3">
        <v>34.6</v>
      </c>
      <c r="Q32" s="3">
        <v>17.399999999999999</v>
      </c>
      <c r="R32" s="3">
        <v>8.6</v>
      </c>
      <c r="S32" s="3">
        <v>2.8</v>
      </c>
      <c r="T32" s="3">
        <v>10.7</v>
      </c>
      <c r="U32" s="3">
        <v>18.399999999999999</v>
      </c>
    </row>
    <row r="33" spans="1:21" x14ac:dyDescent="0.2">
      <c r="A33" s="3">
        <v>32</v>
      </c>
      <c r="B33" s="13" t="s">
        <v>43</v>
      </c>
      <c r="C33" s="3">
        <v>35</v>
      </c>
      <c r="D33" s="3">
        <v>80.8</v>
      </c>
      <c r="E33" s="3">
        <v>28.7</v>
      </c>
      <c r="F33" s="3">
        <v>60.3</v>
      </c>
      <c r="G33" s="3">
        <v>47.6</v>
      </c>
      <c r="H33" s="3">
        <v>7.9</v>
      </c>
      <c r="I33" s="3">
        <v>22.3</v>
      </c>
      <c r="J33" s="3">
        <v>35.299999999999997</v>
      </c>
      <c r="K33" s="3">
        <v>15.5</v>
      </c>
      <c r="L33" s="3">
        <v>21</v>
      </c>
      <c r="M33" s="3">
        <v>73.7</v>
      </c>
      <c r="N33" s="3">
        <v>9.8000000000000007</v>
      </c>
      <c r="O33" s="3">
        <v>26.9</v>
      </c>
      <c r="P33" s="3">
        <v>36.700000000000003</v>
      </c>
      <c r="Q33" s="3">
        <v>14.6</v>
      </c>
      <c r="R33" s="3">
        <v>5.9</v>
      </c>
      <c r="S33" s="3">
        <v>3.7</v>
      </c>
      <c r="T33" s="3">
        <v>10.8</v>
      </c>
      <c r="U33" s="3">
        <v>16.8</v>
      </c>
    </row>
    <row r="34" spans="1:21" x14ac:dyDescent="0.2">
      <c r="A34" s="3">
        <v>33</v>
      </c>
      <c r="B34" s="13" t="s">
        <v>46</v>
      </c>
      <c r="C34" s="3">
        <v>32</v>
      </c>
      <c r="D34" s="3">
        <v>80.7</v>
      </c>
      <c r="E34" s="3">
        <v>28.7</v>
      </c>
      <c r="F34" s="3">
        <v>61.1</v>
      </c>
      <c r="G34" s="3">
        <v>47</v>
      </c>
      <c r="H34" s="3">
        <v>10.3</v>
      </c>
      <c r="I34" s="3">
        <v>27.8</v>
      </c>
      <c r="J34" s="3">
        <v>37.1</v>
      </c>
      <c r="K34" s="3">
        <v>13</v>
      </c>
      <c r="L34" s="3">
        <v>17.399999999999999</v>
      </c>
      <c r="M34" s="3">
        <v>75</v>
      </c>
      <c r="N34" s="3">
        <v>7.6</v>
      </c>
      <c r="O34" s="3">
        <v>22.7</v>
      </c>
      <c r="P34" s="3">
        <v>30.3</v>
      </c>
      <c r="Q34" s="3">
        <v>13.6</v>
      </c>
      <c r="R34" s="3">
        <v>8.6999999999999993</v>
      </c>
      <c r="S34" s="3">
        <v>2.8</v>
      </c>
      <c r="T34" s="3">
        <v>9.6</v>
      </c>
      <c r="U34" s="3">
        <v>15.8</v>
      </c>
    </row>
    <row r="35" spans="1:21" x14ac:dyDescent="0.2">
      <c r="A35" s="3">
        <v>34</v>
      </c>
      <c r="B35" s="13" t="s">
        <v>65</v>
      </c>
      <c r="C35" s="3">
        <v>32</v>
      </c>
      <c r="D35" s="3">
        <v>80.599999999999994</v>
      </c>
      <c r="E35" s="3">
        <v>28.9</v>
      </c>
      <c r="F35" s="3">
        <v>61.7</v>
      </c>
      <c r="G35" s="3">
        <v>46.8</v>
      </c>
      <c r="H35" s="3">
        <v>6.7</v>
      </c>
      <c r="I35" s="3">
        <v>19.3</v>
      </c>
      <c r="J35" s="3">
        <v>34.799999999999997</v>
      </c>
      <c r="K35" s="3">
        <v>16.2</v>
      </c>
      <c r="L35" s="3">
        <v>22.2</v>
      </c>
      <c r="M35" s="3">
        <v>72.900000000000006</v>
      </c>
      <c r="N35" s="3">
        <v>12.9</v>
      </c>
      <c r="O35" s="3">
        <v>27.3</v>
      </c>
      <c r="P35" s="3">
        <v>40.299999999999997</v>
      </c>
      <c r="Q35" s="3">
        <v>16.600000000000001</v>
      </c>
      <c r="R35" s="3">
        <v>7.8</v>
      </c>
      <c r="S35" s="3">
        <v>2.9</v>
      </c>
      <c r="T35" s="3">
        <v>13.8</v>
      </c>
      <c r="U35" s="3">
        <v>20.6</v>
      </c>
    </row>
    <row r="36" spans="1:21" x14ac:dyDescent="0.2">
      <c r="A36" s="3">
        <v>35</v>
      </c>
      <c r="B36" s="13" t="s">
        <v>39</v>
      </c>
      <c r="C36" s="3">
        <v>34</v>
      </c>
      <c r="D36" s="3">
        <v>80.599999999999994</v>
      </c>
      <c r="E36" s="3">
        <v>29</v>
      </c>
      <c r="F36" s="3">
        <v>60.2</v>
      </c>
      <c r="G36" s="3">
        <v>48.1</v>
      </c>
      <c r="H36" s="3">
        <v>10.7</v>
      </c>
      <c r="I36" s="3">
        <v>26.9</v>
      </c>
      <c r="J36" s="3">
        <v>39.700000000000003</v>
      </c>
      <c r="K36" s="3">
        <v>12</v>
      </c>
      <c r="L36" s="3">
        <v>16.5</v>
      </c>
      <c r="M36" s="3">
        <v>72.400000000000006</v>
      </c>
      <c r="N36" s="3">
        <v>9.4</v>
      </c>
      <c r="O36" s="3">
        <v>24.7</v>
      </c>
      <c r="P36" s="3">
        <v>34.1</v>
      </c>
      <c r="Q36" s="3">
        <v>16.2</v>
      </c>
      <c r="R36" s="3">
        <v>8</v>
      </c>
      <c r="S36" s="3">
        <v>3.5</v>
      </c>
      <c r="T36" s="3">
        <v>12.1</v>
      </c>
      <c r="U36" s="3">
        <v>17.7</v>
      </c>
    </row>
    <row r="37" spans="1:21" x14ac:dyDescent="0.2">
      <c r="A37" s="3">
        <v>36</v>
      </c>
      <c r="B37" s="13" t="s">
        <v>44</v>
      </c>
      <c r="C37" s="3">
        <v>34</v>
      </c>
      <c r="D37" s="3">
        <v>80.5</v>
      </c>
      <c r="E37" s="3">
        <v>27</v>
      </c>
      <c r="F37" s="3">
        <v>58.7</v>
      </c>
      <c r="G37" s="3">
        <v>46</v>
      </c>
      <c r="H37" s="3">
        <v>10</v>
      </c>
      <c r="I37" s="3">
        <v>28.1</v>
      </c>
      <c r="J37" s="3">
        <v>35.6</v>
      </c>
      <c r="K37" s="3">
        <v>16.5</v>
      </c>
      <c r="L37" s="3">
        <v>20</v>
      </c>
      <c r="M37" s="3">
        <v>82.6</v>
      </c>
      <c r="N37" s="3">
        <v>9.1999999999999993</v>
      </c>
      <c r="O37" s="3">
        <v>27</v>
      </c>
      <c r="P37" s="3">
        <v>36.200000000000003</v>
      </c>
      <c r="Q37" s="3">
        <v>14.8</v>
      </c>
      <c r="R37" s="3">
        <v>5.2</v>
      </c>
      <c r="S37" s="3">
        <v>2.2999999999999998</v>
      </c>
      <c r="T37" s="3">
        <v>9.8000000000000007</v>
      </c>
      <c r="U37" s="3">
        <v>16.7</v>
      </c>
    </row>
    <row r="38" spans="1:21" x14ac:dyDescent="0.2">
      <c r="A38" s="3">
        <v>37</v>
      </c>
      <c r="B38" s="13" t="s">
        <v>22</v>
      </c>
      <c r="C38" s="3">
        <v>33</v>
      </c>
      <c r="D38" s="3">
        <v>80.400000000000006</v>
      </c>
      <c r="E38" s="3">
        <v>27.9</v>
      </c>
      <c r="F38" s="3">
        <v>58.1</v>
      </c>
      <c r="G38" s="3">
        <v>48</v>
      </c>
      <c r="H38" s="3">
        <v>7.7</v>
      </c>
      <c r="I38" s="3">
        <v>21.4</v>
      </c>
      <c r="J38" s="3">
        <v>35.799999999999997</v>
      </c>
      <c r="K38" s="3">
        <v>16.899999999999999</v>
      </c>
      <c r="L38" s="3">
        <v>22.4</v>
      </c>
      <c r="M38" s="3">
        <v>75.7</v>
      </c>
      <c r="N38" s="3">
        <v>10.3</v>
      </c>
      <c r="O38" s="3">
        <v>25.1</v>
      </c>
      <c r="P38" s="3">
        <v>35.4</v>
      </c>
      <c r="Q38" s="3">
        <v>15</v>
      </c>
      <c r="R38" s="3">
        <v>9.4</v>
      </c>
      <c r="S38" s="3">
        <v>3.5</v>
      </c>
      <c r="T38" s="3">
        <v>11.9</v>
      </c>
      <c r="U38" s="3">
        <v>16.100000000000001</v>
      </c>
    </row>
    <row r="39" spans="1:21" x14ac:dyDescent="0.2">
      <c r="A39" s="3">
        <v>38</v>
      </c>
      <c r="B39" s="13" t="s">
        <v>37</v>
      </c>
      <c r="C39" s="3">
        <v>32</v>
      </c>
      <c r="D39" s="3">
        <v>80.099999999999994</v>
      </c>
      <c r="E39" s="3">
        <v>27.4</v>
      </c>
      <c r="F39" s="3">
        <v>58.9</v>
      </c>
      <c r="G39" s="3">
        <v>46.5</v>
      </c>
      <c r="H39" s="3">
        <v>10.1</v>
      </c>
      <c r="I39" s="3">
        <v>29.1</v>
      </c>
      <c r="J39" s="3">
        <v>34.700000000000003</v>
      </c>
      <c r="K39" s="3">
        <v>15.2</v>
      </c>
      <c r="L39" s="3">
        <v>20.3</v>
      </c>
      <c r="M39" s="3">
        <v>74.900000000000006</v>
      </c>
      <c r="N39" s="3">
        <v>9.1999999999999993</v>
      </c>
      <c r="O39" s="3">
        <v>26.4</v>
      </c>
      <c r="P39" s="3">
        <v>35.6</v>
      </c>
      <c r="Q39" s="3">
        <v>15.7</v>
      </c>
      <c r="R39" s="3">
        <v>6.8</v>
      </c>
      <c r="S39" s="3">
        <v>2.2000000000000002</v>
      </c>
      <c r="T39" s="3">
        <v>14</v>
      </c>
      <c r="U39" s="3">
        <v>18.3</v>
      </c>
    </row>
    <row r="40" spans="1:21" x14ac:dyDescent="0.2">
      <c r="A40" s="3">
        <v>39</v>
      </c>
      <c r="B40" s="13" t="s">
        <v>105</v>
      </c>
      <c r="C40" s="3">
        <v>33</v>
      </c>
      <c r="D40" s="3">
        <v>80</v>
      </c>
      <c r="E40" s="3">
        <v>28</v>
      </c>
      <c r="F40" s="3">
        <v>59.1</v>
      </c>
      <c r="G40" s="3">
        <v>47.4</v>
      </c>
      <c r="H40" s="3">
        <v>7.5</v>
      </c>
      <c r="I40" s="3">
        <v>19.899999999999999</v>
      </c>
      <c r="J40" s="3">
        <v>37.799999999999997</v>
      </c>
      <c r="K40" s="3">
        <v>16.5</v>
      </c>
      <c r="L40" s="3">
        <v>23.4</v>
      </c>
      <c r="M40" s="3">
        <v>70.5</v>
      </c>
      <c r="N40" s="3">
        <v>11.9</v>
      </c>
      <c r="O40" s="3">
        <v>25.3</v>
      </c>
      <c r="P40" s="3">
        <v>37.200000000000003</v>
      </c>
      <c r="Q40" s="3">
        <v>14.7</v>
      </c>
      <c r="R40" s="3">
        <v>7.7</v>
      </c>
      <c r="S40" s="3">
        <v>4.5999999999999996</v>
      </c>
      <c r="T40" s="3">
        <v>13.9</v>
      </c>
      <c r="U40" s="3">
        <v>17.8</v>
      </c>
    </row>
    <row r="41" spans="1:21" x14ac:dyDescent="0.2">
      <c r="A41" s="3">
        <v>39</v>
      </c>
      <c r="B41" s="13" t="s">
        <v>31</v>
      </c>
      <c r="C41" s="3">
        <v>33</v>
      </c>
      <c r="D41" s="3">
        <v>80</v>
      </c>
      <c r="E41" s="3">
        <v>28.3</v>
      </c>
      <c r="F41" s="3">
        <v>58.9</v>
      </c>
      <c r="G41" s="3">
        <v>48.1</v>
      </c>
      <c r="H41" s="3">
        <v>7.8</v>
      </c>
      <c r="I41" s="3">
        <v>20.7</v>
      </c>
      <c r="J41" s="3">
        <v>37.6</v>
      </c>
      <c r="K41" s="3">
        <v>15.6</v>
      </c>
      <c r="L41" s="3">
        <v>21.6</v>
      </c>
      <c r="M41" s="3">
        <v>72.099999999999994</v>
      </c>
      <c r="N41" s="3">
        <v>12.5</v>
      </c>
      <c r="O41" s="3">
        <v>25.9</v>
      </c>
      <c r="P41" s="3">
        <v>38.4</v>
      </c>
      <c r="Q41" s="3">
        <v>15.6</v>
      </c>
      <c r="R41" s="3">
        <v>8</v>
      </c>
      <c r="S41" s="3">
        <v>3.6</v>
      </c>
      <c r="T41" s="3">
        <v>12</v>
      </c>
      <c r="U41" s="3">
        <v>16.8</v>
      </c>
    </row>
    <row r="42" spans="1:21" x14ac:dyDescent="0.2">
      <c r="A42" s="3">
        <v>41</v>
      </c>
      <c r="B42" s="13" t="s">
        <v>41</v>
      </c>
      <c r="C42" s="3">
        <v>32</v>
      </c>
      <c r="D42" s="3">
        <v>80</v>
      </c>
      <c r="E42" s="3">
        <v>29</v>
      </c>
      <c r="F42" s="3">
        <v>59.9</v>
      </c>
      <c r="G42" s="3">
        <v>48.5</v>
      </c>
      <c r="H42" s="3">
        <v>9</v>
      </c>
      <c r="I42" s="3">
        <v>23.2</v>
      </c>
      <c r="J42" s="3">
        <v>38.700000000000003</v>
      </c>
      <c r="K42" s="3">
        <v>12.9</v>
      </c>
      <c r="L42" s="3">
        <v>18.7</v>
      </c>
      <c r="M42" s="3">
        <v>69.2</v>
      </c>
      <c r="N42" s="3">
        <v>7.4</v>
      </c>
      <c r="O42" s="3">
        <v>24.7</v>
      </c>
      <c r="P42" s="3">
        <v>32.1</v>
      </c>
      <c r="Q42" s="3">
        <v>14.7</v>
      </c>
      <c r="R42" s="3">
        <v>7.3</v>
      </c>
      <c r="S42" s="3">
        <v>2.7</v>
      </c>
      <c r="T42" s="3">
        <v>11.4</v>
      </c>
      <c r="U42" s="3">
        <v>15.3</v>
      </c>
    </row>
    <row r="43" spans="1:21" x14ac:dyDescent="0.2">
      <c r="A43" s="3">
        <v>41</v>
      </c>
      <c r="B43" s="13" t="s">
        <v>48</v>
      </c>
      <c r="C43" s="3">
        <v>32</v>
      </c>
      <c r="D43" s="3">
        <v>80</v>
      </c>
      <c r="E43" s="3">
        <v>29.6</v>
      </c>
      <c r="F43" s="3">
        <v>62.1</v>
      </c>
      <c r="G43" s="3">
        <v>47.7</v>
      </c>
      <c r="H43" s="3">
        <v>4.5999999999999996</v>
      </c>
      <c r="I43" s="3">
        <v>13.6</v>
      </c>
      <c r="J43" s="3">
        <v>34</v>
      </c>
      <c r="K43" s="3">
        <v>16.100000000000001</v>
      </c>
      <c r="L43" s="3">
        <v>22.1</v>
      </c>
      <c r="M43" s="3">
        <v>72.8</v>
      </c>
      <c r="N43" s="3">
        <v>12.4</v>
      </c>
      <c r="O43" s="3">
        <v>24.9</v>
      </c>
      <c r="P43" s="3">
        <v>37.299999999999997</v>
      </c>
      <c r="Q43" s="3">
        <v>12.9</v>
      </c>
      <c r="R43" s="3">
        <v>6.9</v>
      </c>
      <c r="S43" s="3">
        <v>4.7</v>
      </c>
      <c r="T43" s="3">
        <v>13.5</v>
      </c>
      <c r="U43" s="3">
        <v>18.600000000000001</v>
      </c>
    </row>
    <row r="44" spans="1:21" x14ac:dyDescent="0.2">
      <c r="A44" s="3">
        <v>43</v>
      </c>
      <c r="B44" s="13" t="s">
        <v>72</v>
      </c>
      <c r="C44" s="3">
        <v>32</v>
      </c>
      <c r="D44" s="3">
        <v>79.8</v>
      </c>
      <c r="E44" s="3">
        <v>28.1</v>
      </c>
      <c r="F44" s="3">
        <v>59.8</v>
      </c>
      <c r="G44" s="3">
        <v>46.9</v>
      </c>
      <c r="H44" s="3">
        <v>8.6</v>
      </c>
      <c r="I44" s="3">
        <v>24</v>
      </c>
      <c r="J44" s="3">
        <v>35.799999999999997</v>
      </c>
      <c r="K44" s="3">
        <v>15</v>
      </c>
      <c r="L44" s="3">
        <v>19.8</v>
      </c>
      <c r="M44" s="3">
        <v>76.099999999999994</v>
      </c>
      <c r="N44" s="3">
        <v>8.1999999999999993</v>
      </c>
      <c r="O44" s="3">
        <v>25</v>
      </c>
      <c r="P44" s="3">
        <v>33.200000000000003</v>
      </c>
      <c r="Q44" s="3">
        <v>14.1</v>
      </c>
      <c r="R44" s="3">
        <v>7.2</v>
      </c>
      <c r="S44" s="3">
        <v>3</v>
      </c>
      <c r="T44" s="3">
        <v>10.9</v>
      </c>
      <c r="U44" s="3">
        <v>17.600000000000001</v>
      </c>
    </row>
    <row r="45" spans="1:21" x14ac:dyDescent="0.2">
      <c r="A45" s="3">
        <v>44</v>
      </c>
      <c r="B45" s="13" t="s">
        <v>79</v>
      </c>
      <c r="C45" s="3">
        <v>34</v>
      </c>
      <c r="D45" s="3">
        <v>79.8</v>
      </c>
      <c r="E45" s="3">
        <v>27.4</v>
      </c>
      <c r="F45" s="3">
        <v>58.7</v>
      </c>
      <c r="G45" s="3">
        <v>46.6</v>
      </c>
      <c r="H45" s="3">
        <v>10.8</v>
      </c>
      <c r="I45" s="3">
        <v>29.6</v>
      </c>
      <c r="J45" s="3">
        <v>36.6</v>
      </c>
      <c r="K45" s="3">
        <v>14.2</v>
      </c>
      <c r="L45" s="3">
        <v>19.100000000000001</v>
      </c>
      <c r="M45" s="3">
        <v>74.599999999999994</v>
      </c>
      <c r="N45" s="3">
        <v>9.1</v>
      </c>
      <c r="O45" s="3">
        <v>24.8</v>
      </c>
      <c r="P45" s="3">
        <v>33.9</v>
      </c>
      <c r="Q45" s="3">
        <v>15.9</v>
      </c>
      <c r="R45" s="3">
        <v>9.9</v>
      </c>
      <c r="S45" s="3">
        <v>2.2000000000000002</v>
      </c>
      <c r="T45" s="3">
        <v>8.6999999999999993</v>
      </c>
      <c r="U45" s="3">
        <v>16.399999999999999</v>
      </c>
    </row>
    <row r="46" spans="1:21" x14ac:dyDescent="0.2">
      <c r="A46" s="3">
        <v>45</v>
      </c>
      <c r="B46" s="13" t="s">
        <v>36</v>
      </c>
      <c r="C46" s="3">
        <v>33</v>
      </c>
      <c r="D46" s="3">
        <v>79.8</v>
      </c>
      <c r="E46" s="3">
        <v>28.6</v>
      </c>
      <c r="F46" s="3">
        <v>63.5</v>
      </c>
      <c r="G46" s="3">
        <v>45.1</v>
      </c>
      <c r="H46" s="3">
        <v>8.4</v>
      </c>
      <c r="I46" s="3">
        <v>26.8</v>
      </c>
      <c r="J46" s="3">
        <v>31.4</v>
      </c>
      <c r="K46" s="3">
        <v>14.1</v>
      </c>
      <c r="L46" s="3">
        <v>20.100000000000001</v>
      </c>
      <c r="M46" s="3">
        <v>70</v>
      </c>
      <c r="N46" s="3">
        <v>13</v>
      </c>
      <c r="O46" s="3">
        <v>25.2</v>
      </c>
      <c r="P46" s="3">
        <v>38.200000000000003</v>
      </c>
      <c r="Q46" s="3">
        <v>15.3</v>
      </c>
      <c r="R46" s="3">
        <v>9.1999999999999993</v>
      </c>
      <c r="S46" s="3">
        <v>4.5999999999999996</v>
      </c>
      <c r="T46" s="3">
        <v>10.6</v>
      </c>
      <c r="U46" s="3">
        <v>17.399999999999999</v>
      </c>
    </row>
    <row r="47" spans="1:21" x14ac:dyDescent="0.2">
      <c r="A47" s="3">
        <v>46</v>
      </c>
      <c r="B47" s="13" t="s">
        <v>40</v>
      </c>
      <c r="C47" s="3">
        <v>32</v>
      </c>
      <c r="D47" s="3">
        <v>79.599999999999994</v>
      </c>
      <c r="E47" s="3">
        <v>27.9</v>
      </c>
      <c r="F47" s="3">
        <v>61.8</v>
      </c>
      <c r="G47" s="3">
        <v>45.1</v>
      </c>
      <c r="H47" s="3">
        <v>8.1</v>
      </c>
      <c r="I47" s="3">
        <v>24.9</v>
      </c>
      <c r="J47" s="3">
        <v>32.5</v>
      </c>
      <c r="K47" s="3">
        <v>15.7</v>
      </c>
      <c r="L47" s="3">
        <v>21</v>
      </c>
      <c r="M47" s="3">
        <v>74.7</v>
      </c>
      <c r="N47" s="3">
        <v>11.7</v>
      </c>
      <c r="O47" s="3">
        <v>23.2</v>
      </c>
      <c r="P47" s="3">
        <v>34.9</v>
      </c>
      <c r="Q47" s="3">
        <v>14</v>
      </c>
      <c r="R47" s="3">
        <v>9</v>
      </c>
      <c r="S47" s="3">
        <v>4</v>
      </c>
      <c r="T47" s="3">
        <v>10.4</v>
      </c>
      <c r="U47" s="3">
        <v>18</v>
      </c>
    </row>
    <row r="48" spans="1:21" x14ac:dyDescent="0.2">
      <c r="A48" s="3">
        <v>47</v>
      </c>
      <c r="B48" s="13" t="s">
        <v>116</v>
      </c>
      <c r="C48" s="3">
        <v>32</v>
      </c>
      <c r="D48" s="3">
        <v>79.599999999999994</v>
      </c>
      <c r="E48" s="3">
        <v>28.5</v>
      </c>
      <c r="F48" s="3">
        <v>60.5</v>
      </c>
      <c r="G48" s="3">
        <v>47.1</v>
      </c>
      <c r="H48" s="3">
        <v>8.6999999999999993</v>
      </c>
      <c r="I48" s="3">
        <v>24.7</v>
      </c>
      <c r="J48" s="3">
        <v>35</v>
      </c>
      <c r="K48" s="3">
        <v>13.8</v>
      </c>
      <c r="L48" s="3">
        <v>18.5</v>
      </c>
      <c r="M48" s="3">
        <v>74.7</v>
      </c>
      <c r="N48" s="3">
        <v>11.7</v>
      </c>
      <c r="O48" s="3">
        <v>28.5</v>
      </c>
      <c r="P48" s="3">
        <v>40.200000000000003</v>
      </c>
      <c r="Q48" s="3">
        <v>14.1</v>
      </c>
      <c r="R48" s="3">
        <v>4.7</v>
      </c>
      <c r="S48" s="3">
        <v>2.6</v>
      </c>
      <c r="T48" s="3">
        <v>12.1</v>
      </c>
      <c r="U48" s="3">
        <v>16.2</v>
      </c>
    </row>
    <row r="49" spans="1:21" x14ac:dyDescent="0.2">
      <c r="A49" s="3">
        <v>48</v>
      </c>
      <c r="B49" s="13" t="s">
        <v>170</v>
      </c>
      <c r="C49" s="3">
        <v>33</v>
      </c>
      <c r="D49" s="3">
        <v>79.5</v>
      </c>
      <c r="E49" s="3">
        <v>27.3</v>
      </c>
      <c r="F49" s="3">
        <v>58.4</v>
      </c>
      <c r="G49" s="3">
        <v>46.8</v>
      </c>
      <c r="H49" s="3">
        <v>7.1</v>
      </c>
      <c r="I49" s="3">
        <v>19.600000000000001</v>
      </c>
      <c r="J49" s="3">
        <v>36.200000000000003</v>
      </c>
      <c r="K49" s="3">
        <v>17.8</v>
      </c>
      <c r="L49" s="3">
        <v>25.1</v>
      </c>
      <c r="M49" s="3">
        <v>70.900000000000006</v>
      </c>
      <c r="N49" s="3">
        <v>12.4</v>
      </c>
      <c r="O49" s="3">
        <v>22.9</v>
      </c>
      <c r="P49" s="3">
        <v>35.299999999999997</v>
      </c>
      <c r="Q49" s="3">
        <v>15.6</v>
      </c>
      <c r="R49" s="3">
        <v>9.5</v>
      </c>
      <c r="S49" s="3">
        <v>3.5</v>
      </c>
      <c r="T49" s="3">
        <v>14.2</v>
      </c>
      <c r="U49" s="3">
        <v>21.1</v>
      </c>
    </row>
    <row r="50" spans="1:21" x14ac:dyDescent="0.2">
      <c r="A50" s="3">
        <v>49</v>
      </c>
      <c r="B50" s="13" t="s">
        <v>47</v>
      </c>
      <c r="C50" s="3">
        <v>32</v>
      </c>
      <c r="D50" s="3">
        <v>79.5</v>
      </c>
      <c r="E50" s="3">
        <v>28.6</v>
      </c>
      <c r="F50" s="3">
        <v>57.6</v>
      </c>
      <c r="G50" s="3">
        <v>49.7</v>
      </c>
      <c r="H50" s="3">
        <v>7.1</v>
      </c>
      <c r="I50" s="3">
        <v>20</v>
      </c>
      <c r="J50" s="3">
        <v>35.4</v>
      </c>
      <c r="K50" s="3">
        <v>15.2</v>
      </c>
      <c r="L50" s="3">
        <v>19.600000000000001</v>
      </c>
      <c r="M50" s="3">
        <v>77.2</v>
      </c>
      <c r="N50" s="3">
        <v>8.6</v>
      </c>
      <c r="O50" s="3">
        <v>27.2</v>
      </c>
      <c r="P50" s="3">
        <v>35.799999999999997</v>
      </c>
      <c r="Q50" s="3">
        <v>15.4</v>
      </c>
      <c r="R50" s="3">
        <v>5.9</v>
      </c>
      <c r="S50" s="3">
        <v>4.3</v>
      </c>
      <c r="T50" s="3">
        <v>12.5</v>
      </c>
      <c r="U50" s="3">
        <v>13.4</v>
      </c>
    </row>
    <row r="51" spans="1:21" x14ac:dyDescent="0.2">
      <c r="A51" s="3">
        <v>50</v>
      </c>
      <c r="B51" s="13" t="s">
        <v>88</v>
      </c>
      <c r="C51" s="3">
        <v>34</v>
      </c>
      <c r="D51" s="3">
        <v>79.400000000000006</v>
      </c>
      <c r="E51" s="3">
        <v>27.8</v>
      </c>
      <c r="F51" s="3">
        <v>58.9</v>
      </c>
      <c r="G51" s="3">
        <v>47.2</v>
      </c>
      <c r="H51" s="3">
        <v>7.3</v>
      </c>
      <c r="I51" s="3">
        <v>21.5</v>
      </c>
      <c r="J51" s="3">
        <v>33.9</v>
      </c>
      <c r="K51" s="3">
        <v>16.5</v>
      </c>
      <c r="L51" s="3">
        <v>22.1</v>
      </c>
      <c r="M51" s="3">
        <v>74.8</v>
      </c>
      <c r="N51" s="3">
        <v>12.5</v>
      </c>
      <c r="O51" s="3">
        <v>26.2</v>
      </c>
      <c r="P51" s="3">
        <v>38.700000000000003</v>
      </c>
      <c r="Q51" s="3">
        <v>15.2</v>
      </c>
      <c r="R51" s="3">
        <v>6.5</v>
      </c>
      <c r="S51" s="3">
        <v>3.5</v>
      </c>
      <c r="T51" s="3">
        <v>10.9</v>
      </c>
      <c r="U51" s="3">
        <v>16.600000000000001</v>
      </c>
    </row>
    <row r="52" spans="1:21" x14ac:dyDescent="0.2">
      <c r="A52" s="3">
        <v>51</v>
      </c>
      <c r="B52" s="13" t="s">
        <v>59</v>
      </c>
      <c r="C52" s="3">
        <v>33</v>
      </c>
      <c r="D52" s="3">
        <v>79.3</v>
      </c>
      <c r="E52" s="3">
        <v>28.6</v>
      </c>
      <c r="F52" s="3">
        <v>61.6</v>
      </c>
      <c r="G52" s="3">
        <v>46.5</v>
      </c>
      <c r="H52" s="3">
        <v>10.5</v>
      </c>
      <c r="I52" s="3">
        <v>27.4</v>
      </c>
      <c r="J52" s="3">
        <v>38.299999999999997</v>
      </c>
      <c r="K52" s="3">
        <v>11.5</v>
      </c>
      <c r="L52" s="3">
        <v>16.100000000000001</v>
      </c>
      <c r="M52" s="3">
        <v>71.900000000000006</v>
      </c>
      <c r="N52" s="3">
        <v>9.6</v>
      </c>
      <c r="O52" s="3">
        <v>25</v>
      </c>
      <c r="P52" s="3">
        <v>34.6</v>
      </c>
      <c r="Q52" s="3">
        <v>17.2</v>
      </c>
      <c r="R52" s="3">
        <v>6.9</v>
      </c>
      <c r="S52" s="3">
        <v>3.2</v>
      </c>
      <c r="T52" s="3">
        <v>11.2</v>
      </c>
      <c r="U52" s="3">
        <v>15.6</v>
      </c>
    </row>
    <row r="53" spans="1:21" x14ac:dyDescent="0.2">
      <c r="A53" s="3">
        <v>52</v>
      </c>
      <c r="B53" s="13" t="s">
        <v>99</v>
      </c>
      <c r="C53" s="3">
        <v>34</v>
      </c>
      <c r="D53" s="3">
        <v>79.3</v>
      </c>
      <c r="E53" s="3">
        <v>27.6</v>
      </c>
      <c r="F53" s="3">
        <v>58.4</v>
      </c>
      <c r="G53" s="3">
        <v>47.3</v>
      </c>
      <c r="H53" s="3">
        <v>9.9</v>
      </c>
      <c r="I53" s="3">
        <v>27.5</v>
      </c>
      <c r="J53" s="3">
        <v>35.9</v>
      </c>
      <c r="K53" s="3">
        <v>14.2</v>
      </c>
      <c r="L53" s="3">
        <v>17.899999999999999</v>
      </c>
      <c r="M53" s="3">
        <v>79.400000000000006</v>
      </c>
      <c r="N53" s="3">
        <v>8.3000000000000007</v>
      </c>
      <c r="O53" s="3">
        <v>27.5</v>
      </c>
      <c r="P53" s="3">
        <v>35.799999999999997</v>
      </c>
      <c r="Q53" s="3">
        <v>15.1</v>
      </c>
      <c r="R53" s="3">
        <v>6.9</v>
      </c>
      <c r="S53" s="3">
        <v>3.1</v>
      </c>
      <c r="T53" s="3">
        <v>9.5</v>
      </c>
      <c r="U53" s="3">
        <v>12.6</v>
      </c>
    </row>
    <row r="54" spans="1:21" x14ac:dyDescent="0.2">
      <c r="A54" s="3">
        <v>53</v>
      </c>
      <c r="B54" s="13" t="s">
        <v>109</v>
      </c>
      <c r="C54" s="3">
        <v>33</v>
      </c>
      <c r="D54" s="3">
        <v>79.3</v>
      </c>
      <c r="E54" s="3">
        <v>26.5</v>
      </c>
      <c r="F54" s="3">
        <v>62.5</v>
      </c>
      <c r="G54" s="3">
        <v>42.4</v>
      </c>
      <c r="H54" s="3">
        <v>8.6999999999999993</v>
      </c>
      <c r="I54" s="3">
        <v>25.8</v>
      </c>
      <c r="J54" s="3">
        <v>33.6</v>
      </c>
      <c r="K54" s="3">
        <v>17.600000000000001</v>
      </c>
      <c r="L54" s="3">
        <v>22.7</v>
      </c>
      <c r="M54" s="3">
        <v>77.7</v>
      </c>
      <c r="N54" s="3">
        <v>12.3</v>
      </c>
      <c r="O54" s="3">
        <v>24.5</v>
      </c>
      <c r="P54" s="3">
        <v>36.799999999999997</v>
      </c>
      <c r="Q54" s="3">
        <v>14.1</v>
      </c>
      <c r="R54" s="3">
        <v>7.8</v>
      </c>
      <c r="S54" s="3">
        <v>4.5</v>
      </c>
      <c r="T54" s="3">
        <v>12.7</v>
      </c>
      <c r="U54" s="3">
        <v>17.2</v>
      </c>
    </row>
    <row r="55" spans="1:21" x14ac:dyDescent="0.2">
      <c r="A55" s="3">
        <v>54</v>
      </c>
      <c r="B55" s="13" t="s">
        <v>112</v>
      </c>
      <c r="C55" s="3">
        <v>34</v>
      </c>
      <c r="D55" s="3">
        <v>79.2</v>
      </c>
      <c r="E55" s="3">
        <v>27.1</v>
      </c>
      <c r="F55" s="3">
        <v>63.9</v>
      </c>
      <c r="G55" s="3">
        <v>42.4</v>
      </c>
      <c r="H55" s="3">
        <v>9.3000000000000007</v>
      </c>
      <c r="I55" s="3">
        <v>28.9</v>
      </c>
      <c r="J55" s="3">
        <v>32.1</v>
      </c>
      <c r="K55" s="3">
        <v>15.7</v>
      </c>
      <c r="L55" s="3">
        <v>21.5</v>
      </c>
      <c r="M55" s="3">
        <v>73</v>
      </c>
      <c r="N55" s="3">
        <v>13.4</v>
      </c>
      <c r="O55" s="3">
        <v>27.4</v>
      </c>
      <c r="P55" s="3">
        <v>40.9</v>
      </c>
      <c r="Q55" s="3">
        <v>14.1</v>
      </c>
      <c r="R55" s="3">
        <v>7.3</v>
      </c>
      <c r="S55" s="3">
        <v>4.5999999999999996</v>
      </c>
      <c r="T55" s="3">
        <v>10.7</v>
      </c>
      <c r="U55" s="3">
        <v>18.5</v>
      </c>
    </row>
    <row r="56" spans="1:21" x14ac:dyDescent="0.2">
      <c r="A56" s="3">
        <v>55</v>
      </c>
      <c r="B56" s="13" t="s">
        <v>101</v>
      </c>
      <c r="C56" s="3">
        <v>33</v>
      </c>
      <c r="D56" s="3">
        <v>79.2</v>
      </c>
      <c r="E56" s="3">
        <v>27</v>
      </c>
      <c r="F56" s="3">
        <v>58.5</v>
      </c>
      <c r="G56" s="3">
        <v>46.1</v>
      </c>
      <c r="H56" s="3">
        <v>6.2</v>
      </c>
      <c r="I56" s="3">
        <v>19.8</v>
      </c>
      <c r="J56" s="3">
        <v>31.5</v>
      </c>
      <c r="K56" s="3">
        <v>19</v>
      </c>
      <c r="L56" s="3">
        <v>25.9</v>
      </c>
      <c r="M56" s="3">
        <v>73.3</v>
      </c>
      <c r="N56" s="3">
        <v>11.1</v>
      </c>
      <c r="O56" s="3">
        <v>26.2</v>
      </c>
      <c r="P56" s="3">
        <v>37.299999999999997</v>
      </c>
      <c r="Q56" s="3">
        <v>14.1</v>
      </c>
      <c r="R56" s="3">
        <v>9.4</v>
      </c>
      <c r="S56" s="3">
        <v>5.0999999999999996</v>
      </c>
      <c r="T56" s="3">
        <v>13.2</v>
      </c>
      <c r="U56" s="3">
        <v>17.5</v>
      </c>
    </row>
    <row r="57" spans="1:21" x14ac:dyDescent="0.2">
      <c r="A57" s="3">
        <v>56</v>
      </c>
      <c r="B57" s="13" t="s">
        <v>90</v>
      </c>
      <c r="C57" s="3">
        <v>34</v>
      </c>
      <c r="D57" s="3">
        <v>79.099999999999994</v>
      </c>
      <c r="E57" s="3">
        <v>28.8</v>
      </c>
      <c r="F57" s="3">
        <v>62.6</v>
      </c>
      <c r="G57" s="3">
        <v>46</v>
      </c>
      <c r="H57" s="3">
        <v>7.7</v>
      </c>
      <c r="I57" s="3">
        <v>21.9</v>
      </c>
      <c r="J57" s="3">
        <v>35.299999999999997</v>
      </c>
      <c r="K57" s="3">
        <v>13.9</v>
      </c>
      <c r="L57" s="3">
        <v>19.7</v>
      </c>
      <c r="M57" s="3">
        <v>70.599999999999994</v>
      </c>
      <c r="N57" s="3">
        <v>12.4</v>
      </c>
      <c r="O57" s="3">
        <v>25.6</v>
      </c>
      <c r="P57" s="3">
        <v>38</v>
      </c>
      <c r="Q57" s="3">
        <v>12.2</v>
      </c>
      <c r="R57" s="3">
        <v>7.6</v>
      </c>
      <c r="S57" s="3">
        <v>3.3</v>
      </c>
      <c r="T57" s="3">
        <v>8.6999999999999993</v>
      </c>
      <c r="U57" s="3">
        <v>14.6</v>
      </c>
    </row>
    <row r="58" spans="1:21" x14ac:dyDescent="0.2">
      <c r="A58" s="3">
        <v>57</v>
      </c>
      <c r="B58" s="13" t="s">
        <v>32</v>
      </c>
      <c r="C58" s="3">
        <v>31</v>
      </c>
      <c r="D58" s="3">
        <v>79.099999999999994</v>
      </c>
      <c r="E58" s="3">
        <v>27.7</v>
      </c>
      <c r="F58" s="3">
        <v>57.8</v>
      </c>
      <c r="G58" s="3">
        <v>47.9</v>
      </c>
      <c r="H58" s="3">
        <v>7.2</v>
      </c>
      <c r="I58" s="3">
        <v>20.9</v>
      </c>
      <c r="J58" s="3">
        <v>34.299999999999997</v>
      </c>
      <c r="K58" s="3">
        <v>16.600000000000001</v>
      </c>
      <c r="L58" s="3">
        <v>21.9</v>
      </c>
      <c r="M58" s="3">
        <v>75.599999999999994</v>
      </c>
      <c r="N58" s="3">
        <v>9.4</v>
      </c>
      <c r="O58" s="3">
        <v>24.3</v>
      </c>
      <c r="P58" s="3">
        <v>33.700000000000003</v>
      </c>
      <c r="Q58" s="3">
        <v>16</v>
      </c>
      <c r="R58" s="3">
        <v>8.1</v>
      </c>
      <c r="S58" s="3">
        <v>4.0999999999999996</v>
      </c>
      <c r="T58" s="3">
        <v>12.4</v>
      </c>
      <c r="U58" s="3">
        <v>16.5</v>
      </c>
    </row>
    <row r="59" spans="1:21" x14ac:dyDescent="0.2">
      <c r="A59" s="3">
        <v>58</v>
      </c>
      <c r="B59" s="13" t="s">
        <v>138</v>
      </c>
      <c r="C59" s="3">
        <v>33</v>
      </c>
      <c r="D59" s="3">
        <v>78.900000000000006</v>
      </c>
      <c r="E59" s="3">
        <v>28.4</v>
      </c>
      <c r="F59" s="3">
        <v>61.2</v>
      </c>
      <c r="G59" s="3">
        <v>46.4</v>
      </c>
      <c r="H59" s="3">
        <v>5.8</v>
      </c>
      <c r="I59" s="3">
        <v>17.399999999999999</v>
      </c>
      <c r="J59" s="3">
        <v>33.6</v>
      </c>
      <c r="K59" s="3">
        <v>16.2</v>
      </c>
      <c r="L59" s="3">
        <v>21.7</v>
      </c>
      <c r="M59" s="3">
        <v>75</v>
      </c>
      <c r="N59" s="3">
        <v>10.8</v>
      </c>
      <c r="O59" s="3">
        <v>23.2</v>
      </c>
      <c r="P59" s="3">
        <v>34</v>
      </c>
      <c r="Q59" s="3">
        <v>13.3</v>
      </c>
      <c r="R59" s="3">
        <v>5.4</v>
      </c>
      <c r="S59" s="3">
        <v>2.8</v>
      </c>
      <c r="T59" s="3">
        <v>9.4</v>
      </c>
      <c r="U59" s="3">
        <v>15.8</v>
      </c>
    </row>
    <row r="60" spans="1:21" x14ac:dyDescent="0.2">
      <c r="A60" s="3">
        <v>59</v>
      </c>
      <c r="B60" s="13" t="s">
        <v>30</v>
      </c>
      <c r="C60" s="3">
        <v>33</v>
      </c>
      <c r="D60" s="3">
        <v>78.8</v>
      </c>
      <c r="E60" s="3">
        <v>27.8</v>
      </c>
      <c r="F60" s="3">
        <v>58.2</v>
      </c>
      <c r="G60" s="3">
        <v>47.9</v>
      </c>
      <c r="H60" s="3">
        <v>8.1999999999999993</v>
      </c>
      <c r="I60" s="3">
        <v>24.5</v>
      </c>
      <c r="J60" s="3">
        <v>33.700000000000003</v>
      </c>
      <c r="K60" s="3">
        <v>14.9</v>
      </c>
      <c r="L60" s="3">
        <v>20.6</v>
      </c>
      <c r="M60" s="3">
        <v>72.5</v>
      </c>
      <c r="N60" s="3">
        <v>11</v>
      </c>
      <c r="O60" s="3">
        <v>27.1</v>
      </c>
      <c r="P60" s="3">
        <v>38.1</v>
      </c>
      <c r="Q60" s="3">
        <v>16.2</v>
      </c>
      <c r="R60" s="3">
        <v>5.5</v>
      </c>
      <c r="S60" s="3">
        <v>3.6</v>
      </c>
      <c r="T60" s="3">
        <v>14.3</v>
      </c>
      <c r="U60" s="3">
        <v>17.2</v>
      </c>
    </row>
    <row r="61" spans="1:21" x14ac:dyDescent="0.2">
      <c r="A61" s="3">
        <v>59</v>
      </c>
      <c r="B61" s="13" t="s">
        <v>67</v>
      </c>
      <c r="C61" s="3">
        <v>33</v>
      </c>
      <c r="D61" s="3">
        <v>78.8</v>
      </c>
      <c r="E61" s="3">
        <v>26.3</v>
      </c>
      <c r="F61" s="3">
        <v>55.8</v>
      </c>
      <c r="G61" s="3">
        <v>47.2</v>
      </c>
      <c r="H61" s="3">
        <v>8.6</v>
      </c>
      <c r="I61" s="3">
        <v>23.4</v>
      </c>
      <c r="J61" s="3">
        <v>37</v>
      </c>
      <c r="K61" s="3">
        <v>17.5</v>
      </c>
      <c r="L61" s="3">
        <v>22.1</v>
      </c>
      <c r="M61" s="3">
        <v>79.400000000000006</v>
      </c>
      <c r="N61" s="3">
        <v>8.3000000000000007</v>
      </c>
      <c r="O61" s="3">
        <v>23.7</v>
      </c>
      <c r="P61" s="3">
        <v>32.1</v>
      </c>
      <c r="Q61" s="3">
        <v>13.7</v>
      </c>
      <c r="R61" s="3">
        <v>7.8</v>
      </c>
      <c r="S61" s="3">
        <v>2.2999999999999998</v>
      </c>
      <c r="T61" s="3">
        <v>12.1</v>
      </c>
      <c r="U61" s="3">
        <v>18.5</v>
      </c>
    </row>
    <row r="62" spans="1:21" x14ac:dyDescent="0.2">
      <c r="A62" s="3">
        <v>59</v>
      </c>
      <c r="B62" s="13" t="s">
        <v>157</v>
      </c>
      <c r="C62" s="3">
        <v>33</v>
      </c>
      <c r="D62" s="3">
        <v>78.8</v>
      </c>
      <c r="E62" s="3">
        <v>27.8</v>
      </c>
      <c r="F62" s="3">
        <v>58</v>
      </c>
      <c r="G62" s="3">
        <v>48</v>
      </c>
      <c r="H62" s="3">
        <v>9.6999999999999993</v>
      </c>
      <c r="I62" s="3">
        <v>26.5</v>
      </c>
      <c r="J62" s="3">
        <v>36.4</v>
      </c>
      <c r="K62" s="3">
        <v>13.5</v>
      </c>
      <c r="L62" s="3">
        <v>17.600000000000001</v>
      </c>
      <c r="M62" s="3">
        <v>76.7</v>
      </c>
      <c r="N62" s="3">
        <v>8.1999999999999993</v>
      </c>
      <c r="O62" s="3">
        <v>24.9</v>
      </c>
      <c r="P62" s="3">
        <v>33.200000000000003</v>
      </c>
      <c r="Q62" s="3">
        <v>16.8</v>
      </c>
      <c r="R62" s="3">
        <v>6.8</v>
      </c>
      <c r="S62" s="3">
        <v>3</v>
      </c>
      <c r="T62" s="3">
        <v>10.3</v>
      </c>
      <c r="U62" s="3">
        <v>16.100000000000001</v>
      </c>
    </row>
    <row r="63" spans="1:21" x14ac:dyDescent="0.2">
      <c r="A63" s="3">
        <v>62</v>
      </c>
      <c r="B63" s="13" t="s">
        <v>56</v>
      </c>
      <c r="C63" s="3">
        <v>33</v>
      </c>
      <c r="D63" s="3">
        <v>78.8</v>
      </c>
      <c r="E63" s="3">
        <v>28.5</v>
      </c>
      <c r="F63" s="3">
        <v>58</v>
      </c>
      <c r="G63" s="3">
        <v>49.1</v>
      </c>
      <c r="H63" s="3">
        <v>8.8000000000000007</v>
      </c>
      <c r="I63" s="3">
        <v>24.1</v>
      </c>
      <c r="J63" s="3">
        <v>36.5</v>
      </c>
      <c r="K63" s="3">
        <v>13.1</v>
      </c>
      <c r="L63" s="3">
        <v>18.8</v>
      </c>
      <c r="M63" s="3">
        <v>69.8</v>
      </c>
      <c r="N63" s="3">
        <v>9.9</v>
      </c>
      <c r="O63" s="3">
        <v>24.1</v>
      </c>
      <c r="P63" s="3">
        <v>34</v>
      </c>
      <c r="Q63" s="3">
        <v>16.899999999999999</v>
      </c>
      <c r="R63" s="3">
        <v>6.4</v>
      </c>
      <c r="S63" s="3">
        <v>4.9000000000000004</v>
      </c>
      <c r="T63" s="3">
        <v>14.6</v>
      </c>
      <c r="U63" s="3">
        <v>19.2</v>
      </c>
    </row>
    <row r="64" spans="1:21" x14ac:dyDescent="0.2">
      <c r="A64" s="3">
        <v>63</v>
      </c>
      <c r="B64" s="13" t="s">
        <v>69</v>
      </c>
      <c r="C64" s="3">
        <v>32</v>
      </c>
      <c r="D64" s="3">
        <v>78.8</v>
      </c>
      <c r="E64" s="3">
        <v>27.4</v>
      </c>
      <c r="F64" s="3">
        <v>58.9</v>
      </c>
      <c r="G64" s="3">
        <v>46.6</v>
      </c>
      <c r="H64" s="3">
        <v>8.1999999999999993</v>
      </c>
      <c r="I64" s="3">
        <v>22.2</v>
      </c>
      <c r="J64" s="3">
        <v>36.799999999999997</v>
      </c>
      <c r="K64" s="3">
        <v>15.8</v>
      </c>
      <c r="L64" s="3">
        <v>21.1</v>
      </c>
      <c r="M64" s="3">
        <v>74.8</v>
      </c>
      <c r="N64" s="3">
        <v>9.5</v>
      </c>
      <c r="O64" s="3">
        <v>24.1</v>
      </c>
      <c r="P64" s="3">
        <v>33.700000000000003</v>
      </c>
      <c r="Q64" s="3">
        <v>13.2</v>
      </c>
      <c r="R64" s="3">
        <v>6.5</v>
      </c>
      <c r="S64" s="3">
        <v>3.6</v>
      </c>
      <c r="T64" s="3">
        <v>10.9</v>
      </c>
      <c r="U64" s="3">
        <v>19.600000000000001</v>
      </c>
    </row>
    <row r="65" spans="1:21" x14ac:dyDescent="0.2">
      <c r="A65" s="3">
        <v>64</v>
      </c>
      <c r="B65" s="13" t="s">
        <v>73</v>
      </c>
      <c r="C65" s="3">
        <v>33</v>
      </c>
      <c r="D65" s="3">
        <v>78.8</v>
      </c>
      <c r="E65" s="3">
        <v>27.7</v>
      </c>
      <c r="F65" s="3">
        <v>60.4</v>
      </c>
      <c r="G65" s="3">
        <v>45.9</v>
      </c>
      <c r="H65" s="3">
        <v>7.3</v>
      </c>
      <c r="I65" s="3">
        <v>20.9</v>
      </c>
      <c r="J65" s="3">
        <v>35</v>
      </c>
      <c r="K65" s="3">
        <v>16</v>
      </c>
      <c r="L65" s="3">
        <v>23</v>
      </c>
      <c r="M65" s="3">
        <v>69.599999999999994</v>
      </c>
      <c r="N65" s="3">
        <v>13.2</v>
      </c>
      <c r="O65" s="3">
        <v>20.2</v>
      </c>
      <c r="P65" s="3">
        <v>33.5</v>
      </c>
      <c r="Q65" s="3">
        <v>15.8</v>
      </c>
      <c r="R65" s="3">
        <v>8.4</v>
      </c>
      <c r="S65" s="3">
        <v>2.4</v>
      </c>
      <c r="T65" s="3">
        <v>13.2</v>
      </c>
      <c r="U65" s="3">
        <v>20</v>
      </c>
    </row>
    <row r="66" spans="1:21" x14ac:dyDescent="0.2">
      <c r="A66" s="3">
        <v>65</v>
      </c>
      <c r="B66" s="13" t="s">
        <v>98</v>
      </c>
      <c r="C66" s="3">
        <v>32</v>
      </c>
      <c r="D66" s="3">
        <v>78.8</v>
      </c>
      <c r="E66" s="3">
        <v>26.3</v>
      </c>
      <c r="F66" s="3">
        <v>58.6</v>
      </c>
      <c r="G66" s="3">
        <v>44.8</v>
      </c>
      <c r="H66" s="3">
        <v>6.8</v>
      </c>
      <c r="I66" s="3">
        <v>18.7</v>
      </c>
      <c r="J66" s="3">
        <v>36.200000000000003</v>
      </c>
      <c r="K66" s="3">
        <v>19.5</v>
      </c>
      <c r="L66" s="3">
        <v>26.5</v>
      </c>
      <c r="M66" s="3">
        <v>73.599999999999994</v>
      </c>
      <c r="N66" s="3">
        <v>11.2</v>
      </c>
      <c r="O66" s="3">
        <v>25.2</v>
      </c>
      <c r="P66" s="3">
        <v>36.4</v>
      </c>
      <c r="Q66" s="3">
        <v>10.8</v>
      </c>
      <c r="R66" s="3">
        <v>6.4</v>
      </c>
      <c r="S66" s="3">
        <v>3.7</v>
      </c>
      <c r="T66" s="3">
        <v>11</v>
      </c>
      <c r="U66" s="3">
        <v>18</v>
      </c>
    </row>
    <row r="67" spans="1:21" x14ac:dyDescent="0.2">
      <c r="A67" s="3">
        <v>66</v>
      </c>
      <c r="B67" s="13" t="s">
        <v>49</v>
      </c>
      <c r="C67" s="3">
        <v>33</v>
      </c>
      <c r="D67" s="3">
        <v>78.7</v>
      </c>
      <c r="E67" s="3">
        <v>28.1</v>
      </c>
      <c r="F67" s="3">
        <v>60.7</v>
      </c>
      <c r="G67" s="3">
        <v>46.2</v>
      </c>
      <c r="H67" s="3">
        <v>8.6999999999999993</v>
      </c>
      <c r="I67" s="3">
        <v>24.8</v>
      </c>
      <c r="J67" s="3">
        <v>35.1</v>
      </c>
      <c r="K67" s="3">
        <v>13.9</v>
      </c>
      <c r="L67" s="3">
        <v>19.899999999999999</v>
      </c>
      <c r="M67" s="3">
        <v>69.8</v>
      </c>
      <c r="N67" s="3">
        <v>11.2</v>
      </c>
      <c r="O67" s="3">
        <v>25.9</v>
      </c>
      <c r="P67" s="3">
        <v>37.1</v>
      </c>
      <c r="Q67" s="3">
        <v>16.100000000000001</v>
      </c>
      <c r="R67" s="3">
        <v>6.3</v>
      </c>
      <c r="S67" s="3">
        <v>4.4000000000000004</v>
      </c>
      <c r="T67" s="3">
        <v>11.4</v>
      </c>
      <c r="U67" s="3">
        <v>17.3</v>
      </c>
    </row>
    <row r="68" spans="1:21" x14ac:dyDescent="0.2">
      <c r="A68" s="3">
        <v>67</v>
      </c>
      <c r="B68" s="13" t="s">
        <v>60</v>
      </c>
      <c r="C68" s="3">
        <v>34</v>
      </c>
      <c r="D68" s="3">
        <v>78.7</v>
      </c>
      <c r="E68" s="3">
        <v>29.5</v>
      </c>
      <c r="F68" s="3">
        <v>65.5</v>
      </c>
      <c r="G68" s="3">
        <v>45.1</v>
      </c>
      <c r="H68" s="3">
        <v>6</v>
      </c>
      <c r="I68" s="3">
        <v>19.899999999999999</v>
      </c>
      <c r="J68" s="3">
        <v>30.4</v>
      </c>
      <c r="K68" s="3">
        <v>13.6</v>
      </c>
      <c r="L68" s="3">
        <v>19.8</v>
      </c>
      <c r="M68" s="3">
        <v>68.900000000000006</v>
      </c>
      <c r="N68" s="3">
        <v>14.5</v>
      </c>
      <c r="O68" s="3">
        <v>26.4</v>
      </c>
      <c r="P68" s="3">
        <v>40.9</v>
      </c>
      <c r="Q68" s="3">
        <v>15.9</v>
      </c>
      <c r="R68" s="3">
        <v>9.1999999999999993</v>
      </c>
      <c r="S68" s="3">
        <v>5.2</v>
      </c>
      <c r="T68" s="3">
        <v>11.1</v>
      </c>
      <c r="U68" s="3">
        <v>16.600000000000001</v>
      </c>
    </row>
    <row r="69" spans="1:21" x14ac:dyDescent="0.2">
      <c r="A69" s="3">
        <v>68</v>
      </c>
      <c r="B69" s="13" t="s">
        <v>227</v>
      </c>
      <c r="C69" s="3">
        <v>30</v>
      </c>
      <c r="D69" s="3">
        <v>78.7</v>
      </c>
      <c r="E69" s="3">
        <v>29</v>
      </c>
      <c r="F69" s="3">
        <v>63</v>
      </c>
      <c r="G69" s="3">
        <v>46.1</v>
      </c>
      <c r="H69" s="3">
        <v>5.2</v>
      </c>
      <c r="I69" s="3">
        <v>14</v>
      </c>
      <c r="J69" s="3">
        <v>36.9</v>
      </c>
      <c r="K69" s="3">
        <v>15.4</v>
      </c>
      <c r="L69" s="3">
        <v>21.3</v>
      </c>
      <c r="M69" s="3">
        <v>72.3</v>
      </c>
      <c r="N69" s="3">
        <v>13.3</v>
      </c>
      <c r="O69" s="3">
        <v>24.1</v>
      </c>
      <c r="P69" s="3">
        <v>37.4</v>
      </c>
      <c r="Q69" s="3">
        <v>14</v>
      </c>
      <c r="R69" s="3">
        <v>8.6</v>
      </c>
      <c r="S69" s="3">
        <v>2.6</v>
      </c>
      <c r="T69" s="3">
        <v>12.6</v>
      </c>
      <c r="U69" s="3">
        <v>18.2</v>
      </c>
    </row>
    <row r="70" spans="1:21" x14ac:dyDescent="0.2">
      <c r="A70" s="3">
        <v>69</v>
      </c>
      <c r="B70" s="13" t="s">
        <v>122</v>
      </c>
      <c r="C70" s="3">
        <v>34</v>
      </c>
      <c r="D70" s="3">
        <v>78.599999999999994</v>
      </c>
      <c r="E70" s="3">
        <v>27</v>
      </c>
      <c r="F70" s="3">
        <v>59.4</v>
      </c>
      <c r="G70" s="3">
        <v>45.4</v>
      </c>
      <c r="H70" s="3">
        <v>9.4</v>
      </c>
      <c r="I70" s="3">
        <v>28.5</v>
      </c>
      <c r="J70" s="3">
        <v>33</v>
      </c>
      <c r="K70" s="3">
        <v>15.2</v>
      </c>
      <c r="L70" s="3">
        <v>20.5</v>
      </c>
      <c r="M70" s="3">
        <v>74.400000000000006</v>
      </c>
      <c r="N70" s="3">
        <v>11.2</v>
      </c>
      <c r="O70" s="3">
        <v>26.3</v>
      </c>
      <c r="P70" s="3">
        <v>37.4</v>
      </c>
      <c r="Q70" s="3">
        <v>14</v>
      </c>
      <c r="R70" s="3">
        <v>6.4</v>
      </c>
      <c r="S70" s="3">
        <v>2.9</v>
      </c>
      <c r="T70" s="3">
        <v>11.4</v>
      </c>
      <c r="U70" s="3">
        <v>15.5</v>
      </c>
    </row>
    <row r="71" spans="1:21" x14ac:dyDescent="0.2">
      <c r="A71" s="3">
        <v>70</v>
      </c>
      <c r="B71" s="13" t="s">
        <v>57</v>
      </c>
      <c r="C71" s="3">
        <v>34</v>
      </c>
      <c r="D71" s="3">
        <v>78.400000000000006</v>
      </c>
      <c r="E71" s="3">
        <v>27.3</v>
      </c>
      <c r="F71" s="3">
        <v>59.2</v>
      </c>
      <c r="G71" s="3">
        <v>46.2</v>
      </c>
      <c r="H71" s="3">
        <v>7.5</v>
      </c>
      <c r="I71" s="3">
        <v>20.9</v>
      </c>
      <c r="J71" s="3">
        <v>36</v>
      </c>
      <c r="K71" s="3">
        <v>16.2</v>
      </c>
      <c r="L71" s="3">
        <v>21.6</v>
      </c>
      <c r="M71" s="3">
        <v>74.900000000000006</v>
      </c>
      <c r="N71" s="3">
        <v>10.199999999999999</v>
      </c>
      <c r="O71" s="3">
        <v>25.5</v>
      </c>
      <c r="P71" s="3">
        <v>35.700000000000003</v>
      </c>
      <c r="Q71" s="3">
        <v>13</v>
      </c>
      <c r="R71" s="3">
        <v>6.3</v>
      </c>
      <c r="S71" s="3">
        <v>4.4000000000000004</v>
      </c>
      <c r="T71" s="3">
        <v>9.9</v>
      </c>
      <c r="U71" s="3">
        <v>18.899999999999999</v>
      </c>
    </row>
    <row r="72" spans="1:21" x14ac:dyDescent="0.2">
      <c r="A72" s="3">
        <v>71</v>
      </c>
      <c r="B72" s="13" t="s">
        <v>118</v>
      </c>
      <c r="C72" s="3">
        <v>32</v>
      </c>
      <c r="D72" s="3">
        <v>78.400000000000006</v>
      </c>
      <c r="E72" s="3">
        <v>28.3</v>
      </c>
      <c r="F72" s="3">
        <v>60.6</v>
      </c>
      <c r="G72" s="3">
        <v>46.8</v>
      </c>
      <c r="H72" s="3">
        <v>5.9</v>
      </c>
      <c r="I72" s="3">
        <v>19.2</v>
      </c>
      <c r="J72" s="3">
        <v>30.8</v>
      </c>
      <c r="K72" s="3">
        <v>15.8</v>
      </c>
      <c r="L72" s="3">
        <v>23.2</v>
      </c>
      <c r="M72" s="3">
        <v>68.400000000000006</v>
      </c>
      <c r="N72" s="3">
        <v>14.4</v>
      </c>
      <c r="O72" s="3">
        <v>24.7</v>
      </c>
      <c r="P72" s="3">
        <v>39.200000000000003</v>
      </c>
      <c r="Q72" s="3">
        <v>14.3</v>
      </c>
      <c r="R72" s="3">
        <v>7.7</v>
      </c>
      <c r="S72" s="3">
        <v>3.3</v>
      </c>
      <c r="T72" s="3">
        <v>13.2</v>
      </c>
      <c r="U72" s="3">
        <v>17.600000000000001</v>
      </c>
    </row>
    <row r="73" spans="1:21" x14ac:dyDescent="0.2">
      <c r="A73" s="3">
        <v>72</v>
      </c>
      <c r="B73" s="13" t="s">
        <v>55</v>
      </c>
      <c r="C73" s="3">
        <v>27</v>
      </c>
      <c r="D73" s="3">
        <v>78.400000000000006</v>
      </c>
      <c r="E73" s="3">
        <v>28.6</v>
      </c>
      <c r="F73" s="3">
        <v>61.3</v>
      </c>
      <c r="G73" s="3">
        <v>46.6</v>
      </c>
      <c r="H73" s="3">
        <v>8.1999999999999993</v>
      </c>
      <c r="I73" s="3">
        <v>24.4</v>
      </c>
      <c r="J73" s="3">
        <v>33.700000000000003</v>
      </c>
      <c r="K73" s="3">
        <v>13.1</v>
      </c>
      <c r="L73" s="3">
        <v>17.8</v>
      </c>
      <c r="M73" s="3">
        <v>73.5</v>
      </c>
      <c r="N73" s="3">
        <v>9.6</v>
      </c>
      <c r="O73" s="3">
        <v>25.2</v>
      </c>
      <c r="P73" s="3">
        <v>34.799999999999997</v>
      </c>
      <c r="Q73" s="3">
        <v>17.399999999999999</v>
      </c>
      <c r="R73" s="3">
        <v>7.8</v>
      </c>
      <c r="S73" s="3">
        <v>2.1</v>
      </c>
      <c r="T73" s="3">
        <v>10.9</v>
      </c>
      <c r="U73" s="3">
        <v>15.4</v>
      </c>
    </row>
    <row r="74" spans="1:21" x14ac:dyDescent="0.2">
      <c r="A74" s="3">
        <v>73</v>
      </c>
      <c r="B74" s="13" t="s">
        <v>115</v>
      </c>
      <c r="C74" s="3">
        <v>32</v>
      </c>
      <c r="D74" s="3">
        <v>78.3</v>
      </c>
      <c r="E74" s="3">
        <v>26.5</v>
      </c>
      <c r="F74" s="3">
        <v>57.2</v>
      </c>
      <c r="G74" s="3">
        <v>46.3</v>
      </c>
      <c r="H74" s="3">
        <v>6.4</v>
      </c>
      <c r="I74" s="3">
        <v>19.399999999999999</v>
      </c>
      <c r="J74" s="3">
        <v>33.200000000000003</v>
      </c>
      <c r="K74" s="3">
        <v>18.899999999999999</v>
      </c>
      <c r="L74" s="3">
        <v>26</v>
      </c>
      <c r="M74" s="3">
        <v>72.7</v>
      </c>
      <c r="N74" s="3">
        <v>11.3</v>
      </c>
      <c r="O74" s="3">
        <v>23.4</v>
      </c>
      <c r="P74" s="3">
        <v>34.700000000000003</v>
      </c>
      <c r="Q74" s="3">
        <v>13.3</v>
      </c>
      <c r="R74" s="3">
        <v>7.6</v>
      </c>
      <c r="S74" s="3">
        <v>2</v>
      </c>
      <c r="T74" s="3">
        <v>12.5</v>
      </c>
      <c r="U74" s="3">
        <v>18.399999999999999</v>
      </c>
    </row>
    <row r="75" spans="1:21" x14ac:dyDescent="0.2">
      <c r="A75" s="3">
        <v>74</v>
      </c>
      <c r="B75" s="13" t="s">
        <v>61</v>
      </c>
      <c r="C75" s="3">
        <v>33</v>
      </c>
      <c r="D75" s="3">
        <v>78.2</v>
      </c>
      <c r="E75" s="3">
        <v>27.3</v>
      </c>
      <c r="F75" s="3">
        <v>59.3</v>
      </c>
      <c r="G75" s="3">
        <v>46.1</v>
      </c>
      <c r="H75" s="3">
        <v>6</v>
      </c>
      <c r="I75" s="3">
        <v>19.399999999999999</v>
      </c>
      <c r="J75" s="3">
        <v>30.8</v>
      </c>
      <c r="K75" s="3">
        <v>17.5</v>
      </c>
      <c r="L75" s="3">
        <v>22.4</v>
      </c>
      <c r="M75" s="3">
        <v>78.099999999999994</v>
      </c>
      <c r="N75" s="3">
        <v>11.8</v>
      </c>
      <c r="O75" s="3">
        <v>28</v>
      </c>
      <c r="P75" s="3">
        <v>39.799999999999997</v>
      </c>
      <c r="Q75" s="3">
        <v>16.8</v>
      </c>
      <c r="R75" s="3">
        <v>5.5</v>
      </c>
      <c r="S75" s="3">
        <v>4.5</v>
      </c>
      <c r="T75" s="3">
        <v>11.5</v>
      </c>
      <c r="U75" s="3">
        <v>17</v>
      </c>
    </row>
    <row r="76" spans="1:21" x14ac:dyDescent="0.2">
      <c r="A76" s="3">
        <v>75</v>
      </c>
      <c r="B76" s="13" t="s">
        <v>102</v>
      </c>
      <c r="C76" s="3">
        <v>33</v>
      </c>
      <c r="D76" s="3">
        <v>78.099999999999994</v>
      </c>
      <c r="E76" s="3">
        <v>27.5</v>
      </c>
      <c r="F76" s="3">
        <v>59.5</v>
      </c>
      <c r="G76" s="3">
        <v>46.3</v>
      </c>
      <c r="H76" s="3">
        <v>6.6</v>
      </c>
      <c r="I76" s="3">
        <v>20.399999999999999</v>
      </c>
      <c r="J76" s="3">
        <v>32.5</v>
      </c>
      <c r="K76" s="3">
        <v>16.399999999999999</v>
      </c>
      <c r="L76" s="3">
        <v>24</v>
      </c>
      <c r="M76" s="3">
        <v>68.099999999999994</v>
      </c>
      <c r="N76" s="3">
        <v>13</v>
      </c>
      <c r="O76" s="3">
        <v>27.6</v>
      </c>
      <c r="P76" s="3">
        <v>40.5</v>
      </c>
      <c r="Q76" s="3">
        <v>13.3</v>
      </c>
      <c r="R76" s="3">
        <v>7.2</v>
      </c>
      <c r="S76" s="3">
        <v>3.8</v>
      </c>
      <c r="T76" s="3">
        <v>15.3</v>
      </c>
      <c r="U76" s="3">
        <v>19</v>
      </c>
    </row>
    <row r="77" spans="1:21" x14ac:dyDescent="0.2">
      <c r="A77" s="3">
        <v>76</v>
      </c>
      <c r="B77" s="13" t="s">
        <v>242</v>
      </c>
      <c r="C77" s="3">
        <v>34</v>
      </c>
      <c r="D77" s="3">
        <v>78.099999999999994</v>
      </c>
      <c r="E77" s="3">
        <v>27.1</v>
      </c>
      <c r="F77" s="3">
        <v>58.3</v>
      </c>
      <c r="G77" s="3">
        <v>46.6</v>
      </c>
      <c r="H77" s="3">
        <v>8.3000000000000007</v>
      </c>
      <c r="I77" s="3">
        <v>22.7</v>
      </c>
      <c r="J77" s="3">
        <v>36.700000000000003</v>
      </c>
      <c r="K77" s="3">
        <v>15.4</v>
      </c>
      <c r="L77" s="3">
        <v>21.3</v>
      </c>
      <c r="M77" s="3">
        <v>72.400000000000006</v>
      </c>
      <c r="N77" s="3">
        <v>9.9</v>
      </c>
      <c r="O77" s="3">
        <v>25.7</v>
      </c>
      <c r="P77" s="3">
        <v>35.6</v>
      </c>
      <c r="Q77" s="3">
        <v>13.4</v>
      </c>
      <c r="R77" s="3">
        <v>6</v>
      </c>
      <c r="S77" s="3">
        <v>2.4</v>
      </c>
      <c r="T77" s="3">
        <v>10.9</v>
      </c>
      <c r="U77" s="3">
        <v>18.399999999999999</v>
      </c>
    </row>
    <row r="78" spans="1:21" x14ac:dyDescent="0.2">
      <c r="A78" s="3">
        <v>77</v>
      </c>
      <c r="B78" s="13" t="s">
        <v>82</v>
      </c>
      <c r="C78" s="3">
        <v>31</v>
      </c>
      <c r="D78" s="3">
        <v>78</v>
      </c>
      <c r="E78" s="3">
        <v>26.7</v>
      </c>
      <c r="F78" s="3">
        <v>57.5</v>
      </c>
      <c r="G78" s="3">
        <v>46.5</v>
      </c>
      <c r="H78" s="3">
        <v>7.6</v>
      </c>
      <c r="I78" s="3">
        <v>21.7</v>
      </c>
      <c r="J78" s="3">
        <v>35.1</v>
      </c>
      <c r="K78" s="3">
        <v>17</v>
      </c>
      <c r="L78" s="3">
        <v>24.5</v>
      </c>
      <c r="M78" s="3">
        <v>69.400000000000006</v>
      </c>
      <c r="N78" s="3">
        <v>10</v>
      </c>
      <c r="O78" s="3">
        <v>27.4</v>
      </c>
      <c r="P78" s="3">
        <v>37.4</v>
      </c>
      <c r="Q78" s="3">
        <v>13.9</v>
      </c>
      <c r="R78" s="3">
        <v>5.9</v>
      </c>
      <c r="S78" s="3">
        <v>3.4</v>
      </c>
      <c r="T78" s="3">
        <v>12.9</v>
      </c>
      <c r="U78" s="3">
        <v>16.399999999999999</v>
      </c>
    </row>
    <row r="79" spans="1:21" x14ac:dyDescent="0.2">
      <c r="A79" s="3">
        <v>78</v>
      </c>
      <c r="B79" s="13" t="s">
        <v>100</v>
      </c>
      <c r="C79" s="3">
        <v>32</v>
      </c>
      <c r="D79" s="3">
        <v>78</v>
      </c>
      <c r="E79" s="3">
        <v>26.5</v>
      </c>
      <c r="F79" s="3">
        <v>56.8</v>
      </c>
      <c r="G79" s="3">
        <v>46.6</v>
      </c>
      <c r="H79" s="3">
        <v>8.3000000000000007</v>
      </c>
      <c r="I79" s="3">
        <v>21.3</v>
      </c>
      <c r="J79" s="3">
        <v>38.799999999999997</v>
      </c>
      <c r="K79" s="3">
        <v>16.8</v>
      </c>
      <c r="L79" s="3">
        <v>21.1</v>
      </c>
      <c r="M79" s="3">
        <v>79.400000000000006</v>
      </c>
      <c r="N79" s="3">
        <v>8</v>
      </c>
      <c r="O79" s="3">
        <v>25.7</v>
      </c>
      <c r="P79" s="3">
        <v>33.700000000000003</v>
      </c>
      <c r="Q79" s="3">
        <v>16.899999999999999</v>
      </c>
      <c r="R79" s="3">
        <v>7.7</v>
      </c>
      <c r="S79" s="3">
        <v>2.6</v>
      </c>
      <c r="T79" s="3">
        <v>11.2</v>
      </c>
      <c r="U79" s="3">
        <v>15.6</v>
      </c>
    </row>
    <row r="80" spans="1:21" x14ac:dyDescent="0.2">
      <c r="A80" s="3">
        <v>79</v>
      </c>
      <c r="B80" s="13" t="s">
        <v>154</v>
      </c>
      <c r="C80" s="3">
        <v>33</v>
      </c>
      <c r="D80" s="3">
        <v>77.900000000000006</v>
      </c>
      <c r="E80" s="3">
        <v>27.7</v>
      </c>
      <c r="F80" s="3">
        <v>56.5</v>
      </c>
      <c r="G80" s="3">
        <v>49</v>
      </c>
      <c r="H80" s="3">
        <v>8.3000000000000007</v>
      </c>
      <c r="I80" s="3">
        <v>21.5</v>
      </c>
      <c r="J80" s="3">
        <v>38.5</v>
      </c>
      <c r="K80" s="3">
        <v>14.3</v>
      </c>
      <c r="L80" s="3">
        <v>19.5</v>
      </c>
      <c r="M80" s="3">
        <v>73</v>
      </c>
      <c r="N80" s="3">
        <v>9.5</v>
      </c>
      <c r="O80" s="3">
        <v>22.8</v>
      </c>
      <c r="P80" s="3">
        <v>32.4</v>
      </c>
      <c r="Q80" s="3">
        <v>16</v>
      </c>
      <c r="R80" s="3">
        <v>6.5</v>
      </c>
      <c r="S80" s="3">
        <v>1.7</v>
      </c>
      <c r="T80" s="3">
        <v>10.4</v>
      </c>
      <c r="U80" s="3">
        <v>16.100000000000001</v>
      </c>
    </row>
    <row r="81" spans="1:21" x14ac:dyDescent="0.2">
      <c r="A81" s="3">
        <v>80</v>
      </c>
      <c r="B81" s="13" t="s">
        <v>148</v>
      </c>
      <c r="C81" s="3">
        <v>32</v>
      </c>
      <c r="D81" s="3">
        <v>77.8</v>
      </c>
      <c r="E81" s="3">
        <v>27.6</v>
      </c>
      <c r="F81" s="3">
        <v>65</v>
      </c>
      <c r="G81" s="3">
        <v>42.4</v>
      </c>
      <c r="H81" s="3">
        <v>9.6</v>
      </c>
      <c r="I81" s="3">
        <v>27.6</v>
      </c>
      <c r="J81" s="3">
        <v>34.6</v>
      </c>
      <c r="K81" s="3">
        <v>13.1</v>
      </c>
      <c r="L81" s="3">
        <v>17.5</v>
      </c>
      <c r="M81" s="3">
        <v>75</v>
      </c>
      <c r="N81" s="3">
        <v>13.5</v>
      </c>
      <c r="O81" s="3">
        <v>23.5</v>
      </c>
      <c r="P81" s="3">
        <v>37</v>
      </c>
      <c r="Q81" s="3">
        <v>13</v>
      </c>
      <c r="R81" s="3">
        <v>8.6</v>
      </c>
      <c r="S81" s="3">
        <v>3.5</v>
      </c>
      <c r="T81" s="3">
        <v>9.8000000000000007</v>
      </c>
      <c r="U81" s="3">
        <v>16.8</v>
      </c>
    </row>
    <row r="82" spans="1:21" x14ac:dyDescent="0.2">
      <c r="A82" s="3">
        <v>81</v>
      </c>
      <c r="B82" s="13" t="s">
        <v>50</v>
      </c>
      <c r="C82" s="3">
        <v>32</v>
      </c>
      <c r="D82" s="3">
        <v>77.7</v>
      </c>
      <c r="E82" s="3">
        <v>26.3</v>
      </c>
      <c r="F82" s="3">
        <v>58.1</v>
      </c>
      <c r="G82" s="3">
        <v>45.3</v>
      </c>
      <c r="H82" s="3">
        <v>10.5</v>
      </c>
      <c r="I82" s="3">
        <v>30</v>
      </c>
      <c r="J82" s="3">
        <v>35</v>
      </c>
      <c r="K82" s="3">
        <v>14.6</v>
      </c>
      <c r="L82" s="3">
        <v>20.2</v>
      </c>
      <c r="M82" s="3">
        <v>72.3</v>
      </c>
      <c r="N82" s="3">
        <v>9.3000000000000007</v>
      </c>
      <c r="O82" s="3">
        <v>25.1</v>
      </c>
      <c r="P82" s="3">
        <v>34.4</v>
      </c>
      <c r="Q82" s="3">
        <v>16.5</v>
      </c>
      <c r="R82" s="3">
        <v>7.3</v>
      </c>
      <c r="S82" s="3">
        <v>1.8</v>
      </c>
      <c r="T82" s="3">
        <v>12.7</v>
      </c>
      <c r="U82" s="3">
        <v>17.8</v>
      </c>
    </row>
    <row r="83" spans="1:21" x14ac:dyDescent="0.2">
      <c r="A83" s="3">
        <v>82</v>
      </c>
      <c r="B83" s="13" t="s">
        <v>119</v>
      </c>
      <c r="C83" s="3">
        <v>34</v>
      </c>
      <c r="D83" s="3">
        <v>77.599999999999994</v>
      </c>
      <c r="E83" s="3">
        <v>26.5</v>
      </c>
      <c r="F83" s="3">
        <v>57.9</v>
      </c>
      <c r="G83" s="3">
        <v>45.7</v>
      </c>
      <c r="H83" s="3">
        <v>10.9</v>
      </c>
      <c r="I83" s="3">
        <v>29.6</v>
      </c>
      <c r="J83" s="3">
        <v>36.700000000000003</v>
      </c>
      <c r="K83" s="3">
        <v>13.7</v>
      </c>
      <c r="L83" s="3">
        <v>19.899999999999999</v>
      </c>
      <c r="M83" s="3">
        <v>68.8</v>
      </c>
      <c r="N83" s="3">
        <v>10.5</v>
      </c>
      <c r="O83" s="3">
        <v>26</v>
      </c>
      <c r="P83" s="3">
        <v>36.5</v>
      </c>
      <c r="Q83" s="3">
        <v>17.100000000000001</v>
      </c>
      <c r="R83" s="3">
        <v>6.6</v>
      </c>
      <c r="S83" s="3">
        <v>3.4</v>
      </c>
      <c r="T83" s="3">
        <v>11.2</v>
      </c>
      <c r="U83" s="3">
        <v>15</v>
      </c>
    </row>
    <row r="84" spans="1:21" x14ac:dyDescent="0.2">
      <c r="A84" s="3">
        <v>83</v>
      </c>
      <c r="B84" s="13" t="s">
        <v>97</v>
      </c>
      <c r="C84" s="3">
        <v>32</v>
      </c>
      <c r="D84" s="3">
        <v>77.5</v>
      </c>
      <c r="E84" s="3">
        <v>26.7</v>
      </c>
      <c r="F84" s="3">
        <v>57.4</v>
      </c>
      <c r="G84" s="3">
        <v>46.5</v>
      </c>
      <c r="H84" s="3">
        <v>8.5</v>
      </c>
      <c r="I84" s="3">
        <v>22.9</v>
      </c>
      <c r="J84" s="3">
        <v>37.200000000000003</v>
      </c>
      <c r="K84" s="3">
        <v>15.6</v>
      </c>
      <c r="L84" s="3">
        <v>21.1</v>
      </c>
      <c r="M84" s="3">
        <v>73.900000000000006</v>
      </c>
      <c r="N84" s="3">
        <v>10</v>
      </c>
      <c r="O84" s="3">
        <v>24.1</v>
      </c>
      <c r="P84" s="3">
        <v>34.1</v>
      </c>
      <c r="Q84" s="3">
        <v>15.8</v>
      </c>
      <c r="R84" s="3">
        <v>5.6</v>
      </c>
      <c r="S84" s="3">
        <v>3</v>
      </c>
      <c r="T84" s="3">
        <v>14.9</v>
      </c>
      <c r="U84" s="3">
        <v>19.2</v>
      </c>
    </row>
    <row r="85" spans="1:21" x14ac:dyDescent="0.2">
      <c r="A85" s="3">
        <v>84</v>
      </c>
      <c r="B85" s="13" t="s">
        <v>53</v>
      </c>
      <c r="C85" s="3">
        <v>33</v>
      </c>
      <c r="D85" s="3">
        <v>77.400000000000006</v>
      </c>
      <c r="E85" s="3">
        <v>27.5</v>
      </c>
      <c r="F85" s="3">
        <v>57.2</v>
      </c>
      <c r="G85" s="3">
        <v>48</v>
      </c>
      <c r="H85" s="3">
        <v>8.6</v>
      </c>
      <c r="I85" s="3">
        <v>24.4</v>
      </c>
      <c r="J85" s="3">
        <v>35.4</v>
      </c>
      <c r="K85" s="3">
        <v>13.8</v>
      </c>
      <c r="L85" s="3">
        <v>17.5</v>
      </c>
      <c r="M85" s="3">
        <v>79.099999999999994</v>
      </c>
      <c r="N85" s="3">
        <v>11.1</v>
      </c>
      <c r="O85" s="3">
        <v>24.5</v>
      </c>
      <c r="P85" s="3">
        <v>35.6</v>
      </c>
      <c r="Q85" s="3">
        <v>17.600000000000001</v>
      </c>
      <c r="R85" s="3">
        <v>5.3</v>
      </c>
      <c r="S85" s="3">
        <v>6.4</v>
      </c>
      <c r="T85" s="3">
        <v>11.2</v>
      </c>
      <c r="U85" s="3">
        <v>18.100000000000001</v>
      </c>
    </row>
    <row r="86" spans="1:21" x14ac:dyDescent="0.2">
      <c r="A86" s="3">
        <v>84</v>
      </c>
      <c r="B86" s="13" t="s">
        <v>130</v>
      </c>
      <c r="C86" s="3">
        <v>33</v>
      </c>
      <c r="D86" s="3">
        <v>77.400000000000006</v>
      </c>
      <c r="E86" s="3">
        <v>26.8</v>
      </c>
      <c r="F86" s="3">
        <v>59.9</v>
      </c>
      <c r="G86" s="3">
        <v>44.7</v>
      </c>
      <c r="H86" s="3">
        <v>9.5</v>
      </c>
      <c r="I86" s="3">
        <v>28.5</v>
      </c>
      <c r="J86" s="3">
        <v>33.4</v>
      </c>
      <c r="K86" s="3">
        <v>14.3</v>
      </c>
      <c r="L86" s="3">
        <v>19.3</v>
      </c>
      <c r="M86" s="3">
        <v>74.099999999999994</v>
      </c>
      <c r="N86" s="3">
        <v>13.3</v>
      </c>
      <c r="O86" s="3">
        <v>25.2</v>
      </c>
      <c r="P86" s="3">
        <v>38.5</v>
      </c>
      <c r="Q86" s="3">
        <v>15.1</v>
      </c>
      <c r="R86" s="3">
        <v>8.1999999999999993</v>
      </c>
      <c r="S86" s="3">
        <v>5.4</v>
      </c>
      <c r="T86" s="3">
        <v>11.1</v>
      </c>
      <c r="U86" s="3">
        <v>17.899999999999999</v>
      </c>
    </row>
    <row r="87" spans="1:21" x14ac:dyDescent="0.2">
      <c r="A87" s="3">
        <v>86</v>
      </c>
      <c r="B87" s="13" t="s">
        <v>93</v>
      </c>
      <c r="C87" s="3">
        <v>28</v>
      </c>
      <c r="D87" s="3">
        <v>77.400000000000006</v>
      </c>
      <c r="E87" s="3">
        <v>26.7</v>
      </c>
      <c r="F87" s="3">
        <v>61.1</v>
      </c>
      <c r="G87" s="3">
        <v>43.7</v>
      </c>
      <c r="H87" s="3">
        <v>10.1</v>
      </c>
      <c r="I87" s="3">
        <v>28.8</v>
      </c>
      <c r="J87" s="3">
        <v>35.200000000000003</v>
      </c>
      <c r="K87" s="3">
        <v>13.8</v>
      </c>
      <c r="L87" s="3">
        <v>18.600000000000001</v>
      </c>
      <c r="M87" s="3">
        <v>74.2</v>
      </c>
      <c r="N87" s="3">
        <v>8.9</v>
      </c>
      <c r="O87" s="3">
        <v>29</v>
      </c>
      <c r="P87" s="3">
        <v>37.9</v>
      </c>
      <c r="Q87" s="3">
        <v>15.8</v>
      </c>
      <c r="R87" s="3">
        <v>5.0999999999999996</v>
      </c>
      <c r="S87" s="3">
        <v>3.1</v>
      </c>
      <c r="T87" s="3">
        <v>11.5</v>
      </c>
      <c r="U87" s="3">
        <v>14.9</v>
      </c>
    </row>
    <row r="88" spans="1:21" x14ac:dyDescent="0.2">
      <c r="A88" s="3">
        <v>87</v>
      </c>
      <c r="B88" s="13" t="s">
        <v>182</v>
      </c>
      <c r="C88" s="3">
        <v>33</v>
      </c>
      <c r="D88" s="3">
        <v>77.3</v>
      </c>
      <c r="E88" s="3">
        <v>28.8</v>
      </c>
      <c r="F88" s="3">
        <v>58.4</v>
      </c>
      <c r="G88" s="3">
        <v>49.4</v>
      </c>
      <c r="H88" s="3">
        <v>8.5</v>
      </c>
      <c r="I88" s="3">
        <v>22</v>
      </c>
      <c r="J88" s="3">
        <v>38.4</v>
      </c>
      <c r="K88" s="3">
        <v>11.2</v>
      </c>
      <c r="L88" s="3">
        <v>15.8</v>
      </c>
      <c r="M88" s="3">
        <v>70.599999999999994</v>
      </c>
      <c r="N88" s="3">
        <v>9.3000000000000007</v>
      </c>
      <c r="O88" s="3">
        <v>25.2</v>
      </c>
      <c r="P88" s="3">
        <v>34.5</v>
      </c>
      <c r="Q88" s="3">
        <v>15.2</v>
      </c>
      <c r="R88" s="3">
        <v>5.7</v>
      </c>
      <c r="S88" s="3">
        <v>3.1</v>
      </c>
      <c r="T88" s="3">
        <v>12.2</v>
      </c>
      <c r="U88" s="3">
        <v>16.8</v>
      </c>
    </row>
    <row r="89" spans="1:21" x14ac:dyDescent="0.2">
      <c r="A89" s="3">
        <v>88</v>
      </c>
      <c r="B89" s="13" t="s">
        <v>146</v>
      </c>
      <c r="C89" s="3">
        <v>33</v>
      </c>
      <c r="D89" s="3">
        <v>77.3</v>
      </c>
      <c r="E89" s="3">
        <v>27.2</v>
      </c>
      <c r="F89" s="3">
        <v>62.7</v>
      </c>
      <c r="G89" s="3">
        <v>43.5</v>
      </c>
      <c r="H89" s="3">
        <v>8.1999999999999993</v>
      </c>
      <c r="I89" s="3">
        <v>25.2</v>
      </c>
      <c r="J89" s="3">
        <v>32.6</v>
      </c>
      <c r="K89" s="3">
        <v>14.6</v>
      </c>
      <c r="L89" s="3">
        <v>20.6</v>
      </c>
      <c r="M89" s="3">
        <v>70.8</v>
      </c>
      <c r="N89" s="3">
        <v>13.2</v>
      </c>
      <c r="O89" s="3">
        <v>24.5</v>
      </c>
      <c r="P89" s="3">
        <v>37.700000000000003</v>
      </c>
      <c r="Q89" s="3">
        <v>12.3</v>
      </c>
      <c r="R89" s="3">
        <v>5.7</v>
      </c>
      <c r="S89" s="3">
        <v>2.5</v>
      </c>
      <c r="T89" s="3">
        <v>11.4</v>
      </c>
      <c r="U89" s="3">
        <v>16.600000000000001</v>
      </c>
    </row>
    <row r="90" spans="1:21" x14ac:dyDescent="0.2">
      <c r="A90" s="3">
        <v>89</v>
      </c>
      <c r="B90" s="13" t="s">
        <v>188</v>
      </c>
      <c r="C90" s="3">
        <v>34</v>
      </c>
      <c r="D90" s="3">
        <v>77.3</v>
      </c>
      <c r="E90" s="3">
        <v>27.6</v>
      </c>
      <c r="F90" s="3">
        <v>56.5</v>
      </c>
      <c r="G90" s="3">
        <v>48.9</v>
      </c>
      <c r="H90" s="3">
        <v>5.4</v>
      </c>
      <c r="I90" s="3">
        <v>16.3</v>
      </c>
      <c r="J90" s="3">
        <v>33.1</v>
      </c>
      <c r="K90" s="3">
        <v>16.600000000000001</v>
      </c>
      <c r="L90" s="3">
        <v>21.9</v>
      </c>
      <c r="M90" s="3">
        <v>75.599999999999994</v>
      </c>
      <c r="N90" s="3">
        <v>10.1</v>
      </c>
      <c r="O90" s="3">
        <v>24.6</v>
      </c>
      <c r="P90" s="3">
        <v>34.700000000000003</v>
      </c>
      <c r="Q90" s="3">
        <v>13.9</v>
      </c>
      <c r="R90" s="3">
        <v>6.9</v>
      </c>
      <c r="S90" s="3">
        <v>3</v>
      </c>
      <c r="T90" s="3">
        <v>12.4</v>
      </c>
      <c r="U90" s="3">
        <v>17.600000000000001</v>
      </c>
    </row>
    <row r="91" spans="1:21" x14ac:dyDescent="0.2">
      <c r="A91" s="3">
        <v>90</v>
      </c>
      <c r="B91" s="13" t="s">
        <v>110</v>
      </c>
      <c r="C91" s="3">
        <v>33</v>
      </c>
      <c r="D91" s="3">
        <v>77.2</v>
      </c>
      <c r="E91" s="3">
        <v>27</v>
      </c>
      <c r="F91" s="3">
        <v>59.5</v>
      </c>
      <c r="G91" s="3">
        <v>45.5</v>
      </c>
      <c r="H91" s="3">
        <v>8.4</v>
      </c>
      <c r="I91" s="3">
        <v>23.7</v>
      </c>
      <c r="J91" s="3">
        <v>35.299999999999997</v>
      </c>
      <c r="K91" s="3">
        <v>14.8</v>
      </c>
      <c r="L91" s="3">
        <v>20.7</v>
      </c>
      <c r="M91" s="3">
        <v>71.599999999999994</v>
      </c>
      <c r="N91" s="3">
        <v>9.3000000000000007</v>
      </c>
      <c r="O91" s="3">
        <v>26.7</v>
      </c>
      <c r="P91" s="3">
        <v>36</v>
      </c>
      <c r="Q91" s="3">
        <v>15.9</v>
      </c>
      <c r="R91" s="3">
        <v>6.5</v>
      </c>
      <c r="S91" s="3">
        <v>2.2999999999999998</v>
      </c>
      <c r="T91" s="3">
        <v>11.4</v>
      </c>
      <c r="U91" s="3">
        <v>15.5</v>
      </c>
    </row>
    <row r="92" spans="1:21" x14ac:dyDescent="0.2">
      <c r="A92" s="3">
        <v>90</v>
      </c>
      <c r="B92" s="13" t="s">
        <v>127</v>
      </c>
      <c r="C92" s="3">
        <v>33</v>
      </c>
      <c r="D92" s="3">
        <v>77.2</v>
      </c>
      <c r="E92" s="3">
        <v>27.6</v>
      </c>
      <c r="F92" s="3">
        <v>57.6</v>
      </c>
      <c r="G92" s="3">
        <v>47.9</v>
      </c>
      <c r="H92" s="3">
        <v>7.6</v>
      </c>
      <c r="I92" s="3">
        <v>21.3</v>
      </c>
      <c r="J92" s="3">
        <v>35.9</v>
      </c>
      <c r="K92" s="3">
        <v>14.4</v>
      </c>
      <c r="L92" s="3">
        <v>20.3</v>
      </c>
      <c r="M92" s="3">
        <v>71</v>
      </c>
      <c r="N92" s="3">
        <v>11.7</v>
      </c>
      <c r="O92" s="3">
        <v>24.5</v>
      </c>
      <c r="P92" s="3">
        <v>36.200000000000003</v>
      </c>
      <c r="Q92" s="3">
        <v>14.1</v>
      </c>
      <c r="R92" s="3">
        <v>9</v>
      </c>
      <c r="S92" s="3">
        <v>3.4</v>
      </c>
      <c r="T92" s="3">
        <v>10.8</v>
      </c>
      <c r="U92" s="3">
        <v>16.100000000000001</v>
      </c>
    </row>
    <row r="93" spans="1:21" x14ac:dyDescent="0.2">
      <c r="A93" s="3">
        <v>92</v>
      </c>
      <c r="B93" s="13" t="s">
        <v>87</v>
      </c>
      <c r="C93" s="3">
        <v>36</v>
      </c>
      <c r="D93" s="3">
        <v>77.2</v>
      </c>
      <c r="E93" s="3">
        <v>27.4</v>
      </c>
      <c r="F93" s="3">
        <v>57.8</v>
      </c>
      <c r="G93" s="3">
        <v>47.5</v>
      </c>
      <c r="H93" s="3">
        <v>8.8000000000000007</v>
      </c>
      <c r="I93" s="3">
        <v>23.6</v>
      </c>
      <c r="J93" s="3">
        <v>37.200000000000003</v>
      </c>
      <c r="K93" s="3">
        <v>13.6</v>
      </c>
      <c r="L93" s="3">
        <v>17.3</v>
      </c>
      <c r="M93" s="3">
        <v>78.2</v>
      </c>
      <c r="N93" s="3">
        <v>7.4</v>
      </c>
      <c r="O93" s="3">
        <v>24.6</v>
      </c>
      <c r="P93" s="3">
        <v>32</v>
      </c>
      <c r="Q93" s="3">
        <v>14.2</v>
      </c>
      <c r="R93" s="3">
        <v>6.4</v>
      </c>
      <c r="S93" s="3">
        <v>3</v>
      </c>
      <c r="T93" s="3">
        <v>11.8</v>
      </c>
      <c r="U93" s="3">
        <v>16.600000000000001</v>
      </c>
    </row>
    <row r="94" spans="1:21" x14ac:dyDescent="0.2">
      <c r="A94" s="3">
        <v>93</v>
      </c>
      <c r="B94" s="13" t="s">
        <v>95</v>
      </c>
      <c r="C94" s="3">
        <v>33</v>
      </c>
      <c r="D94" s="3">
        <v>77.2</v>
      </c>
      <c r="E94" s="3">
        <v>26.6</v>
      </c>
      <c r="F94" s="3">
        <v>60.1</v>
      </c>
      <c r="G94" s="3">
        <v>44.2</v>
      </c>
      <c r="H94" s="3">
        <v>8.1999999999999993</v>
      </c>
      <c r="I94" s="3">
        <v>24.2</v>
      </c>
      <c r="J94" s="3">
        <v>34.1</v>
      </c>
      <c r="K94" s="3">
        <v>15.8</v>
      </c>
      <c r="L94" s="3">
        <v>21.4</v>
      </c>
      <c r="M94" s="3">
        <v>73.8</v>
      </c>
      <c r="N94" s="3">
        <v>9.1999999999999993</v>
      </c>
      <c r="O94" s="3">
        <v>23.8</v>
      </c>
      <c r="P94" s="3">
        <v>33.1</v>
      </c>
      <c r="Q94" s="3">
        <v>14.2</v>
      </c>
      <c r="R94" s="3">
        <v>8.8000000000000007</v>
      </c>
      <c r="S94" s="3">
        <v>3.8</v>
      </c>
      <c r="T94" s="3">
        <v>8.9</v>
      </c>
      <c r="U94" s="3">
        <v>18.2</v>
      </c>
    </row>
    <row r="95" spans="1:21" x14ac:dyDescent="0.2">
      <c r="A95" s="3">
        <v>94</v>
      </c>
      <c r="B95" s="13" t="s">
        <v>161</v>
      </c>
      <c r="C95" s="3">
        <v>32</v>
      </c>
      <c r="D95" s="3">
        <v>77</v>
      </c>
      <c r="E95" s="3">
        <v>27</v>
      </c>
      <c r="F95" s="3">
        <v>60.6</v>
      </c>
      <c r="G95" s="3">
        <v>44.6</v>
      </c>
      <c r="H95" s="3">
        <v>7.2</v>
      </c>
      <c r="I95" s="3">
        <v>22</v>
      </c>
      <c r="J95" s="3">
        <v>32.9</v>
      </c>
      <c r="K95" s="3">
        <v>15.8</v>
      </c>
      <c r="L95" s="3">
        <v>21.9</v>
      </c>
      <c r="M95" s="3">
        <v>71.8</v>
      </c>
      <c r="N95" s="3">
        <v>11.2</v>
      </c>
      <c r="O95" s="3">
        <v>24.1</v>
      </c>
      <c r="P95" s="3">
        <v>35.299999999999997</v>
      </c>
      <c r="Q95" s="3">
        <v>12.9</v>
      </c>
      <c r="R95" s="3">
        <v>7</v>
      </c>
      <c r="S95" s="3">
        <v>3.9</v>
      </c>
      <c r="T95" s="3">
        <v>10.9</v>
      </c>
      <c r="U95" s="3">
        <v>17.100000000000001</v>
      </c>
    </row>
    <row r="96" spans="1:21" x14ac:dyDescent="0.2">
      <c r="A96" s="3">
        <v>95</v>
      </c>
      <c r="B96" s="13" t="s">
        <v>168</v>
      </c>
      <c r="C96" s="3">
        <v>34</v>
      </c>
      <c r="D96" s="3">
        <v>76.900000000000006</v>
      </c>
      <c r="E96" s="3">
        <v>27.6</v>
      </c>
      <c r="F96" s="3">
        <v>55</v>
      </c>
      <c r="G96" s="3">
        <v>50.2</v>
      </c>
      <c r="H96" s="3">
        <v>7.3</v>
      </c>
      <c r="I96" s="3">
        <v>20.399999999999999</v>
      </c>
      <c r="J96" s="3">
        <v>36</v>
      </c>
      <c r="K96" s="3">
        <v>14.3</v>
      </c>
      <c r="L96" s="3">
        <v>19.5</v>
      </c>
      <c r="M96" s="3">
        <v>73.599999999999994</v>
      </c>
      <c r="N96" s="3">
        <v>7.2</v>
      </c>
      <c r="O96" s="3">
        <v>24.6</v>
      </c>
      <c r="P96" s="3">
        <v>31.7</v>
      </c>
      <c r="Q96" s="3">
        <v>13.6</v>
      </c>
      <c r="R96" s="3">
        <v>6.3</v>
      </c>
      <c r="S96" s="3">
        <v>3.3</v>
      </c>
      <c r="T96" s="3">
        <v>10.9</v>
      </c>
      <c r="U96" s="3">
        <v>16.100000000000001</v>
      </c>
    </row>
    <row r="97" spans="1:21" x14ac:dyDescent="0.2">
      <c r="A97" s="3">
        <v>96</v>
      </c>
      <c r="B97" s="13" t="s">
        <v>171</v>
      </c>
      <c r="C97" s="3">
        <v>33</v>
      </c>
      <c r="D97" s="3">
        <v>76.900000000000006</v>
      </c>
      <c r="E97" s="3">
        <v>27.2</v>
      </c>
      <c r="F97" s="3">
        <v>56.4</v>
      </c>
      <c r="G97" s="3">
        <v>48.2</v>
      </c>
      <c r="H97" s="3">
        <v>7.2</v>
      </c>
      <c r="I97" s="3">
        <v>19.5</v>
      </c>
      <c r="J97" s="3">
        <v>36.700000000000003</v>
      </c>
      <c r="K97" s="3">
        <v>15.3</v>
      </c>
      <c r="L97" s="3">
        <v>20.5</v>
      </c>
      <c r="M97" s="3">
        <v>74.599999999999994</v>
      </c>
      <c r="N97" s="3">
        <v>8.6999999999999993</v>
      </c>
      <c r="O97" s="3">
        <v>22.6</v>
      </c>
      <c r="P97" s="3">
        <v>31.3</v>
      </c>
      <c r="Q97" s="3">
        <v>15.5</v>
      </c>
      <c r="R97" s="3">
        <v>6.4</v>
      </c>
      <c r="S97" s="3">
        <v>3</v>
      </c>
      <c r="T97" s="3">
        <v>12.4</v>
      </c>
      <c r="U97" s="3">
        <v>18</v>
      </c>
    </row>
    <row r="98" spans="1:21" x14ac:dyDescent="0.2">
      <c r="A98" s="3">
        <v>96</v>
      </c>
      <c r="B98" s="13" t="s">
        <v>80</v>
      </c>
      <c r="C98" s="3">
        <v>33</v>
      </c>
      <c r="D98" s="3">
        <v>76.900000000000006</v>
      </c>
      <c r="E98" s="3">
        <v>27.8</v>
      </c>
      <c r="F98" s="3">
        <v>62.5</v>
      </c>
      <c r="G98" s="3">
        <v>44.5</v>
      </c>
      <c r="H98" s="3">
        <v>9.4</v>
      </c>
      <c r="I98" s="3">
        <v>28.9</v>
      </c>
      <c r="J98" s="3">
        <v>32.5</v>
      </c>
      <c r="K98" s="3">
        <v>11.8</v>
      </c>
      <c r="L98" s="3">
        <v>16.3</v>
      </c>
      <c r="M98" s="3">
        <v>72.3</v>
      </c>
      <c r="N98" s="3">
        <v>11</v>
      </c>
      <c r="O98" s="3">
        <v>23.2</v>
      </c>
      <c r="P98" s="3">
        <v>34.200000000000003</v>
      </c>
      <c r="Q98" s="3">
        <v>13.8</v>
      </c>
      <c r="R98" s="3">
        <v>9</v>
      </c>
      <c r="S98" s="3">
        <v>3.7</v>
      </c>
      <c r="T98" s="3">
        <v>9.3000000000000007</v>
      </c>
      <c r="U98" s="3">
        <v>16</v>
      </c>
    </row>
    <row r="99" spans="1:21" x14ac:dyDescent="0.2">
      <c r="A99" s="3">
        <v>98</v>
      </c>
      <c r="B99" s="13" t="s">
        <v>226</v>
      </c>
      <c r="C99" s="3">
        <v>34</v>
      </c>
      <c r="D99" s="3">
        <v>76.900000000000006</v>
      </c>
      <c r="E99" s="3">
        <v>26.5</v>
      </c>
      <c r="F99" s="3">
        <v>58.8</v>
      </c>
      <c r="G99" s="3">
        <v>45.1</v>
      </c>
      <c r="H99" s="3">
        <v>7.6</v>
      </c>
      <c r="I99" s="3">
        <v>21.6</v>
      </c>
      <c r="J99" s="3">
        <v>35</v>
      </c>
      <c r="K99" s="3">
        <v>16.3</v>
      </c>
      <c r="L99" s="3">
        <v>22.6</v>
      </c>
      <c r="M99" s="3">
        <v>72.2</v>
      </c>
      <c r="N99" s="3">
        <v>12.4</v>
      </c>
      <c r="O99" s="3">
        <v>24.9</v>
      </c>
      <c r="P99" s="3">
        <v>37.299999999999997</v>
      </c>
      <c r="Q99" s="3">
        <v>16</v>
      </c>
      <c r="R99" s="3">
        <v>6.4</v>
      </c>
      <c r="S99" s="3">
        <v>4.5</v>
      </c>
      <c r="T99" s="3">
        <v>13</v>
      </c>
      <c r="U99" s="3">
        <v>16.600000000000001</v>
      </c>
    </row>
    <row r="100" spans="1:21" x14ac:dyDescent="0.2">
      <c r="A100" s="3">
        <v>99</v>
      </c>
      <c r="B100" s="13" t="s">
        <v>96</v>
      </c>
      <c r="C100" s="3">
        <v>34</v>
      </c>
      <c r="D100" s="3">
        <v>76.8</v>
      </c>
      <c r="E100" s="3">
        <v>27</v>
      </c>
      <c r="F100" s="3">
        <v>55.8</v>
      </c>
      <c r="G100" s="3">
        <v>48.4</v>
      </c>
      <c r="H100" s="3">
        <v>9.6</v>
      </c>
      <c r="I100" s="3">
        <v>23.9</v>
      </c>
      <c r="J100" s="3">
        <v>40.1</v>
      </c>
      <c r="K100" s="3">
        <v>13.2</v>
      </c>
      <c r="L100" s="3">
        <v>17.5</v>
      </c>
      <c r="M100" s="3">
        <v>75.5</v>
      </c>
      <c r="N100" s="3">
        <v>8.3000000000000007</v>
      </c>
      <c r="O100" s="3">
        <v>26.1</v>
      </c>
      <c r="P100" s="3">
        <v>34.4</v>
      </c>
      <c r="Q100" s="3">
        <v>14.5</v>
      </c>
      <c r="R100" s="3">
        <v>6.6</v>
      </c>
      <c r="S100" s="3">
        <v>3.8</v>
      </c>
      <c r="T100" s="3">
        <v>11.5</v>
      </c>
      <c r="U100" s="3">
        <v>16.8</v>
      </c>
    </row>
    <row r="101" spans="1:21" x14ac:dyDescent="0.2">
      <c r="A101" s="3">
        <v>100</v>
      </c>
      <c r="B101" s="13" t="s">
        <v>64</v>
      </c>
      <c r="C101" s="3">
        <v>31</v>
      </c>
      <c r="D101" s="3">
        <v>76.7</v>
      </c>
      <c r="E101" s="3">
        <v>28.1</v>
      </c>
      <c r="F101" s="3">
        <v>63.4</v>
      </c>
      <c r="G101" s="3">
        <v>44.4</v>
      </c>
      <c r="H101" s="3">
        <v>10.6</v>
      </c>
      <c r="I101" s="3">
        <v>32.200000000000003</v>
      </c>
      <c r="J101" s="3">
        <v>32.9</v>
      </c>
      <c r="K101" s="3">
        <v>9.9</v>
      </c>
      <c r="L101" s="3">
        <v>14</v>
      </c>
      <c r="M101" s="3">
        <v>70.7</v>
      </c>
      <c r="N101" s="3">
        <v>11.8</v>
      </c>
      <c r="O101" s="3">
        <v>25.8</v>
      </c>
      <c r="P101" s="3">
        <v>37.6</v>
      </c>
      <c r="Q101" s="3">
        <v>17.2</v>
      </c>
      <c r="R101" s="3">
        <v>7.6</v>
      </c>
      <c r="S101" s="3">
        <v>2.8</v>
      </c>
      <c r="T101" s="3">
        <v>13.5</v>
      </c>
      <c r="U101" s="3">
        <v>16.5</v>
      </c>
    </row>
    <row r="102" spans="1:21" x14ac:dyDescent="0.2">
      <c r="A102" s="3">
        <v>100</v>
      </c>
      <c r="B102" s="13" t="s">
        <v>85</v>
      </c>
      <c r="C102" s="3">
        <v>31</v>
      </c>
      <c r="D102" s="3">
        <v>76.7</v>
      </c>
      <c r="E102" s="3">
        <v>26.3</v>
      </c>
      <c r="F102" s="3">
        <v>62.2</v>
      </c>
      <c r="G102" s="3">
        <v>42.3</v>
      </c>
      <c r="H102" s="3">
        <v>9.9</v>
      </c>
      <c r="I102" s="3">
        <v>27.5</v>
      </c>
      <c r="J102" s="3">
        <v>36.1</v>
      </c>
      <c r="K102" s="3">
        <v>14.1</v>
      </c>
      <c r="L102" s="3">
        <v>17.8</v>
      </c>
      <c r="M102" s="3">
        <v>79.2</v>
      </c>
      <c r="N102" s="3">
        <v>10.7</v>
      </c>
      <c r="O102" s="3">
        <v>21.6</v>
      </c>
      <c r="P102" s="3">
        <v>32.299999999999997</v>
      </c>
      <c r="Q102" s="3">
        <v>12.7</v>
      </c>
      <c r="R102" s="3">
        <v>9.5</v>
      </c>
      <c r="S102" s="3">
        <v>3.5</v>
      </c>
      <c r="T102" s="3">
        <v>10.9</v>
      </c>
      <c r="U102" s="3">
        <v>18.2</v>
      </c>
    </row>
    <row r="103" spans="1:21" x14ac:dyDescent="0.2">
      <c r="A103" s="3">
        <v>102</v>
      </c>
      <c r="B103" s="13" t="s">
        <v>117</v>
      </c>
      <c r="C103" s="3">
        <v>33</v>
      </c>
      <c r="D103" s="3">
        <v>76.599999999999994</v>
      </c>
      <c r="E103" s="3">
        <v>27.2</v>
      </c>
      <c r="F103" s="3">
        <v>58.2</v>
      </c>
      <c r="G103" s="3">
        <v>46.6</v>
      </c>
      <c r="H103" s="3">
        <v>7.1</v>
      </c>
      <c r="I103" s="3">
        <v>21.4</v>
      </c>
      <c r="J103" s="3">
        <v>33.299999999999997</v>
      </c>
      <c r="K103" s="3">
        <v>15.2</v>
      </c>
      <c r="L103" s="3">
        <v>20.7</v>
      </c>
      <c r="M103" s="3">
        <v>73.400000000000006</v>
      </c>
      <c r="N103" s="3">
        <v>9.1999999999999993</v>
      </c>
      <c r="O103" s="3">
        <v>26.1</v>
      </c>
      <c r="P103" s="3">
        <v>35.299999999999997</v>
      </c>
      <c r="Q103" s="3">
        <v>14.5</v>
      </c>
      <c r="R103" s="3">
        <v>7.6</v>
      </c>
      <c r="S103" s="3">
        <v>5.6</v>
      </c>
      <c r="T103" s="3">
        <v>11.7</v>
      </c>
      <c r="U103" s="3">
        <v>16.2</v>
      </c>
    </row>
    <row r="104" spans="1:21" x14ac:dyDescent="0.2">
      <c r="A104" s="3">
        <v>103</v>
      </c>
      <c r="B104" s="13" t="s">
        <v>86</v>
      </c>
      <c r="C104" s="3">
        <v>34</v>
      </c>
      <c r="D104" s="3">
        <v>76.599999999999994</v>
      </c>
      <c r="E104" s="3">
        <v>27.6</v>
      </c>
      <c r="F104" s="3">
        <v>55.8</v>
      </c>
      <c r="G104" s="3">
        <v>49.4</v>
      </c>
      <c r="H104" s="3">
        <v>10.6</v>
      </c>
      <c r="I104" s="3">
        <v>27.1</v>
      </c>
      <c r="J104" s="3">
        <v>39</v>
      </c>
      <c r="K104" s="3">
        <v>10.8</v>
      </c>
      <c r="L104" s="3">
        <v>16.399999999999999</v>
      </c>
      <c r="M104" s="3">
        <v>66.099999999999994</v>
      </c>
      <c r="N104" s="3">
        <v>6.4</v>
      </c>
      <c r="O104" s="3">
        <v>26.6</v>
      </c>
      <c r="P104" s="3">
        <v>33</v>
      </c>
      <c r="Q104" s="3">
        <v>16.899999999999999</v>
      </c>
      <c r="R104" s="3">
        <v>6.6</v>
      </c>
      <c r="S104" s="3">
        <v>2.9</v>
      </c>
      <c r="T104" s="3">
        <v>10.1</v>
      </c>
      <c r="U104" s="3">
        <v>13.5</v>
      </c>
    </row>
    <row r="105" spans="1:21" x14ac:dyDescent="0.2">
      <c r="A105" s="3">
        <v>104</v>
      </c>
      <c r="B105" s="13" t="s">
        <v>78</v>
      </c>
      <c r="C105" s="3">
        <v>33</v>
      </c>
      <c r="D105" s="3">
        <v>76.5</v>
      </c>
      <c r="E105" s="3">
        <v>26</v>
      </c>
      <c r="F105" s="3">
        <v>60.5</v>
      </c>
      <c r="G105" s="3">
        <v>42.9</v>
      </c>
      <c r="H105" s="3">
        <v>8.6</v>
      </c>
      <c r="I105" s="3">
        <v>27.7</v>
      </c>
      <c r="J105" s="3">
        <v>31</v>
      </c>
      <c r="K105" s="3">
        <v>16</v>
      </c>
      <c r="L105" s="3">
        <v>22.2</v>
      </c>
      <c r="M105" s="3">
        <v>71.900000000000006</v>
      </c>
      <c r="N105" s="3">
        <v>12.5</v>
      </c>
      <c r="O105" s="3">
        <v>27.8</v>
      </c>
      <c r="P105" s="3">
        <v>40.299999999999997</v>
      </c>
      <c r="Q105" s="3">
        <v>13.3</v>
      </c>
      <c r="R105" s="3">
        <v>6.6</v>
      </c>
      <c r="S105" s="3">
        <v>4.2</v>
      </c>
      <c r="T105" s="3">
        <v>13.7</v>
      </c>
      <c r="U105" s="3">
        <v>18.8</v>
      </c>
    </row>
    <row r="106" spans="1:21" x14ac:dyDescent="0.2">
      <c r="A106" s="3">
        <v>105</v>
      </c>
      <c r="B106" s="13" t="s">
        <v>51</v>
      </c>
      <c r="C106" s="3">
        <v>33</v>
      </c>
      <c r="D106" s="3">
        <v>76.5</v>
      </c>
      <c r="E106" s="3">
        <v>27.1</v>
      </c>
      <c r="F106" s="3">
        <v>60.5</v>
      </c>
      <c r="G106" s="3">
        <v>44.8</v>
      </c>
      <c r="H106" s="3">
        <v>8.5</v>
      </c>
      <c r="I106" s="3">
        <v>24.2</v>
      </c>
      <c r="J106" s="3">
        <v>35.1</v>
      </c>
      <c r="K106" s="3">
        <v>13.8</v>
      </c>
      <c r="L106" s="3">
        <v>18.5</v>
      </c>
      <c r="M106" s="3">
        <v>74.5</v>
      </c>
      <c r="N106" s="3">
        <v>12.7</v>
      </c>
      <c r="O106" s="3">
        <v>23.2</v>
      </c>
      <c r="P106" s="3">
        <v>36</v>
      </c>
      <c r="Q106" s="3">
        <v>14.6</v>
      </c>
      <c r="R106" s="3">
        <v>7.6</v>
      </c>
      <c r="S106" s="3">
        <v>2.9</v>
      </c>
      <c r="T106" s="3">
        <v>11</v>
      </c>
      <c r="U106" s="3">
        <v>16.3</v>
      </c>
    </row>
    <row r="107" spans="1:21" x14ac:dyDescent="0.2">
      <c r="A107" s="3">
        <v>106</v>
      </c>
      <c r="B107" s="13" t="s">
        <v>211</v>
      </c>
      <c r="C107" s="3">
        <v>34</v>
      </c>
      <c r="D107" s="3">
        <v>76.400000000000006</v>
      </c>
      <c r="E107" s="3">
        <v>26</v>
      </c>
      <c r="F107" s="3">
        <v>59.6</v>
      </c>
      <c r="G107" s="3">
        <v>43.6</v>
      </c>
      <c r="H107" s="3">
        <v>8.8000000000000007</v>
      </c>
      <c r="I107" s="3">
        <v>27.5</v>
      </c>
      <c r="J107" s="3">
        <v>32</v>
      </c>
      <c r="K107" s="3">
        <v>15.6</v>
      </c>
      <c r="L107" s="3">
        <v>21.4</v>
      </c>
      <c r="M107" s="3">
        <v>73.3</v>
      </c>
      <c r="N107" s="3">
        <v>11.1</v>
      </c>
      <c r="O107" s="3">
        <v>25.4</v>
      </c>
      <c r="P107" s="3">
        <v>36.5</v>
      </c>
      <c r="Q107" s="3">
        <v>13.8</v>
      </c>
      <c r="R107" s="3">
        <v>6.9</v>
      </c>
      <c r="S107" s="3">
        <v>5.3</v>
      </c>
      <c r="T107" s="3">
        <v>12.2</v>
      </c>
      <c r="U107" s="3">
        <v>18.399999999999999</v>
      </c>
    </row>
    <row r="108" spans="1:21" x14ac:dyDescent="0.2">
      <c r="A108" s="3">
        <v>107</v>
      </c>
      <c r="B108" s="13" t="s">
        <v>129</v>
      </c>
      <c r="C108" s="3">
        <v>33</v>
      </c>
      <c r="D108" s="3">
        <v>76.3</v>
      </c>
      <c r="E108" s="3">
        <v>27.5</v>
      </c>
      <c r="F108" s="3">
        <v>59.2</v>
      </c>
      <c r="G108" s="3">
        <v>46.5</v>
      </c>
      <c r="H108" s="3">
        <v>8.5</v>
      </c>
      <c r="I108" s="3">
        <v>22.8</v>
      </c>
      <c r="J108" s="3">
        <v>37.200000000000003</v>
      </c>
      <c r="K108" s="3">
        <v>12.8</v>
      </c>
      <c r="L108" s="3">
        <v>16.7</v>
      </c>
      <c r="M108" s="3">
        <v>76.599999999999994</v>
      </c>
      <c r="N108" s="3">
        <v>11.2</v>
      </c>
      <c r="O108" s="3">
        <v>24.1</v>
      </c>
      <c r="P108" s="3">
        <v>35.299999999999997</v>
      </c>
      <c r="Q108" s="3">
        <v>14.4</v>
      </c>
      <c r="R108" s="3">
        <v>7.5</v>
      </c>
      <c r="S108" s="3">
        <v>3.6</v>
      </c>
      <c r="T108" s="3">
        <v>10.5</v>
      </c>
      <c r="U108" s="3">
        <v>15.2</v>
      </c>
    </row>
    <row r="109" spans="1:21" x14ac:dyDescent="0.2">
      <c r="A109" s="3">
        <v>108</v>
      </c>
      <c r="B109" s="13" t="s">
        <v>142</v>
      </c>
      <c r="C109" s="3">
        <v>32</v>
      </c>
      <c r="D109" s="3">
        <v>76.3</v>
      </c>
      <c r="E109" s="3">
        <v>26.4</v>
      </c>
      <c r="F109" s="3">
        <v>54.5</v>
      </c>
      <c r="G109" s="3">
        <v>48.4</v>
      </c>
      <c r="H109" s="3">
        <v>7.1</v>
      </c>
      <c r="I109" s="3">
        <v>19.399999999999999</v>
      </c>
      <c r="J109" s="3">
        <v>36.799999999999997</v>
      </c>
      <c r="K109" s="3">
        <v>16.399999999999999</v>
      </c>
      <c r="L109" s="3">
        <v>20.9</v>
      </c>
      <c r="M109" s="3">
        <v>78.599999999999994</v>
      </c>
      <c r="N109" s="3">
        <v>9.4</v>
      </c>
      <c r="O109" s="3">
        <v>24</v>
      </c>
      <c r="P109" s="3">
        <v>33.4</v>
      </c>
      <c r="Q109" s="3">
        <v>14.6</v>
      </c>
      <c r="R109" s="3">
        <v>6.6</v>
      </c>
      <c r="S109" s="3">
        <v>3.1</v>
      </c>
      <c r="T109" s="3">
        <v>10.9</v>
      </c>
      <c r="U109" s="3">
        <v>15.9</v>
      </c>
    </row>
    <row r="110" spans="1:21" x14ac:dyDescent="0.2">
      <c r="A110" s="3">
        <v>109</v>
      </c>
      <c r="B110" s="13" t="s">
        <v>169</v>
      </c>
      <c r="C110" s="3">
        <v>32</v>
      </c>
      <c r="D110" s="3">
        <v>76.2</v>
      </c>
      <c r="E110" s="3">
        <v>27.1</v>
      </c>
      <c r="F110" s="3">
        <v>58.4</v>
      </c>
      <c r="G110" s="3">
        <v>46.4</v>
      </c>
      <c r="H110" s="3">
        <v>5.9</v>
      </c>
      <c r="I110" s="3">
        <v>16.2</v>
      </c>
      <c r="J110" s="3">
        <v>36.700000000000003</v>
      </c>
      <c r="K110" s="3">
        <v>16.100000000000001</v>
      </c>
      <c r="L110" s="3">
        <v>21.3</v>
      </c>
      <c r="M110" s="3">
        <v>75.599999999999994</v>
      </c>
      <c r="N110" s="3">
        <v>12.2</v>
      </c>
      <c r="O110" s="3">
        <v>24.8</v>
      </c>
      <c r="P110" s="3">
        <v>37</v>
      </c>
      <c r="Q110" s="3">
        <v>14.5</v>
      </c>
      <c r="R110" s="3">
        <v>7.1</v>
      </c>
      <c r="S110" s="3">
        <v>4</v>
      </c>
      <c r="T110" s="3">
        <v>12.3</v>
      </c>
      <c r="U110" s="3">
        <v>18.3</v>
      </c>
    </row>
    <row r="111" spans="1:21" x14ac:dyDescent="0.2">
      <c r="A111" s="3">
        <v>110</v>
      </c>
      <c r="B111" s="13" t="s">
        <v>140</v>
      </c>
      <c r="C111" s="3">
        <v>33</v>
      </c>
      <c r="D111" s="3">
        <v>76.2</v>
      </c>
      <c r="E111" s="3">
        <v>29.1</v>
      </c>
      <c r="F111" s="3">
        <v>61.7</v>
      </c>
      <c r="G111" s="3">
        <v>47.1</v>
      </c>
      <c r="H111" s="3">
        <v>7.4</v>
      </c>
      <c r="I111" s="3">
        <v>21.1</v>
      </c>
      <c r="J111" s="3">
        <v>35.200000000000003</v>
      </c>
      <c r="K111" s="3">
        <v>10.7</v>
      </c>
      <c r="L111" s="3">
        <v>15</v>
      </c>
      <c r="M111" s="3">
        <v>71.099999999999994</v>
      </c>
      <c r="N111" s="3">
        <v>10.5</v>
      </c>
      <c r="O111" s="3">
        <v>28</v>
      </c>
      <c r="P111" s="3">
        <v>38.5</v>
      </c>
      <c r="Q111" s="3">
        <v>17.7</v>
      </c>
      <c r="R111" s="3">
        <v>6.2</v>
      </c>
      <c r="S111" s="3">
        <v>4.8</v>
      </c>
      <c r="T111" s="3">
        <v>11.7</v>
      </c>
      <c r="U111" s="3">
        <v>14.3</v>
      </c>
    </row>
    <row r="112" spans="1:21" x14ac:dyDescent="0.2">
      <c r="A112" s="3">
        <v>110</v>
      </c>
      <c r="B112" s="13" t="s">
        <v>94</v>
      </c>
      <c r="C112" s="3">
        <v>33</v>
      </c>
      <c r="D112" s="3">
        <v>76.2</v>
      </c>
      <c r="E112" s="3">
        <v>26.8</v>
      </c>
      <c r="F112" s="3">
        <v>58.6</v>
      </c>
      <c r="G112" s="3">
        <v>45.7</v>
      </c>
      <c r="H112" s="3">
        <v>7.7</v>
      </c>
      <c r="I112" s="3">
        <v>22.6</v>
      </c>
      <c r="J112" s="3">
        <v>34</v>
      </c>
      <c r="K112" s="3">
        <v>14.9</v>
      </c>
      <c r="L112" s="3">
        <v>19.600000000000001</v>
      </c>
      <c r="M112" s="3">
        <v>76.3</v>
      </c>
      <c r="N112" s="3">
        <v>10.199999999999999</v>
      </c>
      <c r="O112" s="3">
        <v>25.3</v>
      </c>
      <c r="P112" s="3">
        <v>35.5</v>
      </c>
      <c r="Q112" s="3">
        <v>14.6</v>
      </c>
      <c r="R112" s="3">
        <v>7.2</v>
      </c>
      <c r="S112" s="3">
        <v>3.8</v>
      </c>
      <c r="T112" s="3">
        <v>11.3</v>
      </c>
      <c r="U112" s="3">
        <v>16.399999999999999</v>
      </c>
    </row>
    <row r="113" spans="1:21" x14ac:dyDescent="0.2">
      <c r="A113" s="3">
        <v>112</v>
      </c>
      <c r="B113" s="13" t="s">
        <v>192</v>
      </c>
      <c r="C113" s="3">
        <v>33</v>
      </c>
      <c r="D113" s="3">
        <v>76.2</v>
      </c>
      <c r="E113" s="3">
        <v>26.9</v>
      </c>
      <c r="F113" s="3">
        <v>57.3</v>
      </c>
      <c r="G113" s="3">
        <v>47</v>
      </c>
      <c r="H113" s="3">
        <v>6.1</v>
      </c>
      <c r="I113" s="3">
        <v>17.899999999999999</v>
      </c>
      <c r="J113" s="3">
        <v>34</v>
      </c>
      <c r="K113" s="3">
        <v>16.3</v>
      </c>
      <c r="L113" s="3">
        <v>23.6</v>
      </c>
      <c r="M113" s="3">
        <v>68.900000000000006</v>
      </c>
      <c r="N113" s="3">
        <v>10.9</v>
      </c>
      <c r="O113" s="3">
        <v>27.3</v>
      </c>
      <c r="P113" s="3">
        <v>38.200000000000003</v>
      </c>
      <c r="Q113" s="3">
        <v>15.8</v>
      </c>
      <c r="R113" s="3">
        <v>6.6</v>
      </c>
      <c r="S113" s="3">
        <v>5.8</v>
      </c>
      <c r="T113" s="3">
        <v>12.2</v>
      </c>
      <c r="U113" s="3">
        <v>16.3</v>
      </c>
    </row>
    <row r="114" spans="1:21" x14ac:dyDescent="0.2">
      <c r="A114" s="3">
        <v>113</v>
      </c>
      <c r="B114" s="13" t="s">
        <v>54</v>
      </c>
      <c r="C114" s="3">
        <v>33</v>
      </c>
      <c r="D114" s="3">
        <v>76.099999999999994</v>
      </c>
      <c r="E114" s="3">
        <v>27.8</v>
      </c>
      <c r="F114" s="3">
        <v>64</v>
      </c>
      <c r="G114" s="3">
        <v>43.5</v>
      </c>
      <c r="H114" s="3">
        <v>8.3000000000000007</v>
      </c>
      <c r="I114" s="3">
        <v>25.7</v>
      </c>
      <c r="J114" s="3">
        <v>32.200000000000003</v>
      </c>
      <c r="K114" s="3">
        <v>12.1</v>
      </c>
      <c r="L114" s="3">
        <v>18.5</v>
      </c>
      <c r="M114" s="3">
        <v>65.5</v>
      </c>
      <c r="N114" s="3">
        <v>11.7</v>
      </c>
      <c r="O114" s="3">
        <v>27.6</v>
      </c>
      <c r="P114" s="3">
        <v>39.299999999999997</v>
      </c>
      <c r="Q114" s="3">
        <v>13.2</v>
      </c>
      <c r="R114" s="3">
        <v>8.4</v>
      </c>
      <c r="S114" s="3">
        <v>2.6</v>
      </c>
      <c r="T114" s="3">
        <v>12.1</v>
      </c>
      <c r="U114" s="3">
        <v>16.600000000000001</v>
      </c>
    </row>
    <row r="115" spans="1:21" x14ac:dyDescent="0.2">
      <c r="A115" s="3">
        <v>114</v>
      </c>
      <c r="B115" s="13" t="s">
        <v>104</v>
      </c>
      <c r="C115" s="3">
        <v>31</v>
      </c>
      <c r="D115" s="3">
        <v>76</v>
      </c>
      <c r="E115" s="3">
        <v>26.8</v>
      </c>
      <c r="F115" s="3">
        <v>58.9</v>
      </c>
      <c r="G115" s="3">
        <v>45.5</v>
      </c>
      <c r="H115" s="3">
        <v>8.1</v>
      </c>
      <c r="I115" s="3">
        <v>23.1</v>
      </c>
      <c r="J115" s="3">
        <v>34.9</v>
      </c>
      <c r="K115" s="3">
        <v>14.4</v>
      </c>
      <c r="L115" s="3">
        <v>20</v>
      </c>
      <c r="M115" s="3">
        <v>71.900000000000006</v>
      </c>
      <c r="N115" s="3">
        <v>10.6</v>
      </c>
      <c r="O115" s="3">
        <v>25.5</v>
      </c>
      <c r="P115" s="3">
        <v>36.1</v>
      </c>
      <c r="Q115" s="3">
        <v>15.4</v>
      </c>
      <c r="R115" s="3">
        <v>6.8</v>
      </c>
      <c r="S115" s="3">
        <v>3.1</v>
      </c>
      <c r="T115" s="3">
        <v>12.1</v>
      </c>
      <c r="U115" s="3">
        <v>17.7</v>
      </c>
    </row>
    <row r="116" spans="1:21" x14ac:dyDescent="0.2">
      <c r="A116" s="3">
        <v>115</v>
      </c>
      <c r="B116" s="13" t="s">
        <v>159</v>
      </c>
      <c r="C116" s="3">
        <v>30</v>
      </c>
      <c r="D116" s="3">
        <v>76</v>
      </c>
      <c r="E116" s="3">
        <v>26.4</v>
      </c>
      <c r="F116" s="3">
        <v>60.3</v>
      </c>
      <c r="G116" s="3">
        <v>43.8</v>
      </c>
      <c r="H116" s="3">
        <v>8.6999999999999993</v>
      </c>
      <c r="I116" s="3">
        <v>25.2</v>
      </c>
      <c r="J116" s="3">
        <v>34.4</v>
      </c>
      <c r="K116" s="3">
        <v>14.5</v>
      </c>
      <c r="L116" s="3">
        <v>18.899999999999999</v>
      </c>
      <c r="M116" s="3">
        <v>77</v>
      </c>
      <c r="N116" s="3">
        <v>11.9</v>
      </c>
      <c r="O116" s="3">
        <v>25</v>
      </c>
      <c r="P116" s="3">
        <v>37</v>
      </c>
      <c r="Q116" s="3">
        <v>15.1</v>
      </c>
      <c r="R116" s="3">
        <v>6.3</v>
      </c>
      <c r="S116" s="3">
        <v>2.5</v>
      </c>
      <c r="T116" s="3">
        <v>11.8</v>
      </c>
      <c r="U116" s="3">
        <v>14.2</v>
      </c>
    </row>
    <row r="117" spans="1:21" x14ac:dyDescent="0.2">
      <c r="A117" s="3">
        <v>116</v>
      </c>
      <c r="B117" s="13" t="s">
        <v>201</v>
      </c>
      <c r="C117" s="3">
        <v>32</v>
      </c>
      <c r="D117" s="3">
        <v>76</v>
      </c>
      <c r="E117" s="3">
        <v>26.5</v>
      </c>
      <c r="F117" s="3">
        <v>59.8</v>
      </c>
      <c r="G117" s="3">
        <v>44.3</v>
      </c>
      <c r="H117" s="3">
        <v>9.1999999999999993</v>
      </c>
      <c r="I117" s="3">
        <v>26.8</v>
      </c>
      <c r="J117" s="3">
        <v>34.299999999999997</v>
      </c>
      <c r="K117" s="3">
        <v>13.8</v>
      </c>
      <c r="L117" s="3">
        <v>20.2</v>
      </c>
      <c r="M117" s="3">
        <v>68.3</v>
      </c>
      <c r="N117" s="3">
        <v>11.7</v>
      </c>
      <c r="O117" s="3">
        <v>25.8</v>
      </c>
      <c r="P117" s="3">
        <v>37.5</v>
      </c>
      <c r="Q117" s="3">
        <v>15.8</v>
      </c>
      <c r="R117" s="3">
        <v>6.5</v>
      </c>
      <c r="S117" s="3">
        <v>5.4</v>
      </c>
      <c r="T117" s="3">
        <v>12.6</v>
      </c>
      <c r="U117" s="3">
        <v>16.8</v>
      </c>
    </row>
    <row r="118" spans="1:21" x14ac:dyDescent="0.2">
      <c r="A118" s="3">
        <v>117</v>
      </c>
      <c r="B118" s="13" t="s">
        <v>113</v>
      </c>
      <c r="C118" s="3">
        <v>33</v>
      </c>
      <c r="D118" s="3">
        <v>75.900000000000006</v>
      </c>
      <c r="E118" s="3">
        <v>27.5</v>
      </c>
      <c r="F118" s="3">
        <v>60.8</v>
      </c>
      <c r="G118" s="3">
        <v>45.2</v>
      </c>
      <c r="H118" s="3">
        <v>7.6</v>
      </c>
      <c r="I118" s="3">
        <v>23.8</v>
      </c>
      <c r="J118" s="3">
        <v>31.8</v>
      </c>
      <c r="K118" s="3">
        <v>13.4</v>
      </c>
      <c r="L118" s="3">
        <v>19.899999999999999</v>
      </c>
      <c r="M118" s="3">
        <v>67</v>
      </c>
      <c r="N118" s="3">
        <v>11.5</v>
      </c>
      <c r="O118" s="3">
        <v>26.6</v>
      </c>
      <c r="P118" s="3">
        <v>38.1</v>
      </c>
      <c r="Q118" s="3">
        <v>12.5</v>
      </c>
      <c r="R118" s="3">
        <v>6.6</v>
      </c>
      <c r="S118" s="3">
        <v>4.4000000000000004</v>
      </c>
      <c r="T118" s="3">
        <v>11.4</v>
      </c>
      <c r="U118" s="3">
        <v>17.2</v>
      </c>
    </row>
    <row r="119" spans="1:21" x14ac:dyDescent="0.2">
      <c r="A119" s="3">
        <v>117</v>
      </c>
      <c r="B119" s="13" t="s">
        <v>156</v>
      </c>
      <c r="C119" s="3">
        <v>33</v>
      </c>
      <c r="D119" s="3">
        <v>75.900000000000006</v>
      </c>
      <c r="E119" s="3">
        <v>26.5</v>
      </c>
      <c r="F119" s="3">
        <v>58.1</v>
      </c>
      <c r="G119" s="3">
        <v>45.7</v>
      </c>
      <c r="H119" s="3">
        <v>8.5</v>
      </c>
      <c r="I119" s="3">
        <v>25.2</v>
      </c>
      <c r="J119" s="3">
        <v>33.799999999999997</v>
      </c>
      <c r="K119" s="3">
        <v>14.3</v>
      </c>
      <c r="L119" s="3">
        <v>20.100000000000001</v>
      </c>
      <c r="M119" s="3">
        <v>71.099999999999994</v>
      </c>
      <c r="N119" s="3">
        <v>10.199999999999999</v>
      </c>
      <c r="O119" s="3">
        <v>25</v>
      </c>
      <c r="P119" s="3">
        <v>35.200000000000003</v>
      </c>
      <c r="Q119" s="3">
        <v>13.8</v>
      </c>
      <c r="R119" s="3">
        <v>6.7</v>
      </c>
      <c r="S119" s="3">
        <v>3.4</v>
      </c>
      <c r="T119" s="3">
        <v>11.9</v>
      </c>
      <c r="U119" s="3">
        <v>18.8</v>
      </c>
    </row>
    <row r="120" spans="1:21" x14ac:dyDescent="0.2">
      <c r="A120" s="3">
        <v>119</v>
      </c>
      <c r="B120" s="13" t="s">
        <v>214</v>
      </c>
      <c r="C120" s="3">
        <v>34</v>
      </c>
      <c r="D120" s="3">
        <v>75.900000000000006</v>
      </c>
      <c r="E120" s="3">
        <v>26</v>
      </c>
      <c r="F120" s="3">
        <v>57.1</v>
      </c>
      <c r="G120" s="3">
        <v>45.5</v>
      </c>
      <c r="H120" s="3">
        <v>7</v>
      </c>
      <c r="I120" s="3">
        <v>19.8</v>
      </c>
      <c r="J120" s="3">
        <v>35.200000000000003</v>
      </c>
      <c r="K120" s="3">
        <v>17</v>
      </c>
      <c r="L120" s="3">
        <v>21.1</v>
      </c>
      <c r="M120" s="3">
        <v>80.599999999999994</v>
      </c>
      <c r="N120" s="3">
        <v>9.3000000000000007</v>
      </c>
      <c r="O120" s="3">
        <v>28.8</v>
      </c>
      <c r="P120" s="3">
        <v>38.1</v>
      </c>
      <c r="Q120" s="3">
        <v>15.9</v>
      </c>
      <c r="R120" s="3">
        <v>6.8</v>
      </c>
      <c r="S120" s="3">
        <v>3.5</v>
      </c>
      <c r="T120" s="3">
        <v>12.8</v>
      </c>
      <c r="U120" s="3">
        <v>15.6</v>
      </c>
    </row>
    <row r="121" spans="1:21" x14ac:dyDescent="0.2">
      <c r="A121" s="3">
        <v>120</v>
      </c>
      <c r="B121" s="13" t="s">
        <v>63</v>
      </c>
      <c r="C121" s="3">
        <v>32</v>
      </c>
      <c r="D121" s="3">
        <v>75.900000000000006</v>
      </c>
      <c r="E121" s="3">
        <v>26.1</v>
      </c>
      <c r="F121" s="3">
        <v>57.8</v>
      </c>
      <c r="G121" s="3">
        <v>45.1</v>
      </c>
      <c r="H121" s="3">
        <v>8.3000000000000007</v>
      </c>
      <c r="I121" s="3">
        <v>23.9</v>
      </c>
      <c r="J121" s="3">
        <v>34.6</v>
      </c>
      <c r="K121" s="3">
        <v>15.5</v>
      </c>
      <c r="L121" s="3">
        <v>19.8</v>
      </c>
      <c r="M121" s="3">
        <v>78.2</v>
      </c>
      <c r="N121" s="3">
        <v>9.8000000000000007</v>
      </c>
      <c r="O121" s="3">
        <v>23.6</v>
      </c>
      <c r="P121" s="3">
        <v>33.4</v>
      </c>
      <c r="Q121" s="3">
        <v>13.4</v>
      </c>
      <c r="R121" s="3">
        <v>7.3</v>
      </c>
      <c r="S121" s="3">
        <v>4.0999999999999996</v>
      </c>
      <c r="T121" s="3">
        <v>10</v>
      </c>
      <c r="U121" s="3">
        <v>16.399999999999999</v>
      </c>
    </row>
    <row r="122" spans="1:21" x14ac:dyDescent="0.2">
      <c r="A122" s="3">
        <v>121</v>
      </c>
      <c r="B122" s="13" t="s">
        <v>84</v>
      </c>
      <c r="C122" s="3">
        <v>33</v>
      </c>
      <c r="D122" s="3">
        <v>75.8</v>
      </c>
      <c r="E122" s="3">
        <v>27.9</v>
      </c>
      <c r="F122" s="3">
        <v>61.3</v>
      </c>
      <c r="G122" s="3">
        <v>45.5</v>
      </c>
      <c r="H122" s="3">
        <v>8.1</v>
      </c>
      <c r="I122" s="3">
        <v>23.2</v>
      </c>
      <c r="J122" s="3">
        <v>35</v>
      </c>
      <c r="K122" s="3">
        <v>12</v>
      </c>
      <c r="L122" s="3">
        <v>18.100000000000001</v>
      </c>
      <c r="M122" s="3">
        <v>66.099999999999994</v>
      </c>
      <c r="N122" s="3">
        <v>11.8</v>
      </c>
      <c r="O122" s="3">
        <v>25.8</v>
      </c>
      <c r="P122" s="3">
        <v>37.700000000000003</v>
      </c>
      <c r="Q122" s="3">
        <v>14.9</v>
      </c>
      <c r="R122" s="3">
        <v>6.1</v>
      </c>
      <c r="S122" s="3">
        <v>1.5</v>
      </c>
      <c r="T122" s="3">
        <v>10.199999999999999</v>
      </c>
      <c r="U122" s="3">
        <v>16</v>
      </c>
    </row>
    <row r="123" spans="1:21" x14ac:dyDescent="0.2">
      <c r="A123" s="3">
        <v>122</v>
      </c>
      <c r="B123" s="13" t="s">
        <v>162</v>
      </c>
      <c r="C123" s="3">
        <v>33</v>
      </c>
      <c r="D123" s="3">
        <v>75.8</v>
      </c>
      <c r="E123" s="3">
        <v>26.6</v>
      </c>
      <c r="F123" s="3">
        <v>61.1</v>
      </c>
      <c r="G123" s="3">
        <v>43.6</v>
      </c>
      <c r="H123" s="3">
        <v>6.7</v>
      </c>
      <c r="I123" s="3">
        <v>21.3</v>
      </c>
      <c r="J123" s="3">
        <v>31.6</v>
      </c>
      <c r="K123" s="3">
        <v>15.8</v>
      </c>
      <c r="L123" s="3">
        <v>22</v>
      </c>
      <c r="M123" s="3">
        <v>72</v>
      </c>
      <c r="N123" s="3">
        <v>12.9</v>
      </c>
      <c r="O123" s="3">
        <v>24.3</v>
      </c>
      <c r="P123" s="3">
        <v>37.200000000000003</v>
      </c>
      <c r="Q123" s="3">
        <v>13.3</v>
      </c>
      <c r="R123" s="3">
        <v>7.5</v>
      </c>
      <c r="S123" s="3">
        <v>4.5</v>
      </c>
      <c r="T123" s="3">
        <v>10.9</v>
      </c>
      <c r="U123" s="3">
        <v>15.6</v>
      </c>
    </row>
    <row r="124" spans="1:21" x14ac:dyDescent="0.2">
      <c r="A124" s="3">
        <v>122</v>
      </c>
      <c r="B124" s="13" t="s">
        <v>190</v>
      </c>
      <c r="C124" s="3">
        <v>33</v>
      </c>
      <c r="D124" s="3">
        <v>75.8</v>
      </c>
      <c r="E124" s="3">
        <v>27.1</v>
      </c>
      <c r="F124" s="3">
        <v>61.9</v>
      </c>
      <c r="G124" s="3">
        <v>43.8</v>
      </c>
      <c r="H124" s="3">
        <v>9.6</v>
      </c>
      <c r="I124" s="3">
        <v>27.6</v>
      </c>
      <c r="J124" s="3">
        <v>34.9</v>
      </c>
      <c r="K124" s="3">
        <v>11.9</v>
      </c>
      <c r="L124" s="3">
        <v>16.2</v>
      </c>
      <c r="M124" s="3">
        <v>73.099999999999994</v>
      </c>
      <c r="N124" s="3">
        <v>11.8</v>
      </c>
      <c r="O124" s="3">
        <v>25.3</v>
      </c>
      <c r="P124" s="3">
        <v>37.1</v>
      </c>
      <c r="Q124" s="3">
        <v>16.600000000000001</v>
      </c>
      <c r="R124" s="3">
        <v>7.4</v>
      </c>
      <c r="S124" s="3">
        <v>3</v>
      </c>
      <c r="T124" s="3">
        <v>12.3</v>
      </c>
      <c r="U124" s="3">
        <v>15.8</v>
      </c>
    </row>
    <row r="125" spans="1:21" x14ac:dyDescent="0.2">
      <c r="A125" s="3">
        <v>124</v>
      </c>
      <c r="B125" s="13" t="s">
        <v>45</v>
      </c>
      <c r="C125" s="3">
        <v>34</v>
      </c>
      <c r="D125" s="3">
        <v>75.8</v>
      </c>
      <c r="E125" s="3">
        <v>28.5</v>
      </c>
      <c r="F125" s="3">
        <v>58.1</v>
      </c>
      <c r="G125" s="3">
        <v>49</v>
      </c>
      <c r="H125" s="3">
        <v>5.9</v>
      </c>
      <c r="I125" s="3">
        <v>17.100000000000001</v>
      </c>
      <c r="J125" s="3">
        <v>34.299999999999997</v>
      </c>
      <c r="K125" s="3">
        <v>13</v>
      </c>
      <c r="L125" s="3">
        <v>20.6</v>
      </c>
      <c r="M125" s="3">
        <v>63.1</v>
      </c>
      <c r="N125" s="3">
        <v>11.2</v>
      </c>
      <c r="O125" s="3">
        <v>25.3</v>
      </c>
      <c r="P125" s="3">
        <v>36.5</v>
      </c>
      <c r="Q125" s="3">
        <v>15</v>
      </c>
      <c r="R125" s="3">
        <v>7.9</v>
      </c>
      <c r="S125" s="3">
        <v>3.6</v>
      </c>
      <c r="T125" s="3">
        <v>12</v>
      </c>
      <c r="U125" s="3">
        <v>17.8</v>
      </c>
    </row>
    <row r="126" spans="1:21" x14ac:dyDescent="0.2">
      <c r="A126" s="3">
        <v>125</v>
      </c>
      <c r="B126" s="13" t="s">
        <v>184</v>
      </c>
      <c r="C126" s="3">
        <v>33</v>
      </c>
      <c r="D126" s="3">
        <v>75.7</v>
      </c>
      <c r="E126" s="3">
        <v>26.8</v>
      </c>
      <c r="F126" s="3">
        <v>60.7</v>
      </c>
      <c r="G126" s="3">
        <v>44.1</v>
      </c>
      <c r="H126" s="3">
        <v>7.9</v>
      </c>
      <c r="I126" s="3">
        <v>24.5</v>
      </c>
      <c r="J126" s="3">
        <v>32.200000000000003</v>
      </c>
      <c r="K126" s="3">
        <v>14.3</v>
      </c>
      <c r="L126" s="3">
        <v>20.7</v>
      </c>
      <c r="M126" s="3">
        <v>69.3</v>
      </c>
      <c r="N126" s="3">
        <v>12.5</v>
      </c>
      <c r="O126" s="3">
        <v>25.1</v>
      </c>
      <c r="P126" s="3">
        <v>37.5</v>
      </c>
      <c r="Q126" s="3">
        <v>14.6</v>
      </c>
      <c r="R126" s="3">
        <v>6.6</v>
      </c>
      <c r="S126" s="3">
        <v>5.5</v>
      </c>
      <c r="T126" s="3">
        <v>11.6</v>
      </c>
      <c r="U126" s="3">
        <v>19.3</v>
      </c>
    </row>
    <row r="127" spans="1:21" x14ac:dyDescent="0.2">
      <c r="A127" s="3">
        <v>126</v>
      </c>
      <c r="B127" s="13" t="s">
        <v>149</v>
      </c>
      <c r="C127" s="3">
        <v>33</v>
      </c>
      <c r="D127" s="3">
        <v>75.599999999999994</v>
      </c>
      <c r="E127" s="3">
        <v>25.4</v>
      </c>
      <c r="F127" s="3">
        <v>60.7</v>
      </c>
      <c r="G127" s="3">
        <v>41.9</v>
      </c>
      <c r="H127" s="3">
        <v>7.2</v>
      </c>
      <c r="I127" s="3">
        <v>22.9</v>
      </c>
      <c r="J127" s="3">
        <v>31.5</v>
      </c>
      <c r="K127" s="3">
        <v>17.600000000000001</v>
      </c>
      <c r="L127" s="3">
        <v>23.6</v>
      </c>
      <c r="M127" s="3">
        <v>74.599999999999994</v>
      </c>
      <c r="N127" s="3">
        <v>13.4</v>
      </c>
      <c r="O127" s="3">
        <v>24.1</v>
      </c>
      <c r="P127" s="3">
        <v>37.5</v>
      </c>
      <c r="Q127" s="3">
        <v>10.5</v>
      </c>
      <c r="R127" s="3">
        <v>6.3</v>
      </c>
      <c r="S127" s="3">
        <v>3.7</v>
      </c>
      <c r="T127" s="3">
        <v>11.6</v>
      </c>
      <c r="U127" s="3">
        <v>16.5</v>
      </c>
    </row>
    <row r="128" spans="1:21" x14ac:dyDescent="0.2">
      <c r="A128" s="3">
        <v>127</v>
      </c>
      <c r="B128" s="13" t="s">
        <v>81</v>
      </c>
      <c r="C128" s="3">
        <v>32</v>
      </c>
      <c r="D128" s="3">
        <v>75.599999999999994</v>
      </c>
      <c r="E128" s="3">
        <v>26.2</v>
      </c>
      <c r="F128" s="3">
        <v>56.6</v>
      </c>
      <c r="G128" s="3">
        <v>46.4</v>
      </c>
      <c r="H128" s="3">
        <v>7</v>
      </c>
      <c r="I128" s="3">
        <v>20.8</v>
      </c>
      <c r="J128" s="3">
        <v>33.5</v>
      </c>
      <c r="K128" s="3">
        <v>16.2</v>
      </c>
      <c r="L128" s="3">
        <v>22.5</v>
      </c>
      <c r="M128" s="3">
        <v>71.7</v>
      </c>
      <c r="N128" s="3">
        <v>11.8</v>
      </c>
      <c r="O128" s="3">
        <v>24.8</v>
      </c>
      <c r="P128" s="3">
        <v>36.6</v>
      </c>
      <c r="Q128" s="3">
        <v>12.5</v>
      </c>
      <c r="R128" s="3">
        <v>7.7</v>
      </c>
      <c r="S128" s="3">
        <v>5.2</v>
      </c>
      <c r="T128" s="3">
        <v>12.9</v>
      </c>
      <c r="U128" s="3">
        <v>16.8</v>
      </c>
    </row>
    <row r="129" spans="1:21" x14ac:dyDescent="0.2">
      <c r="A129" s="3">
        <v>127</v>
      </c>
      <c r="B129" s="13" t="s">
        <v>83</v>
      </c>
      <c r="C129" s="3">
        <v>32</v>
      </c>
      <c r="D129" s="3">
        <v>75.599999999999994</v>
      </c>
      <c r="E129" s="3">
        <v>28.5</v>
      </c>
      <c r="F129" s="3">
        <v>60.4</v>
      </c>
      <c r="G129" s="3">
        <v>47.3</v>
      </c>
      <c r="H129" s="3">
        <v>6.3</v>
      </c>
      <c r="I129" s="3">
        <v>19.2</v>
      </c>
      <c r="J129" s="3">
        <v>32.700000000000003</v>
      </c>
      <c r="K129" s="3">
        <v>12.2</v>
      </c>
      <c r="L129" s="3">
        <v>19.399999999999999</v>
      </c>
      <c r="M129" s="3">
        <v>63</v>
      </c>
      <c r="N129" s="3">
        <v>12.1</v>
      </c>
      <c r="O129" s="3">
        <v>24.8</v>
      </c>
      <c r="P129" s="3">
        <v>36.799999999999997</v>
      </c>
      <c r="Q129" s="3">
        <v>14.6</v>
      </c>
      <c r="R129" s="3">
        <v>8.3000000000000007</v>
      </c>
      <c r="S129" s="3">
        <v>4.9000000000000004</v>
      </c>
      <c r="T129" s="3">
        <v>12.7</v>
      </c>
      <c r="U129" s="3">
        <v>17.5</v>
      </c>
    </row>
    <row r="130" spans="1:21" x14ac:dyDescent="0.2">
      <c r="A130" s="3">
        <v>129</v>
      </c>
      <c r="B130" s="13" t="s">
        <v>251</v>
      </c>
      <c r="C130" s="3">
        <v>31</v>
      </c>
      <c r="D130" s="3">
        <v>75.5</v>
      </c>
      <c r="E130" s="3">
        <v>26.9</v>
      </c>
      <c r="F130" s="3">
        <v>58.3</v>
      </c>
      <c r="G130" s="3">
        <v>46.2</v>
      </c>
      <c r="H130" s="3">
        <v>6.4</v>
      </c>
      <c r="I130" s="3">
        <v>19.7</v>
      </c>
      <c r="J130" s="3">
        <v>32.5</v>
      </c>
      <c r="K130" s="3">
        <v>15.3</v>
      </c>
      <c r="L130" s="3">
        <v>21.1</v>
      </c>
      <c r="M130" s="3">
        <v>72.2</v>
      </c>
      <c r="N130" s="3">
        <v>10.7</v>
      </c>
      <c r="O130" s="3">
        <v>25.5</v>
      </c>
      <c r="P130" s="3">
        <v>36.1</v>
      </c>
      <c r="Q130" s="3">
        <v>13.5</v>
      </c>
      <c r="R130" s="3">
        <v>7.4</v>
      </c>
      <c r="S130" s="3">
        <v>2.9</v>
      </c>
      <c r="T130" s="3">
        <v>12.3</v>
      </c>
      <c r="U130" s="3">
        <v>16.600000000000001</v>
      </c>
    </row>
    <row r="131" spans="1:21" x14ac:dyDescent="0.2">
      <c r="A131" s="3">
        <v>130</v>
      </c>
      <c r="B131" s="13" t="s">
        <v>123</v>
      </c>
      <c r="C131" s="3">
        <v>33</v>
      </c>
      <c r="D131" s="3">
        <v>75.5</v>
      </c>
      <c r="E131" s="3">
        <v>26.5</v>
      </c>
      <c r="F131" s="3">
        <v>55.5</v>
      </c>
      <c r="G131" s="3">
        <v>47.8</v>
      </c>
      <c r="H131" s="3">
        <v>10</v>
      </c>
      <c r="I131" s="3">
        <v>26.6</v>
      </c>
      <c r="J131" s="3">
        <v>37.5</v>
      </c>
      <c r="K131" s="3">
        <v>12.4</v>
      </c>
      <c r="L131" s="3">
        <v>16.600000000000001</v>
      </c>
      <c r="M131" s="3">
        <v>74.8</v>
      </c>
      <c r="N131" s="3">
        <v>7.8</v>
      </c>
      <c r="O131" s="3">
        <v>24.5</v>
      </c>
      <c r="P131" s="3">
        <v>32.299999999999997</v>
      </c>
      <c r="Q131" s="3">
        <v>14.5</v>
      </c>
      <c r="R131" s="3">
        <v>5.7</v>
      </c>
      <c r="S131" s="3">
        <v>1.7</v>
      </c>
      <c r="T131" s="3">
        <v>10.4</v>
      </c>
      <c r="U131" s="3">
        <v>16.600000000000001</v>
      </c>
    </row>
    <row r="132" spans="1:21" x14ac:dyDescent="0.2">
      <c r="A132" s="3">
        <v>131</v>
      </c>
      <c r="B132" s="13" t="s">
        <v>131</v>
      </c>
      <c r="C132" s="3">
        <v>31</v>
      </c>
      <c r="D132" s="3">
        <v>75.400000000000006</v>
      </c>
      <c r="E132" s="3">
        <v>26.3</v>
      </c>
      <c r="F132" s="3">
        <v>58</v>
      </c>
      <c r="G132" s="3">
        <v>45.3</v>
      </c>
      <c r="H132" s="3">
        <v>7.3</v>
      </c>
      <c r="I132" s="3">
        <v>22.4</v>
      </c>
      <c r="J132" s="3">
        <v>32.5</v>
      </c>
      <c r="K132" s="3">
        <v>15.6</v>
      </c>
      <c r="L132" s="3">
        <v>20.9</v>
      </c>
      <c r="M132" s="3">
        <v>74.8</v>
      </c>
      <c r="N132" s="3">
        <v>9.1999999999999993</v>
      </c>
      <c r="O132" s="3">
        <v>25.9</v>
      </c>
      <c r="P132" s="3">
        <v>35.1</v>
      </c>
      <c r="Q132" s="3">
        <v>13.8</v>
      </c>
      <c r="R132" s="3">
        <v>7.1</v>
      </c>
      <c r="S132" s="3">
        <v>3</v>
      </c>
      <c r="T132" s="3">
        <v>11.4</v>
      </c>
      <c r="U132" s="3">
        <v>15.7</v>
      </c>
    </row>
    <row r="133" spans="1:21" x14ac:dyDescent="0.2">
      <c r="A133" s="3">
        <v>132</v>
      </c>
      <c r="B133" s="13" t="s">
        <v>167</v>
      </c>
      <c r="C133" s="3">
        <v>31</v>
      </c>
      <c r="D133" s="3">
        <v>75.400000000000006</v>
      </c>
      <c r="E133" s="3">
        <v>25.2</v>
      </c>
      <c r="F133" s="3">
        <v>55.4</v>
      </c>
      <c r="G133" s="3">
        <v>45.5</v>
      </c>
      <c r="H133" s="3">
        <v>7.1</v>
      </c>
      <c r="I133" s="3">
        <v>20.7</v>
      </c>
      <c r="J133" s="3">
        <v>34.5</v>
      </c>
      <c r="K133" s="3">
        <v>17.8</v>
      </c>
      <c r="L133" s="3">
        <v>25.3</v>
      </c>
      <c r="M133" s="3">
        <v>70.400000000000006</v>
      </c>
      <c r="N133" s="3">
        <v>9.4</v>
      </c>
      <c r="O133" s="3">
        <v>26.1</v>
      </c>
      <c r="P133" s="3">
        <v>35.5</v>
      </c>
      <c r="Q133" s="3">
        <v>13.1</v>
      </c>
      <c r="R133" s="3">
        <v>5</v>
      </c>
      <c r="S133" s="3">
        <v>2.2000000000000002</v>
      </c>
      <c r="T133" s="3">
        <v>11.7</v>
      </c>
      <c r="U133" s="3">
        <v>16.399999999999999</v>
      </c>
    </row>
    <row r="134" spans="1:21" x14ac:dyDescent="0.2">
      <c r="A134" s="3">
        <v>133</v>
      </c>
      <c r="B134" s="13" t="s">
        <v>155</v>
      </c>
      <c r="C134" s="3">
        <v>34</v>
      </c>
      <c r="D134" s="3">
        <v>75.400000000000006</v>
      </c>
      <c r="E134" s="3">
        <v>26</v>
      </c>
      <c r="F134" s="3">
        <v>58.8</v>
      </c>
      <c r="G134" s="3">
        <v>44.2</v>
      </c>
      <c r="H134" s="3">
        <v>9.3000000000000007</v>
      </c>
      <c r="I134" s="3">
        <v>27.4</v>
      </c>
      <c r="J134" s="3">
        <v>34</v>
      </c>
      <c r="K134" s="3">
        <v>14.1</v>
      </c>
      <c r="L134" s="3">
        <v>19</v>
      </c>
      <c r="M134" s="3">
        <v>74.3</v>
      </c>
      <c r="N134" s="3">
        <v>10.6</v>
      </c>
      <c r="O134" s="3">
        <v>26.5</v>
      </c>
      <c r="P134" s="3">
        <v>37.1</v>
      </c>
      <c r="Q134" s="3">
        <v>14.6</v>
      </c>
      <c r="R134" s="3">
        <v>6.4</v>
      </c>
      <c r="S134" s="3">
        <v>5.5</v>
      </c>
      <c r="T134" s="3">
        <v>11.4</v>
      </c>
      <c r="U134" s="3">
        <v>14.4</v>
      </c>
    </row>
    <row r="135" spans="1:21" x14ac:dyDescent="0.2">
      <c r="A135" s="3">
        <v>134</v>
      </c>
      <c r="B135" s="13" t="s">
        <v>92</v>
      </c>
      <c r="C135" s="3">
        <v>32</v>
      </c>
      <c r="D135" s="3">
        <v>75.3</v>
      </c>
      <c r="E135" s="3">
        <v>25.8</v>
      </c>
      <c r="F135" s="3">
        <v>58</v>
      </c>
      <c r="G135" s="3">
        <v>44.6</v>
      </c>
      <c r="H135" s="3">
        <v>8.6</v>
      </c>
      <c r="I135" s="3">
        <v>22.3</v>
      </c>
      <c r="J135" s="3">
        <v>38.799999999999997</v>
      </c>
      <c r="K135" s="3">
        <v>15</v>
      </c>
      <c r="L135" s="3">
        <v>20.7</v>
      </c>
      <c r="M135" s="3">
        <v>72.5</v>
      </c>
      <c r="N135" s="3">
        <v>10.8</v>
      </c>
      <c r="O135" s="3">
        <v>24.5</v>
      </c>
      <c r="P135" s="3">
        <v>35.299999999999997</v>
      </c>
      <c r="Q135" s="3">
        <v>12.9</v>
      </c>
      <c r="R135" s="3">
        <v>6.4</v>
      </c>
      <c r="S135" s="3">
        <v>2.9</v>
      </c>
      <c r="T135" s="3">
        <v>12.7</v>
      </c>
      <c r="U135" s="3">
        <v>17.7</v>
      </c>
    </row>
    <row r="136" spans="1:21" x14ac:dyDescent="0.2">
      <c r="A136" s="3">
        <v>135</v>
      </c>
      <c r="B136" s="13" t="s">
        <v>206</v>
      </c>
      <c r="C136" s="3">
        <v>34</v>
      </c>
      <c r="D136" s="3">
        <v>75.3</v>
      </c>
      <c r="E136" s="3">
        <v>26.8</v>
      </c>
      <c r="F136" s="3">
        <v>59.2</v>
      </c>
      <c r="G136" s="3">
        <v>45.3</v>
      </c>
      <c r="H136" s="3">
        <v>9.6999999999999993</v>
      </c>
      <c r="I136" s="3">
        <v>28.4</v>
      </c>
      <c r="J136" s="3">
        <v>34.1</v>
      </c>
      <c r="K136" s="3">
        <v>12</v>
      </c>
      <c r="L136" s="3">
        <v>18.100000000000001</v>
      </c>
      <c r="M136" s="3">
        <v>66.099999999999994</v>
      </c>
      <c r="N136" s="3">
        <v>13</v>
      </c>
      <c r="O136" s="3">
        <v>25.4</v>
      </c>
      <c r="P136" s="3">
        <v>38.4</v>
      </c>
      <c r="Q136" s="3">
        <v>15</v>
      </c>
      <c r="R136" s="3">
        <v>6.1</v>
      </c>
      <c r="S136" s="3">
        <v>2.6</v>
      </c>
      <c r="T136" s="3">
        <v>10.9</v>
      </c>
      <c r="U136" s="3">
        <v>16.8</v>
      </c>
    </row>
    <row r="137" spans="1:21" x14ac:dyDescent="0.2">
      <c r="A137" s="3">
        <v>136</v>
      </c>
      <c r="B137" s="13" t="s">
        <v>68</v>
      </c>
      <c r="C137" s="3">
        <v>32</v>
      </c>
      <c r="D137" s="3">
        <v>75.3</v>
      </c>
      <c r="E137" s="3">
        <v>26.4</v>
      </c>
      <c r="F137" s="3">
        <v>59.3</v>
      </c>
      <c r="G137" s="3">
        <v>44.6</v>
      </c>
      <c r="H137" s="3">
        <v>8.5</v>
      </c>
      <c r="I137" s="3">
        <v>26</v>
      </c>
      <c r="J137" s="3">
        <v>32.6</v>
      </c>
      <c r="K137" s="3">
        <v>14</v>
      </c>
      <c r="L137" s="3">
        <v>21.9</v>
      </c>
      <c r="M137" s="3">
        <v>63.9</v>
      </c>
      <c r="N137" s="3">
        <v>12.8</v>
      </c>
      <c r="O137" s="3">
        <v>27.1</v>
      </c>
      <c r="P137" s="3">
        <v>39.799999999999997</v>
      </c>
      <c r="Q137" s="3">
        <v>17.5</v>
      </c>
      <c r="R137" s="3">
        <v>6.4</v>
      </c>
      <c r="S137" s="3">
        <v>3.7</v>
      </c>
      <c r="T137" s="3">
        <v>12.5</v>
      </c>
      <c r="U137" s="3">
        <v>18.600000000000001</v>
      </c>
    </row>
    <row r="138" spans="1:21" x14ac:dyDescent="0.2">
      <c r="A138" s="3">
        <v>137</v>
      </c>
      <c r="B138" s="13" t="s">
        <v>208</v>
      </c>
      <c r="C138" s="3">
        <v>34</v>
      </c>
      <c r="D138" s="3">
        <v>75.2</v>
      </c>
      <c r="E138" s="3">
        <v>26.5</v>
      </c>
      <c r="F138" s="3">
        <v>55.2</v>
      </c>
      <c r="G138" s="3">
        <v>47.9</v>
      </c>
      <c r="H138" s="3">
        <v>8.6</v>
      </c>
      <c r="I138" s="3">
        <v>23.6</v>
      </c>
      <c r="J138" s="3">
        <v>36.6</v>
      </c>
      <c r="K138" s="3">
        <v>13.6</v>
      </c>
      <c r="L138" s="3">
        <v>17.5</v>
      </c>
      <c r="M138" s="3">
        <v>77.5</v>
      </c>
      <c r="N138" s="3">
        <v>8.1</v>
      </c>
      <c r="O138" s="3">
        <v>26.7</v>
      </c>
      <c r="P138" s="3">
        <v>34.799999999999997</v>
      </c>
      <c r="Q138" s="3">
        <v>16.600000000000001</v>
      </c>
      <c r="R138" s="3">
        <v>5.0999999999999996</v>
      </c>
      <c r="S138" s="3">
        <v>2.8</v>
      </c>
      <c r="T138" s="3">
        <v>11.6</v>
      </c>
      <c r="U138" s="3">
        <v>17.399999999999999</v>
      </c>
    </row>
    <row r="139" spans="1:21" x14ac:dyDescent="0.2">
      <c r="A139" s="3">
        <v>137</v>
      </c>
      <c r="B139" s="13" t="s">
        <v>186</v>
      </c>
      <c r="C139" s="3">
        <v>34</v>
      </c>
      <c r="D139" s="3">
        <v>75.2</v>
      </c>
      <c r="E139" s="3">
        <v>27</v>
      </c>
      <c r="F139" s="3">
        <v>56.8</v>
      </c>
      <c r="G139" s="3">
        <v>47.5</v>
      </c>
      <c r="H139" s="3">
        <v>9.4</v>
      </c>
      <c r="I139" s="3">
        <v>27.9</v>
      </c>
      <c r="J139" s="3">
        <v>33.9</v>
      </c>
      <c r="K139" s="3">
        <v>11.9</v>
      </c>
      <c r="L139" s="3">
        <v>16.2</v>
      </c>
      <c r="M139" s="3">
        <v>73.3</v>
      </c>
      <c r="N139" s="3">
        <v>8.6</v>
      </c>
      <c r="O139" s="3">
        <v>29.1</v>
      </c>
      <c r="P139" s="3">
        <v>37.700000000000003</v>
      </c>
      <c r="Q139" s="3">
        <v>17.100000000000001</v>
      </c>
      <c r="R139" s="3">
        <v>3.7</v>
      </c>
      <c r="S139" s="3">
        <v>4.5999999999999996</v>
      </c>
      <c r="T139" s="3">
        <v>12.3</v>
      </c>
      <c r="U139" s="3">
        <v>10.9</v>
      </c>
    </row>
    <row r="140" spans="1:21" x14ac:dyDescent="0.2">
      <c r="A140" s="3">
        <v>139</v>
      </c>
      <c r="B140" s="13" t="s">
        <v>165</v>
      </c>
      <c r="C140" s="3">
        <v>32</v>
      </c>
      <c r="D140" s="3">
        <v>75.2</v>
      </c>
      <c r="E140" s="3">
        <v>25.6</v>
      </c>
      <c r="F140" s="3">
        <v>56.1</v>
      </c>
      <c r="G140" s="3">
        <v>45.6</v>
      </c>
      <c r="H140" s="3">
        <v>8.1</v>
      </c>
      <c r="I140" s="3">
        <v>22.7</v>
      </c>
      <c r="J140" s="3">
        <v>35.5</v>
      </c>
      <c r="K140" s="3">
        <v>15.9</v>
      </c>
      <c r="L140" s="3">
        <v>21.4</v>
      </c>
      <c r="M140" s="3">
        <v>74.599999999999994</v>
      </c>
      <c r="N140" s="3">
        <v>9.8000000000000007</v>
      </c>
      <c r="O140" s="3">
        <v>24.6</v>
      </c>
      <c r="P140" s="3">
        <v>34.4</v>
      </c>
      <c r="Q140" s="3">
        <v>15.2</v>
      </c>
      <c r="R140" s="3">
        <v>7.1</v>
      </c>
      <c r="S140" s="3">
        <v>3.5</v>
      </c>
      <c r="T140" s="3">
        <v>10.5</v>
      </c>
      <c r="U140" s="3">
        <v>15.7</v>
      </c>
    </row>
    <row r="141" spans="1:21" x14ac:dyDescent="0.2">
      <c r="A141" s="3">
        <v>140</v>
      </c>
      <c r="B141" s="13" t="s">
        <v>271</v>
      </c>
      <c r="C141" s="3">
        <v>33</v>
      </c>
      <c r="D141" s="3">
        <v>75.2</v>
      </c>
      <c r="E141" s="3">
        <v>26.6</v>
      </c>
      <c r="F141" s="3">
        <v>62.3</v>
      </c>
      <c r="G141" s="3">
        <v>42.7</v>
      </c>
      <c r="H141" s="3">
        <v>9</v>
      </c>
      <c r="I141" s="3">
        <v>26.7</v>
      </c>
      <c r="J141" s="3">
        <v>33.799999999999997</v>
      </c>
      <c r="K141" s="3">
        <v>12.9</v>
      </c>
      <c r="L141" s="3">
        <v>17.2</v>
      </c>
      <c r="M141" s="3">
        <v>75.400000000000006</v>
      </c>
      <c r="N141" s="3">
        <v>12.5</v>
      </c>
      <c r="O141" s="3">
        <v>25</v>
      </c>
      <c r="P141" s="3">
        <v>37.5</v>
      </c>
      <c r="Q141" s="3">
        <v>13</v>
      </c>
      <c r="R141" s="3">
        <v>5.5</v>
      </c>
      <c r="S141" s="3">
        <v>2.5</v>
      </c>
      <c r="T141" s="3">
        <v>11.1</v>
      </c>
      <c r="U141" s="3">
        <v>18.3</v>
      </c>
    </row>
    <row r="142" spans="1:21" x14ac:dyDescent="0.2">
      <c r="A142" s="3">
        <v>141</v>
      </c>
      <c r="B142" s="13" t="s">
        <v>257</v>
      </c>
      <c r="C142" s="3">
        <v>33</v>
      </c>
      <c r="D142" s="3">
        <v>75.099999999999994</v>
      </c>
      <c r="E142" s="3">
        <v>27.2</v>
      </c>
      <c r="F142" s="3">
        <v>60.5</v>
      </c>
      <c r="G142" s="3">
        <v>44.9</v>
      </c>
      <c r="H142" s="3">
        <v>7.1</v>
      </c>
      <c r="I142" s="3">
        <v>20.5</v>
      </c>
      <c r="J142" s="3">
        <v>34.5</v>
      </c>
      <c r="K142" s="3">
        <v>13.6</v>
      </c>
      <c r="L142" s="3">
        <v>19.899999999999999</v>
      </c>
      <c r="M142" s="3">
        <v>68.599999999999994</v>
      </c>
      <c r="N142" s="3">
        <v>11.9</v>
      </c>
      <c r="O142" s="3">
        <v>26.1</v>
      </c>
      <c r="P142" s="3">
        <v>38</v>
      </c>
      <c r="Q142" s="3">
        <v>12.2</v>
      </c>
      <c r="R142" s="3">
        <v>5.2</v>
      </c>
      <c r="S142" s="3">
        <v>2.9</v>
      </c>
      <c r="T142" s="3">
        <v>11.8</v>
      </c>
      <c r="U142" s="3">
        <v>15.9</v>
      </c>
    </row>
    <row r="143" spans="1:21" x14ac:dyDescent="0.2">
      <c r="A143" s="3">
        <v>142</v>
      </c>
      <c r="B143" s="13" t="s">
        <v>176</v>
      </c>
      <c r="C143" s="3">
        <v>32</v>
      </c>
      <c r="D143" s="3">
        <v>75.099999999999994</v>
      </c>
      <c r="E143" s="3">
        <v>25.1</v>
      </c>
      <c r="F143" s="3">
        <v>58.5</v>
      </c>
      <c r="G143" s="3">
        <v>42.9</v>
      </c>
      <c r="H143" s="3">
        <v>10.3</v>
      </c>
      <c r="I143" s="3">
        <v>27.4</v>
      </c>
      <c r="J143" s="3">
        <v>37.4</v>
      </c>
      <c r="K143" s="3">
        <v>14.6</v>
      </c>
      <c r="L143" s="3">
        <v>19.8</v>
      </c>
      <c r="M143" s="3">
        <v>74.099999999999994</v>
      </c>
      <c r="N143" s="3">
        <v>11.4</v>
      </c>
      <c r="O143" s="3">
        <v>22.1</v>
      </c>
      <c r="P143" s="3">
        <v>33.5</v>
      </c>
      <c r="Q143" s="3">
        <v>13.6</v>
      </c>
      <c r="R143" s="3">
        <v>6.2</v>
      </c>
      <c r="S143" s="3">
        <v>2</v>
      </c>
      <c r="T143" s="3">
        <v>10.3</v>
      </c>
      <c r="U143" s="3">
        <v>17.600000000000001</v>
      </c>
    </row>
    <row r="144" spans="1:21" x14ac:dyDescent="0.2">
      <c r="A144" s="3">
        <v>143</v>
      </c>
      <c r="B144" s="13" t="s">
        <v>175</v>
      </c>
      <c r="C144" s="3">
        <v>33</v>
      </c>
      <c r="D144" s="3">
        <v>74.900000000000006</v>
      </c>
      <c r="E144" s="3">
        <v>25.9</v>
      </c>
      <c r="F144" s="3">
        <v>57</v>
      </c>
      <c r="G144" s="3">
        <v>45.5</v>
      </c>
      <c r="H144" s="3">
        <v>7.7</v>
      </c>
      <c r="I144" s="3">
        <v>22.5</v>
      </c>
      <c r="J144" s="3">
        <v>34.1</v>
      </c>
      <c r="K144" s="3">
        <v>15.4</v>
      </c>
      <c r="L144" s="3">
        <v>20.3</v>
      </c>
      <c r="M144" s="3">
        <v>76</v>
      </c>
      <c r="N144" s="3">
        <v>9.3000000000000007</v>
      </c>
      <c r="O144" s="3">
        <v>25.6</v>
      </c>
      <c r="P144" s="3">
        <v>34.799999999999997</v>
      </c>
      <c r="Q144" s="3">
        <v>14.8</v>
      </c>
      <c r="R144" s="3">
        <v>7.2</v>
      </c>
      <c r="S144" s="3">
        <v>4.5</v>
      </c>
      <c r="T144" s="3">
        <v>10.8</v>
      </c>
      <c r="U144" s="3">
        <v>17.100000000000001</v>
      </c>
    </row>
    <row r="145" spans="1:21" x14ac:dyDescent="0.2">
      <c r="A145" s="3">
        <v>144</v>
      </c>
      <c r="B145" s="13" t="s">
        <v>126</v>
      </c>
      <c r="C145" s="3">
        <v>34</v>
      </c>
      <c r="D145" s="3">
        <v>74.900000000000006</v>
      </c>
      <c r="E145" s="3">
        <v>25.4</v>
      </c>
      <c r="F145" s="3">
        <v>55.2</v>
      </c>
      <c r="G145" s="3">
        <v>45.9</v>
      </c>
      <c r="H145" s="3">
        <v>7.3</v>
      </c>
      <c r="I145" s="3">
        <v>23.5</v>
      </c>
      <c r="J145" s="3">
        <v>31</v>
      </c>
      <c r="K145" s="3">
        <v>16.8</v>
      </c>
      <c r="L145" s="3">
        <v>21.6</v>
      </c>
      <c r="M145" s="3">
        <v>77.7</v>
      </c>
      <c r="N145" s="3">
        <v>10.6</v>
      </c>
      <c r="O145" s="3">
        <v>25.7</v>
      </c>
      <c r="P145" s="3">
        <v>36.299999999999997</v>
      </c>
      <c r="Q145" s="3">
        <v>14.3</v>
      </c>
      <c r="R145" s="3">
        <v>5.4</v>
      </c>
      <c r="S145" s="3">
        <v>2.6</v>
      </c>
      <c r="T145" s="3">
        <v>11.1</v>
      </c>
      <c r="U145" s="3">
        <v>16.100000000000001</v>
      </c>
    </row>
    <row r="146" spans="1:21" x14ac:dyDescent="0.2">
      <c r="A146" s="3">
        <v>145</v>
      </c>
      <c r="B146" s="13" t="s">
        <v>107</v>
      </c>
      <c r="C146" s="3">
        <v>32</v>
      </c>
      <c r="D146" s="3">
        <v>74.8</v>
      </c>
      <c r="E146" s="3">
        <v>26.3</v>
      </c>
      <c r="F146" s="3">
        <v>62.4</v>
      </c>
      <c r="G146" s="3">
        <v>42.2</v>
      </c>
      <c r="H146" s="3">
        <v>8.1999999999999993</v>
      </c>
      <c r="I146" s="3">
        <v>24.9</v>
      </c>
      <c r="J146" s="3">
        <v>32.9</v>
      </c>
      <c r="K146" s="3">
        <v>14</v>
      </c>
      <c r="L146" s="3">
        <v>19.3</v>
      </c>
      <c r="M146" s="3">
        <v>72.400000000000006</v>
      </c>
      <c r="N146" s="3">
        <v>9.3000000000000007</v>
      </c>
      <c r="O146" s="3">
        <v>27.8</v>
      </c>
      <c r="P146" s="3">
        <v>37.1</v>
      </c>
      <c r="Q146" s="3">
        <v>11.9</v>
      </c>
      <c r="R146" s="3">
        <v>8.1</v>
      </c>
      <c r="S146" s="3">
        <v>2.7</v>
      </c>
      <c r="T146" s="3">
        <v>11</v>
      </c>
      <c r="U146" s="3">
        <v>18.3</v>
      </c>
    </row>
    <row r="147" spans="1:21" x14ac:dyDescent="0.2">
      <c r="A147" s="3">
        <v>146</v>
      </c>
      <c r="B147" s="13" t="s">
        <v>193</v>
      </c>
      <c r="C147" s="3">
        <v>32</v>
      </c>
      <c r="D147" s="3">
        <v>74.8</v>
      </c>
      <c r="E147" s="3">
        <v>27.5</v>
      </c>
      <c r="F147" s="3">
        <v>60.7</v>
      </c>
      <c r="G147" s="3">
        <v>45.4</v>
      </c>
      <c r="H147" s="3">
        <v>6.9</v>
      </c>
      <c r="I147" s="3">
        <v>22.7</v>
      </c>
      <c r="J147" s="3">
        <v>30.6</v>
      </c>
      <c r="K147" s="3">
        <v>12.8</v>
      </c>
      <c r="L147" s="3">
        <v>18.899999999999999</v>
      </c>
      <c r="M147" s="3">
        <v>67.5</v>
      </c>
      <c r="N147" s="3">
        <v>9.3000000000000007</v>
      </c>
      <c r="O147" s="3">
        <v>24.6</v>
      </c>
      <c r="P147" s="3">
        <v>33.9</v>
      </c>
      <c r="Q147" s="3">
        <v>13.3</v>
      </c>
      <c r="R147" s="3">
        <v>7.6</v>
      </c>
      <c r="S147" s="3">
        <v>2.2999999999999998</v>
      </c>
      <c r="T147" s="3">
        <v>14.2</v>
      </c>
      <c r="U147" s="3">
        <v>19.3</v>
      </c>
    </row>
    <row r="148" spans="1:21" x14ac:dyDescent="0.2">
      <c r="A148" s="3">
        <v>147</v>
      </c>
      <c r="B148" s="13" t="s">
        <v>199</v>
      </c>
      <c r="C148" s="3">
        <v>32</v>
      </c>
      <c r="D148" s="3">
        <v>74.8</v>
      </c>
      <c r="E148" s="3">
        <v>27</v>
      </c>
      <c r="F148" s="3">
        <v>57.9</v>
      </c>
      <c r="G148" s="3">
        <v>46.6</v>
      </c>
      <c r="H148" s="3">
        <v>7.3</v>
      </c>
      <c r="I148" s="3">
        <v>20.9</v>
      </c>
      <c r="J148" s="3">
        <v>35.200000000000003</v>
      </c>
      <c r="K148" s="3">
        <v>13.4</v>
      </c>
      <c r="L148" s="3">
        <v>19.100000000000001</v>
      </c>
      <c r="M148" s="3">
        <v>70.3</v>
      </c>
      <c r="N148" s="3">
        <v>10.8</v>
      </c>
      <c r="O148" s="3">
        <v>21.8</v>
      </c>
      <c r="P148" s="3">
        <v>32.700000000000003</v>
      </c>
      <c r="Q148" s="3">
        <v>16.3</v>
      </c>
      <c r="R148" s="3">
        <v>8.1</v>
      </c>
      <c r="S148" s="3">
        <v>3</v>
      </c>
      <c r="T148" s="3">
        <v>10.6</v>
      </c>
      <c r="U148" s="3">
        <v>17.5</v>
      </c>
    </row>
    <row r="149" spans="1:21" x14ac:dyDescent="0.2">
      <c r="A149" s="3">
        <v>147</v>
      </c>
      <c r="B149" s="13" t="s">
        <v>144</v>
      </c>
      <c r="C149" s="3">
        <v>32</v>
      </c>
      <c r="D149" s="3">
        <v>74.8</v>
      </c>
      <c r="E149" s="3">
        <v>26.5</v>
      </c>
      <c r="F149" s="3">
        <v>60.9</v>
      </c>
      <c r="G149" s="3">
        <v>43.6</v>
      </c>
      <c r="H149" s="3">
        <v>6.6</v>
      </c>
      <c r="I149" s="3">
        <v>20.6</v>
      </c>
      <c r="J149" s="3">
        <v>32.200000000000003</v>
      </c>
      <c r="K149" s="3">
        <v>15.1</v>
      </c>
      <c r="L149" s="3">
        <v>22.5</v>
      </c>
      <c r="M149" s="3">
        <v>66.900000000000006</v>
      </c>
      <c r="N149" s="3">
        <v>13</v>
      </c>
      <c r="O149" s="3">
        <v>24.3</v>
      </c>
      <c r="P149" s="3">
        <v>37.299999999999997</v>
      </c>
      <c r="Q149" s="3">
        <v>13</v>
      </c>
      <c r="R149" s="3">
        <v>9.6999999999999993</v>
      </c>
      <c r="S149" s="3">
        <v>3.8</v>
      </c>
      <c r="T149" s="3">
        <v>12.5</v>
      </c>
      <c r="U149" s="3">
        <v>18.600000000000001</v>
      </c>
    </row>
    <row r="150" spans="1:21" x14ac:dyDescent="0.2">
      <c r="A150" s="3">
        <v>149</v>
      </c>
      <c r="B150" s="13" t="s">
        <v>106</v>
      </c>
      <c r="C150" s="3">
        <v>34</v>
      </c>
      <c r="D150" s="3">
        <v>74.7</v>
      </c>
      <c r="E150" s="3">
        <v>25.7</v>
      </c>
      <c r="F150" s="3">
        <v>60.1</v>
      </c>
      <c r="G150" s="3">
        <v>42.7</v>
      </c>
      <c r="H150" s="3">
        <v>7.7</v>
      </c>
      <c r="I150" s="3">
        <v>23</v>
      </c>
      <c r="J150" s="3">
        <v>33.6</v>
      </c>
      <c r="K150" s="3">
        <v>15.6</v>
      </c>
      <c r="L150" s="3">
        <v>19.7</v>
      </c>
      <c r="M150" s="3">
        <v>79</v>
      </c>
      <c r="N150" s="3">
        <v>10</v>
      </c>
      <c r="O150" s="3">
        <v>24.5</v>
      </c>
      <c r="P150" s="3">
        <v>34.5</v>
      </c>
      <c r="Q150" s="3">
        <v>12</v>
      </c>
      <c r="R150" s="3">
        <v>5.9</v>
      </c>
      <c r="S150" s="3">
        <v>3.7</v>
      </c>
      <c r="T150" s="3">
        <v>9.6999999999999993</v>
      </c>
      <c r="U150" s="3">
        <v>16.399999999999999</v>
      </c>
    </row>
    <row r="151" spans="1:21" x14ac:dyDescent="0.2">
      <c r="A151" s="3">
        <v>150</v>
      </c>
      <c r="B151" s="13" t="s">
        <v>178</v>
      </c>
      <c r="C151" s="3">
        <v>33</v>
      </c>
      <c r="D151" s="3">
        <v>74.7</v>
      </c>
      <c r="E151" s="3">
        <v>27.2</v>
      </c>
      <c r="F151" s="3">
        <v>59.5</v>
      </c>
      <c r="G151" s="3">
        <v>45.7</v>
      </c>
      <c r="H151" s="3">
        <v>6.4</v>
      </c>
      <c r="I151" s="3">
        <v>19.5</v>
      </c>
      <c r="J151" s="3">
        <v>32.799999999999997</v>
      </c>
      <c r="K151" s="3">
        <v>13.9</v>
      </c>
      <c r="L151" s="3">
        <v>19.7</v>
      </c>
      <c r="M151" s="3">
        <v>70.5</v>
      </c>
      <c r="N151" s="3">
        <v>11</v>
      </c>
      <c r="O151" s="3">
        <v>26.1</v>
      </c>
      <c r="P151" s="3">
        <v>37.1</v>
      </c>
      <c r="Q151" s="3">
        <v>13.6</v>
      </c>
      <c r="R151" s="3">
        <v>4.9000000000000004</v>
      </c>
      <c r="S151" s="3">
        <v>2.5</v>
      </c>
      <c r="T151" s="3">
        <v>12.6</v>
      </c>
      <c r="U151" s="3">
        <v>16.399999999999999</v>
      </c>
    </row>
    <row r="152" spans="1:21" x14ac:dyDescent="0.2">
      <c r="A152" s="3">
        <v>150</v>
      </c>
      <c r="B152" s="13" t="s">
        <v>145</v>
      </c>
      <c r="C152" s="3">
        <v>33</v>
      </c>
      <c r="D152" s="3">
        <v>74.7</v>
      </c>
      <c r="E152" s="3">
        <v>25.9</v>
      </c>
      <c r="F152" s="3">
        <v>56.9</v>
      </c>
      <c r="G152" s="3">
        <v>45.5</v>
      </c>
      <c r="H152" s="3">
        <v>8.3000000000000007</v>
      </c>
      <c r="I152" s="3">
        <v>24.3</v>
      </c>
      <c r="J152" s="3">
        <v>34.1</v>
      </c>
      <c r="K152" s="3">
        <v>14.6</v>
      </c>
      <c r="L152" s="3">
        <v>19.7</v>
      </c>
      <c r="M152" s="3">
        <v>74.2</v>
      </c>
      <c r="N152" s="3">
        <v>11.7</v>
      </c>
      <c r="O152" s="3">
        <v>25.3</v>
      </c>
      <c r="P152" s="3">
        <v>37</v>
      </c>
      <c r="Q152" s="3">
        <v>15.5</v>
      </c>
      <c r="R152" s="3">
        <v>6.9</v>
      </c>
      <c r="S152" s="3">
        <v>5</v>
      </c>
      <c r="T152" s="3">
        <v>10.5</v>
      </c>
      <c r="U152" s="3">
        <v>15.4</v>
      </c>
    </row>
    <row r="153" spans="1:21" x14ac:dyDescent="0.2">
      <c r="A153" s="3">
        <v>152</v>
      </c>
      <c r="B153" s="13" t="s">
        <v>121</v>
      </c>
      <c r="C153" s="3">
        <v>32</v>
      </c>
      <c r="D153" s="3">
        <v>74.7</v>
      </c>
      <c r="E153" s="3">
        <v>27.2</v>
      </c>
      <c r="F153" s="3">
        <v>59.4</v>
      </c>
      <c r="G153" s="3">
        <v>45.8</v>
      </c>
      <c r="H153" s="3">
        <v>6.3</v>
      </c>
      <c r="I153" s="3">
        <v>19.8</v>
      </c>
      <c r="J153" s="3">
        <v>32.1</v>
      </c>
      <c r="K153" s="3">
        <v>13.9</v>
      </c>
      <c r="L153" s="3">
        <v>19.7</v>
      </c>
      <c r="M153" s="3">
        <v>70.599999999999994</v>
      </c>
      <c r="N153" s="3">
        <v>10.9</v>
      </c>
      <c r="O153" s="3">
        <v>25.5</v>
      </c>
      <c r="P153" s="3">
        <v>36.4</v>
      </c>
      <c r="Q153" s="3">
        <v>15.9</v>
      </c>
      <c r="R153" s="3">
        <v>5.8</v>
      </c>
      <c r="S153" s="3">
        <v>3.3</v>
      </c>
      <c r="T153" s="3">
        <v>11.6</v>
      </c>
      <c r="U153" s="3">
        <v>16.600000000000001</v>
      </c>
    </row>
    <row r="154" spans="1:21" x14ac:dyDescent="0.2">
      <c r="A154" s="3">
        <v>153</v>
      </c>
      <c r="B154" s="13" t="s">
        <v>1765</v>
      </c>
      <c r="C154" s="3">
        <v>33</v>
      </c>
      <c r="D154" s="3">
        <v>74.599999999999994</v>
      </c>
      <c r="E154" s="3">
        <v>27.3</v>
      </c>
      <c r="F154" s="3">
        <v>61.9</v>
      </c>
      <c r="G154" s="3">
        <v>44.1</v>
      </c>
      <c r="H154" s="3">
        <v>7.2</v>
      </c>
      <c r="I154" s="3">
        <v>22.3</v>
      </c>
      <c r="J154" s="3">
        <v>32.299999999999997</v>
      </c>
      <c r="K154" s="3">
        <v>12.8</v>
      </c>
      <c r="L154" s="3">
        <v>17.899999999999999</v>
      </c>
      <c r="M154" s="3">
        <v>71.599999999999994</v>
      </c>
      <c r="N154" s="3">
        <v>11.9</v>
      </c>
      <c r="O154" s="3">
        <v>22</v>
      </c>
      <c r="P154" s="3">
        <v>33.799999999999997</v>
      </c>
      <c r="Q154" s="3">
        <v>12.5</v>
      </c>
      <c r="R154" s="3">
        <v>8.3000000000000007</v>
      </c>
      <c r="S154" s="3">
        <v>2.2999999999999998</v>
      </c>
      <c r="T154" s="3">
        <v>10.8</v>
      </c>
      <c r="U154" s="3">
        <v>17.399999999999999</v>
      </c>
    </row>
    <row r="155" spans="1:21" x14ac:dyDescent="0.2">
      <c r="A155" s="3">
        <v>154</v>
      </c>
      <c r="B155" s="13" t="s">
        <v>124</v>
      </c>
      <c r="C155" s="3">
        <v>32</v>
      </c>
      <c r="D155" s="3">
        <v>74.5</v>
      </c>
      <c r="E155" s="3">
        <v>26.1</v>
      </c>
      <c r="F155" s="3">
        <v>57.4</v>
      </c>
      <c r="G155" s="3">
        <v>45.4</v>
      </c>
      <c r="H155" s="3">
        <v>6.1</v>
      </c>
      <c r="I155" s="3">
        <v>19.3</v>
      </c>
      <c r="J155" s="3">
        <v>31.7</v>
      </c>
      <c r="K155" s="3">
        <v>16.2</v>
      </c>
      <c r="L155" s="3">
        <v>22.6</v>
      </c>
      <c r="M155" s="3">
        <v>71.7</v>
      </c>
      <c r="N155" s="3">
        <v>10.199999999999999</v>
      </c>
      <c r="O155" s="3">
        <v>24.4</v>
      </c>
      <c r="P155" s="3">
        <v>34.6</v>
      </c>
      <c r="Q155" s="3">
        <v>13</v>
      </c>
      <c r="R155" s="3">
        <v>7.6</v>
      </c>
      <c r="S155" s="3">
        <v>4.8</v>
      </c>
      <c r="T155" s="3">
        <v>12.3</v>
      </c>
      <c r="U155" s="3">
        <v>19.100000000000001</v>
      </c>
    </row>
    <row r="156" spans="1:21" x14ac:dyDescent="0.2">
      <c r="A156" s="3">
        <v>155</v>
      </c>
      <c r="B156" s="13" t="s">
        <v>103</v>
      </c>
      <c r="C156" s="3">
        <v>32</v>
      </c>
      <c r="D156" s="3">
        <v>74.400000000000006</v>
      </c>
      <c r="E156" s="3">
        <v>26.3</v>
      </c>
      <c r="F156" s="3">
        <v>59.3</v>
      </c>
      <c r="G156" s="3">
        <v>44.3</v>
      </c>
      <c r="H156" s="3">
        <v>7.1</v>
      </c>
      <c r="I156" s="3">
        <v>22.2</v>
      </c>
      <c r="J156" s="3">
        <v>31.8</v>
      </c>
      <c r="K156" s="3">
        <v>14.7</v>
      </c>
      <c r="L156" s="3">
        <v>20.399999999999999</v>
      </c>
      <c r="M156" s="3">
        <v>72</v>
      </c>
      <c r="N156" s="3">
        <v>10.3</v>
      </c>
      <c r="O156" s="3">
        <v>24.3</v>
      </c>
      <c r="P156" s="3">
        <v>34.6</v>
      </c>
      <c r="Q156" s="3">
        <v>14.4</v>
      </c>
      <c r="R156" s="3">
        <v>8.3000000000000007</v>
      </c>
      <c r="S156" s="3">
        <v>3.5</v>
      </c>
      <c r="T156" s="3">
        <v>11.1</v>
      </c>
      <c r="U156" s="3">
        <v>17.100000000000001</v>
      </c>
    </row>
    <row r="157" spans="1:21" x14ac:dyDescent="0.2">
      <c r="A157" s="3">
        <v>156</v>
      </c>
      <c r="B157" s="13" t="s">
        <v>153</v>
      </c>
      <c r="C157" s="3">
        <v>33</v>
      </c>
      <c r="D157" s="3">
        <v>74.400000000000006</v>
      </c>
      <c r="E157" s="3">
        <v>25.3</v>
      </c>
      <c r="F157" s="3">
        <v>60.5</v>
      </c>
      <c r="G157" s="3">
        <v>41.9</v>
      </c>
      <c r="H157" s="3">
        <v>9.3000000000000007</v>
      </c>
      <c r="I157" s="3">
        <v>28.8</v>
      </c>
      <c r="J157" s="3">
        <v>32.200000000000003</v>
      </c>
      <c r="K157" s="3">
        <v>14.5</v>
      </c>
      <c r="L157" s="3">
        <v>20.7</v>
      </c>
      <c r="M157" s="3">
        <v>69.900000000000006</v>
      </c>
      <c r="N157" s="3">
        <v>13.7</v>
      </c>
      <c r="O157" s="3">
        <v>25.7</v>
      </c>
      <c r="P157" s="3">
        <v>39.4</v>
      </c>
      <c r="Q157" s="3">
        <v>13.5</v>
      </c>
      <c r="R157" s="3">
        <v>8.1</v>
      </c>
      <c r="S157" s="3">
        <v>2.8</v>
      </c>
      <c r="T157" s="3">
        <v>13.1</v>
      </c>
      <c r="U157" s="3">
        <v>16.8</v>
      </c>
    </row>
    <row r="158" spans="1:21" x14ac:dyDescent="0.2">
      <c r="A158" s="3">
        <v>157</v>
      </c>
      <c r="B158" s="13" t="s">
        <v>158</v>
      </c>
      <c r="C158" s="3">
        <v>32</v>
      </c>
      <c r="D158" s="3">
        <v>74.3</v>
      </c>
      <c r="E158" s="3">
        <v>27.1</v>
      </c>
      <c r="F158" s="3">
        <v>57.9</v>
      </c>
      <c r="G158" s="3">
        <v>46.8</v>
      </c>
      <c r="H158" s="3">
        <v>7.3</v>
      </c>
      <c r="I158" s="3">
        <v>19.8</v>
      </c>
      <c r="J158" s="3">
        <v>36.9</v>
      </c>
      <c r="K158" s="3">
        <v>12.8</v>
      </c>
      <c r="L158" s="3">
        <v>18.399999999999999</v>
      </c>
      <c r="M158" s="3">
        <v>69.400000000000006</v>
      </c>
      <c r="N158" s="3">
        <v>10.1</v>
      </c>
      <c r="O158" s="3">
        <v>23.6</v>
      </c>
      <c r="P158" s="3">
        <v>33.700000000000003</v>
      </c>
      <c r="Q158" s="3">
        <v>13.3</v>
      </c>
      <c r="R158" s="3">
        <v>6.7</v>
      </c>
      <c r="S158" s="3">
        <v>3.2</v>
      </c>
      <c r="T158" s="3">
        <v>10.6</v>
      </c>
      <c r="U158" s="3">
        <v>18.2</v>
      </c>
    </row>
    <row r="159" spans="1:21" x14ac:dyDescent="0.2">
      <c r="A159" s="3">
        <v>158</v>
      </c>
      <c r="B159" s="13" t="s">
        <v>205</v>
      </c>
      <c r="C159" s="3">
        <v>30</v>
      </c>
      <c r="D159" s="3">
        <v>74.3</v>
      </c>
      <c r="E159" s="3">
        <v>26</v>
      </c>
      <c r="F159" s="3">
        <v>60.3</v>
      </c>
      <c r="G159" s="3">
        <v>43.1</v>
      </c>
      <c r="H159" s="3">
        <v>7.4</v>
      </c>
      <c r="I159" s="3">
        <v>22.7</v>
      </c>
      <c r="J159" s="3">
        <v>32.5</v>
      </c>
      <c r="K159" s="3">
        <v>15</v>
      </c>
      <c r="L159" s="3">
        <v>20.3</v>
      </c>
      <c r="M159" s="3">
        <v>74.2</v>
      </c>
      <c r="N159" s="3">
        <v>14.1</v>
      </c>
      <c r="O159" s="3">
        <v>24</v>
      </c>
      <c r="P159" s="3">
        <v>38.1</v>
      </c>
      <c r="Q159" s="3">
        <v>13.3</v>
      </c>
      <c r="R159" s="3">
        <v>6</v>
      </c>
      <c r="S159" s="3">
        <v>4.5</v>
      </c>
      <c r="T159" s="3">
        <v>10.7</v>
      </c>
      <c r="U159" s="3">
        <v>16.5</v>
      </c>
    </row>
    <row r="160" spans="1:21" x14ac:dyDescent="0.2">
      <c r="A160" s="3">
        <v>159</v>
      </c>
      <c r="B160" s="13" t="s">
        <v>185</v>
      </c>
      <c r="C160" s="3">
        <v>34</v>
      </c>
      <c r="D160" s="3">
        <v>74.3</v>
      </c>
      <c r="E160" s="3">
        <v>25.7</v>
      </c>
      <c r="F160" s="3">
        <v>55.6</v>
      </c>
      <c r="G160" s="3">
        <v>46.3</v>
      </c>
      <c r="H160" s="3">
        <v>10</v>
      </c>
      <c r="I160" s="3">
        <v>26.3</v>
      </c>
      <c r="J160" s="3">
        <v>38.1</v>
      </c>
      <c r="K160" s="3">
        <v>12.9</v>
      </c>
      <c r="L160" s="3">
        <v>16.8</v>
      </c>
      <c r="M160" s="3">
        <v>76.400000000000006</v>
      </c>
      <c r="N160" s="3">
        <v>8.9</v>
      </c>
      <c r="O160" s="3">
        <v>25</v>
      </c>
      <c r="P160" s="3">
        <v>33.9</v>
      </c>
      <c r="Q160" s="3">
        <v>14.9</v>
      </c>
      <c r="R160" s="3">
        <v>6</v>
      </c>
      <c r="S160" s="3">
        <v>3.1</v>
      </c>
      <c r="T160" s="3">
        <v>12.2</v>
      </c>
      <c r="U160" s="3">
        <v>16.899999999999999</v>
      </c>
    </row>
    <row r="161" spans="1:21" x14ac:dyDescent="0.2">
      <c r="A161" s="3">
        <v>160</v>
      </c>
      <c r="B161" s="13" t="s">
        <v>136</v>
      </c>
      <c r="C161" s="3">
        <v>32</v>
      </c>
      <c r="D161" s="3">
        <v>74.3</v>
      </c>
      <c r="E161" s="3">
        <v>25</v>
      </c>
      <c r="F161" s="3">
        <v>60</v>
      </c>
      <c r="G161" s="3">
        <v>41.6</v>
      </c>
      <c r="H161" s="3">
        <v>7</v>
      </c>
      <c r="I161" s="3">
        <v>22.5</v>
      </c>
      <c r="J161" s="3">
        <v>31.1</v>
      </c>
      <c r="K161" s="3">
        <v>17.399999999999999</v>
      </c>
      <c r="L161" s="3">
        <v>25</v>
      </c>
      <c r="M161" s="3">
        <v>69.5</v>
      </c>
      <c r="N161" s="3">
        <v>16.2</v>
      </c>
      <c r="O161" s="3">
        <v>25</v>
      </c>
      <c r="P161" s="3">
        <v>41.2</v>
      </c>
      <c r="Q161" s="3">
        <v>11.9</v>
      </c>
      <c r="R161" s="3">
        <v>7.5</v>
      </c>
      <c r="S161" s="3">
        <v>4.0999999999999996</v>
      </c>
      <c r="T161" s="3">
        <v>12.3</v>
      </c>
      <c r="U161" s="3">
        <v>17.3</v>
      </c>
    </row>
    <row r="162" spans="1:21" x14ac:dyDescent="0.2">
      <c r="A162" s="3">
        <v>161</v>
      </c>
      <c r="B162" s="13" t="s">
        <v>233</v>
      </c>
      <c r="C162" s="3">
        <v>33</v>
      </c>
      <c r="D162" s="3">
        <v>74.3</v>
      </c>
      <c r="E162" s="3">
        <v>25.8</v>
      </c>
      <c r="F162" s="3">
        <v>60.8</v>
      </c>
      <c r="G162" s="3">
        <v>42.3</v>
      </c>
      <c r="H162" s="3">
        <v>8.1999999999999993</v>
      </c>
      <c r="I162" s="3">
        <v>25.3</v>
      </c>
      <c r="J162" s="3">
        <v>32.5</v>
      </c>
      <c r="K162" s="3">
        <v>14.5</v>
      </c>
      <c r="L162" s="3">
        <v>20.2</v>
      </c>
      <c r="M162" s="3">
        <v>71.900000000000006</v>
      </c>
      <c r="N162" s="3">
        <v>12.1</v>
      </c>
      <c r="O162" s="3">
        <v>24.2</v>
      </c>
      <c r="P162" s="3">
        <v>36.299999999999997</v>
      </c>
      <c r="Q162" s="3">
        <v>13.7</v>
      </c>
      <c r="R162" s="3">
        <v>7.6</v>
      </c>
      <c r="S162" s="3">
        <v>3.5</v>
      </c>
      <c r="T162" s="3">
        <v>13.2</v>
      </c>
      <c r="U162" s="3">
        <v>18.7</v>
      </c>
    </row>
    <row r="163" spans="1:21" x14ac:dyDescent="0.2">
      <c r="A163" s="3">
        <v>162</v>
      </c>
      <c r="B163" s="13" t="s">
        <v>166</v>
      </c>
      <c r="C163" s="3">
        <v>31</v>
      </c>
      <c r="D163" s="3">
        <v>74.3</v>
      </c>
      <c r="E163" s="3">
        <v>25.8</v>
      </c>
      <c r="F163" s="3">
        <v>57.8</v>
      </c>
      <c r="G163" s="3">
        <v>44.6</v>
      </c>
      <c r="H163" s="3">
        <v>8.6999999999999993</v>
      </c>
      <c r="I163" s="3">
        <v>24.5</v>
      </c>
      <c r="J163" s="3">
        <v>35.4</v>
      </c>
      <c r="K163" s="3">
        <v>14</v>
      </c>
      <c r="L163" s="3">
        <v>21.2</v>
      </c>
      <c r="M163" s="3">
        <v>66.099999999999994</v>
      </c>
      <c r="N163" s="3">
        <v>11.6</v>
      </c>
      <c r="O163" s="3">
        <v>24.9</v>
      </c>
      <c r="P163" s="3">
        <v>36.5</v>
      </c>
      <c r="Q163" s="3">
        <v>14.1</v>
      </c>
      <c r="R163" s="3">
        <v>5.9</v>
      </c>
      <c r="S163" s="3">
        <v>3.2</v>
      </c>
      <c r="T163" s="3">
        <v>13.5</v>
      </c>
      <c r="U163" s="3">
        <v>18.100000000000001</v>
      </c>
    </row>
    <row r="164" spans="1:21" x14ac:dyDescent="0.2">
      <c r="A164" s="3">
        <v>163</v>
      </c>
      <c r="B164" s="13" t="s">
        <v>133</v>
      </c>
      <c r="C164" s="3">
        <v>33</v>
      </c>
      <c r="D164" s="3">
        <v>74.2</v>
      </c>
      <c r="E164" s="3">
        <v>26.4</v>
      </c>
      <c r="F164" s="3">
        <v>55.4</v>
      </c>
      <c r="G164" s="3">
        <v>47.6</v>
      </c>
      <c r="H164" s="3">
        <v>9.8000000000000007</v>
      </c>
      <c r="I164" s="3">
        <v>27.8</v>
      </c>
      <c r="J164" s="3">
        <v>35.4</v>
      </c>
      <c r="K164" s="3">
        <v>11.6</v>
      </c>
      <c r="L164" s="3">
        <v>16.8</v>
      </c>
      <c r="M164" s="3">
        <v>68.7</v>
      </c>
      <c r="N164" s="3">
        <v>7.6</v>
      </c>
      <c r="O164" s="3">
        <v>27.6</v>
      </c>
      <c r="P164" s="3">
        <v>35.299999999999997</v>
      </c>
      <c r="Q164" s="3">
        <v>15.1</v>
      </c>
      <c r="R164" s="3">
        <v>6.4</v>
      </c>
      <c r="S164" s="3">
        <v>3.1</v>
      </c>
      <c r="T164" s="3">
        <v>12.7</v>
      </c>
      <c r="U164" s="3">
        <v>14.7</v>
      </c>
    </row>
    <row r="165" spans="1:21" x14ac:dyDescent="0.2">
      <c r="A165" s="3">
        <v>163</v>
      </c>
      <c r="B165" s="13" t="s">
        <v>237</v>
      </c>
      <c r="C165" s="3">
        <v>33</v>
      </c>
      <c r="D165" s="3">
        <v>74.2</v>
      </c>
      <c r="E165" s="3">
        <v>26.9</v>
      </c>
      <c r="F165" s="3">
        <v>62.5</v>
      </c>
      <c r="G165" s="3">
        <v>43</v>
      </c>
      <c r="H165" s="3">
        <v>9.5</v>
      </c>
      <c r="I165" s="3">
        <v>27.6</v>
      </c>
      <c r="J165" s="3">
        <v>34.299999999999997</v>
      </c>
      <c r="K165" s="3">
        <v>11</v>
      </c>
      <c r="L165" s="3">
        <v>16.7</v>
      </c>
      <c r="M165" s="3">
        <v>65.8</v>
      </c>
      <c r="N165" s="3">
        <v>12.8</v>
      </c>
      <c r="O165" s="3">
        <v>24.6</v>
      </c>
      <c r="P165" s="3">
        <v>37.4</v>
      </c>
      <c r="Q165" s="3">
        <v>13.6</v>
      </c>
      <c r="R165" s="3">
        <v>7.8</v>
      </c>
      <c r="S165" s="3">
        <v>3.7</v>
      </c>
      <c r="T165" s="3">
        <v>13.5</v>
      </c>
      <c r="U165" s="3">
        <v>19.600000000000001</v>
      </c>
    </row>
    <row r="166" spans="1:21" x14ac:dyDescent="0.2">
      <c r="A166" s="3">
        <v>165</v>
      </c>
      <c r="B166" s="13" t="s">
        <v>147</v>
      </c>
      <c r="C166" s="3">
        <v>34</v>
      </c>
      <c r="D166" s="3">
        <v>74.2</v>
      </c>
      <c r="E166" s="3">
        <v>26.9</v>
      </c>
      <c r="F166" s="3">
        <v>58.8</v>
      </c>
      <c r="G166" s="3">
        <v>45.8</v>
      </c>
      <c r="H166" s="3">
        <v>8.1</v>
      </c>
      <c r="I166" s="3">
        <v>20.3</v>
      </c>
      <c r="J166" s="3">
        <v>39.799999999999997</v>
      </c>
      <c r="K166" s="3">
        <v>12.3</v>
      </c>
      <c r="L166" s="3">
        <v>16.600000000000001</v>
      </c>
      <c r="M166" s="3">
        <v>74.099999999999994</v>
      </c>
      <c r="N166" s="3">
        <v>12.3</v>
      </c>
      <c r="O166" s="3">
        <v>23.9</v>
      </c>
      <c r="P166" s="3">
        <v>36.200000000000003</v>
      </c>
      <c r="Q166" s="3">
        <v>12</v>
      </c>
      <c r="R166" s="3">
        <v>7.9</v>
      </c>
      <c r="S166" s="3">
        <v>4.5999999999999996</v>
      </c>
      <c r="T166" s="3">
        <v>9.3000000000000007</v>
      </c>
      <c r="U166" s="3">
        <v>16.399999999999999</v>
      </c>
    </row>
    <row r="167" spans="1:21" x14ac:dyDescent="0.2">
      <c r="A167" s="3">
        <v>166</v>
      </c>
      <c r="B167" s="13" t="s">
        <v>198</v>
      </c>
      <c r="C167" s="3">
        <v>32</v>
      </c>
      <c r="D167" s="3">
        <v>74.099999999999994</v>
      </c>
      <c r="E167" s="3">
        <v>25.8</v>
      </c>
      <c r="F167" s="3">
        <v>56.3</v>
      </c>
      <c r="G167" s="3">
        <v>45.8</v>
      </c>
      <c r="H167" s="3">
        <v>7.9</v>
      </c>
      <c r="I167" s="3">
        <v>23.3</v>
      </c>
      <c r="J167" s="3">
        <v>33.9</v>
      </c>
      <c r="K167" s="3">
        <v>14.6</v>
      </c>
      <c r="L167" s="3">
        <v>20.7</v>
      </c>
      <c r="M167" s="3">
        <v>70.400000000000006</v>
      </c>
      <c r="N167" s="3">
        <v>9.1</v>
      </c>
      <c r="O167" s="3">
        <v>23.8</v>
      </c>
      <c r="P167" s="3">
        <v>32.799999999999997</v>
      </c>
      <c r="Q167" s="3">
        <v>14.2</v>
      </c>
      <c r="R167" s="3">
        <v>6.9</v>
      </c>
      <c r="S167" s="3">
        <v>2.2000000000000002</v>
      </c>
      <c r="T167" s="3">
        <v>13.9</v>
      </c>
      <c r="U167" s="3">
        <v>19.2</v>
      </c>
    </row>
    <row r="168" spans="1:21" x14ac:dyDescent="0.2">
      <c r="A168" s="3">
        <v>167</v>
      </c>
      <c r="B168" s="13" t="s">
        <v>332</v>
      </c>
      <c r="C168" s="3">
        <v>33</v>
      </c>
      <c r="D168" s="3">
        <v>74</v>
      </c>
      <c r="E168" s="3">
        <v>26.1</v>
      </c>
      <c r="F168" s="3">
        <v>56.1</v>
      </c>
      <c r="G168" s="3">
        <v>46.6</v>
      </c>
      <c r="H168" s="3">
        <v>8.1</v>
      </c>
      <c r="I168" s="3">
        <v>23</v>
      </c>
      <c r="J168" s="3">
        <v>35.299999999999997</v>
      </c>
      <c r="K168" s="3">
        <v>13.7</v>
      </c>
      <c r="L168" s="3">
        <v>20.6</v>
      </c>
      <c r="M168" s="3">
        <v>66.400000000000006</v>
      </c>
      <c r="N168" s="3">
        <v>8.5</v>
      </c>
      <c r="O168" s="3">
        <v>25.3</v>
      </c>
      <c r="P168" s="3">
        <v>33.799999999999997</v>
      </c>
      <c r="Q168" s="3">
        <v>13.6</v>
      </c>
      <c r="R168" s="3">
        <v>6.6</v>
      </c>
      <c r="S168" s="3">
        <v>3.2</v>
      </c>
      <c r="T168" s="3">
        <v>13.1</v>
      </c>
      <c r="U168" s="3">
        <v>17.8</v>
      </c>
    </row>
    <row r="169" spans="1:21" x14ac:dyDescent="0.2">
      <c r="A169" s="3">
        <v>167</v>
      </c>
      <c r="B169" s="13" t="s">
        <v>229</v>
      </c>
      <c r="C169" s="3">
        <v>33</v>
      </c>
      <c r="D169" s="3">
        <v>74</v>
      </c>
      <c r="E169" s="3">
        <v>26.3</v>
      </c>
      <c r="F169" s="3">
        <v>61.4</v>
      </c>
      <c r="G169" s="3">
        <v>42.8</v>
      </c>
      <c r="H169" s="3">
        <v>7.6</v>
      </c>
      <c r="I169" s="3">
        <v>22.1</v>
      </c>
      <c r="J169" s="3">
        <v>34.6</v>
      </c>
      <c r="K169" s="3">
        <v>13.8</v>
      </c>
      <c r="L169" s="3">
        <v>20.2</v>
      </c>
      <c r="M169" s="3">
        <v>68.5</v>
      </c>
      <c r="N169" s="3">
        <v>12</v>
      </c>
      <c r="O169" s="3">
        <v>25.8</v>
      </c>
      <c r="P169" s="3">
        <v>37.799999999999997</v>
      </c>
      <c r="Q169" s="3">
        <v>11.3</v>
      </c>
      <c r="R169" s="3">
        <v>8.1</v>
      </c>
      <c r="S169" s="3">
        <v>3.9</v>
      </c>
      <c r="T169" s="3">
        <v>10.6</v>
      </c>
      <c r="U169" s="3">
        <v>17.3</v>
      </c>
    </row>
    <row r="170" spans="1:21" x14ac:dyDescent="0.2">
      <c r="A170" s="3">
        <v>169</v>
      </c>
      <c r="B170" s="13" t="s">
        <v>132</v>
      </c>
      <c r="C170" s="3">
        <v>31</v>
      </c>
      <c r="D170" s="3">
        <v>74</v>
      </c>
      <c r="E170" s="3">
        <v>27.4</v>
      </c>
      <c r="F170" s="3">
        <v>59.6</v>
      </c>
      <c r="G170" s="3">
        <v>45.9</v>
      </c>
      <c r="H170" s="3">
        <v>7.2</v>
      </c>
      <c r="I170" s="3">
        <v>23</v>
      </c>
      <c r="J170" s="3">
        <v>31.3</v>
      </c>
      <c r="K170" s="3">
        <v>12</v>
      </c>
      <c r="L170" s="3">
        <v>15.7</v>
      </c>
      <c r="M170" s="3">
        <v>76.400000000000006</v>
      </c>
      <c r="N170" s="3">
        <v>9.5</v>
      </c>
      <c r="O170" s="3">
        <v>22.1</v>
      </c>
      <c r="P170" s="3">
        <v>31.5</v>
      </c>
      <c r="Q170" s="3">
        <v>12.9</v>
      </c>
      <c r="R170" s="3">
        <v>6.4</v>
      </c>
      <c r="S170" s="3">
        <v>3.4</v>
      </c>
      <c r="T170" s="3">
        <v>10.9</v>
      </c>
      <c r="U170" s="3">
        <v>14.4</v>
      </c>
    </row>
    <row r="171" spans="1:21" x14ac:dyDescent="0.2">
      <c r="A171" s="3">
        <v>169</v>
      </c>
      <c r="B171" s="13" t="s">
        <v>244</v>
      </c>
      <c r="C171" s="3">
        <v>33</v>
      </c>
      <c r="D171" s="3">
        <v>74</v>
      </c>
      <c r="E171" s="3">
        <v>27.3</v>
      </c>
      <c r="F171" s="3">
        <v>59.8</v>
      </c>
      <c r="G171" s="3">
        <v>45.6</v>
      </c>
      <c r="H171" s="3">
        <v>7.3</v>
      </c>
      <c r="I171" s="3">
        <v>22</v>
      </c>
      <c r="J171" s="3">
        <v>33.299999999999997</v>
      </c>
      <c r="K171" s="3">
        <v>12.1</v>
      </c>
      <c r="L171" s="3">
        <v>16.7</v>
      </c>
      <c r="M171" s="3">
        <v>72.2</v>
      </c>
      <c r="N171" s="3">
        <v>8.4</v>
      </c>
      <c r="O171" s="3">
        <v>24.7</v>
      </c>
      <c r="P171" s="3">
        <v>33.1</v>
      </c>
      <c r="Q171" s="3">
        <v>13.6</v>
      </c>
      <c r="R171" s="3">
        <v>8.1999999999999993</v>
      </c>
      <c r="S171" s="3">
        <v>3.6</v>
      </c>
      <c r="T171" s="3">
        <v>10.7</v>
      </c>
      <c r="U171" s="3">
        <v>18.100000000000001</v>
      </c>
    </row>
    <row r="172" spans="1:21" x14ac:dyDescent="0.2">
      <c r="A172" s="3">
        <v>171</v>
      </c>
      <c r="B172" s="13" t="s">
        <v>196</v>
      </c>
      <c r="C172" s="3">
        <v>33</v>
      </c>
      <c r="D172" s="3">
        <v>74</v>
      </c>
      <c r="E172" s="3">
        <v>25</v>
      </c>
      <c r="F172" s="3">
        <v>54.9</v>
      </c>
      <c r="G172" s="3">
        <v>45.4</v>
      </c>
      <c r="H172" s="3">
        <v>7.3</v>
      </c>
      <c r="I172" s="3">
        <v>20.100000000000001</v>
      </c>
      <c r="J172" s="3">
        <v>36.4</v>
      </c>
      <c r="K172" s="3">
        <v>16.7</v>
      </c>
      <c r="L172" s="3">
        <v>21.9</v>
      </c>
      <c r="M172" s="3">
        <v>76.3</v>
      </c>
      <c r="N172" s="3">
        <v>11.4</v>
      </c>
      <c r="O172" s="3">
        <v>24</v>
      </c>
      <c r="P172" s="3">
        <v>35.4</v>
      </c>
      <c r="Q172" s="3">
        <v>11.3</v>
      </c>
      <c r="R172" s="3">
        <v>5.5</v>
      </c>
      <c r="S172" s="3">
        <v>3.1</v>
      </c>
      <c r="T172" s="3">
        <v>11.3</v>
      </c>
      <c r="U172" s="3">
        <v>17.100000000000001</v>
      </c>
    </row>
    <row r="173" spans="1:21" x14ac:dyDescent="0.2">
      <c r="A173" s="3">
        <v>172</v>
      </c>
      <c r="B173" s="13" t="s">
        <v>204</v>
      </c>
      <c r="C173" s="3">
        <v>32</v>
      </c>
      <c r="D173" s="3">
        <v>73.900000000000006</v>
      </c>
      <c r="E173" s="3">
        <v>25.1</v>
      </c>
      <c r="F173" s="3">
        <v>57.4</v>
      </c>
      <c r="G173" s="3">
        <v>43.8</v>
      </c>
      <c r="H173" s="3">
        <v>8.8000000000000007</v>
      </c>
      <c r="I173" s="3">
        <v>24.6</v>
      </c>
      <c r="J173" s="3">
        <v>35.799999999999997</v>
      </c>
      <c r="K173" s="3">
        <v>14.9</v>
      </c>
      <c r="L173" s="3">
        <v>20.6</v>
      </c>
      <c r="M173" s="3">
        <v>72.400000000000006</v>
      </c>
      <c r="N173" s="3">
        <v>8.8000000000000007</v>
      </c>
      <c r="O173" s="3">
        <v>25.3</v>
      </c>
      <c r="P173" s="3">
        <v>34.200000000000003</v>
      </c>
      <c r="Q173" s="3">
        <v>12.9</v>
      </c>
      <c r="R173" s="3">
        <v>5.4</v>
      </c>
      <c r="S173" s="3">
        <v>4.4000000000000004</v>
      </c>
      <c r="T173" s="3">
        <v>12.3</v>
      </c>
      <c r="U173" s="3">
        <v>17.2</v>
      </c>
    </row>
    <row r="174" spans="1:21" x14ac:dyDescent="0.2">
      <c r="A174" s="3">
        <v>173</v>
      </c>
      <c r="B174" s="13" t="s">
        <v>301</v>
      </c>
      <c r="C174" s="3">
        <v>33</v>
      </c>
      <c r="D174" s="3">
        <v>73.900000000000006</v>
      </c>
      <c r="E174" s="3">
        <v>26.2</v>
      </c>
      <c r="F174" s="3">
        <v>61.4</v>
      </c>
      <c r="G174" s="3">
        <v>42.6</v>
      </c>
      <c r="H174" s="3">
        <v>6.9</v>
      </c>
      <c r="I174" s="3">
        <v>23.2</v>
      </c>
      <c r="J174" s="3">
        <v>29.6</v>
      </c>
      <c r="K174" s="3">
        <v>14.7</v>
      </c>
      <c r="L174" s="3">
        <v>19.2</v>
      </c>
      <c r="M174" s="3">
        <v>76.3</v>
      </c>
      <c r="N174" s="3">
        <v>11.8</v>
      </c>
      <c r="O174" s="3">
        <v>26.5</v>
      </c>
      <c r="P174" s="3">
        <v>38.299999999999997</v>
      </c>
      <c r="Q174" s="3">
        <v>13.8</v>
      </c>
      <c r="R174" s="3">
        <v>8.1999999999999993</v>
      </c>
      <c r="S174" s="3">
        <v>4.7</v>
      </c>
      <c r="T174" s="3">
        <v>12.9</v>
      </c>
      <c r="U174" s="3">
        <v>16.3</v>
      </c>
    </row>
    <row r="175" spans="1:21" x14ac:dyDescent="0.2">
      <c r="A175" s="3">
        <v>174</v>
      </c>
      <c r="B175" s="13" t="s">
        <v>230</v>
      </c>
      <c r="C175" s="3">
        <v>33</v>
      </c>
      <c r="D175" s="3">
        <v>73.900000000000006</v>
      </c>
      <c r="E175" s="3">
        <v>25.1</v>
      </c>
      <c r="F175" s="3">
        <v>57.3</v>
      </c>
      <c r="G175" s="3">
        <v>43.8</v>
      </c>
      <c r="H175" s="3">
        <v>7.7</v>
      </c>
      <c r="I175" s="3">
        <v>25.6</v>
      </c>
      <c r="J175" s="3">
        <v>29.9</v>
      </c>
      <c r="K175" s="3">
        <v>16</v>
      </c>
      <c r="L175" s="3">
        <v>22.2</v>
      </c>
      <c r="M175" s="3">
        <v>72</v>
      </c>
      <c r="N175" s="3">
        <v>13.9</v>
      </c>
      <c r="O175" s="3">
        <v>24.6</v>
      </c>
      <c r="P175" s="3">
        <v>38.6</v>
      </c>
      <c r="Q175" s="3">
        <v>13.9</v>
      </c>
      <c r="R175" s="3">
        <v>9.4</v>
      </c>
      <c r="S175" s="3">
        <v>4.7</v>
      </c>
      <c r="T175" s="3">
        <v>13.5</v>
      </c>
      <c r="U175" s="3">
        <v>16.7</v>
      </c>
    </row>
    <row r="176" spans="1:21" x14ac:dyDescent="0.2">
      <c r="A176" s="3">
        <v>175</v>
      </c>
      <c r="B176" s="13" t="s">
        <v>137</v>
      </c>
      <c r="C176" s="3">
        <v>32</v>
      </c>
      <c r="D176" s="3">
        <v>73.900000000000006</v>
      </c>
      <c r="E176" s="3">
        <v>25.9</v>
      </c>
      <c r="F176" s="3">
        <v>55.6</v>
      </c>
      <c r="G176" s="3">
        <v>46.6</v>
      </c>
      <c r="H176" s="3">
        <v>7.8</v>
      </c>
      <c r="I176" s="3">
        <v>22.8</v>
      </c>
      <c r="J176" s="3">
        <v>34</v>
      </c>
      <c r="K176" s="3">
        <v>14.3</v>
      </c>
      <c r="L176" s="3">
        <v>19</v>
      </c>
      <c r="M176" s="3">
        <v>75</v>
      </c>
      <c r="N176" s="3">
        <v>9.6</v>
      </c>
      <c r="O176" s="3">
        <v>26.8</v>
      </c>
      <c r="P176" s="3">
        <v>36.4</v>
      </c>
      <c r="Q176" s="3">
        <v>15.2</v>
      </c>
      <c r="R176" s="3">
        <v>6.4</v>
      </c>
      <c r="S176" s="3">
        <v>4.0999999999999996</v>
      </c>
      <c r="T176" s="3">
        <v>12.6</v>
      </c>
      <c r="U176" s="3">
        <v>15.8</v>
      </c>
    </row>
    <row r="177" spans="1:21" x14ac:dyDescent="0.2">
      <c r="A177" s="3">
        <v>176</v>
      </c>
      <c r="B177" s="13" t="s">
        <v>91</v>
      </c>
      <c r="C177" s="3">
        <v>34</v>
      </c>
      <c r="D177" s="3">
        <v>73.900000000000006</v>
      </c>
      <c r="E177" s="3">
        <v>26.1</v>
      </c>
      <c r="F177" s="3">
        <v>58.6</v>
      </c>
      <c r="G177" s="3">
        <v>44.6</v>
      </c>
      <c r="H177" s="3">
        <v>7.5</v>
      </c>
      <c r="I177" s="3">
        <v>21.6</v>
      </c>
      <c r="J177" s="3">
        <v>34.799999999999997</v>
      </c>
      <c r="K177" s="3">
        <v>14.1</v>
      </c>
      <c r="L177" s="3">
        <v>18.600000000000001</v>
      </c>
      <c r="M177" s="3">
        <v>75.900000000000006</v>
      </c>
      <c r="N177" s="3">
        <v>10.9</v>
      </c>
      <c r="O177" s="3">
        <v>27.4</v>
      </c>
      <c r="P177" s="3">
        <v>38.299999999999997</v>
      </c>
      <c r="Q177" s="3">
        <v>11.5</v>
      </c>
      <c r="R177" s="3">
        <v>4.9000000000000004</v>
      </c>
      <c r="S177" s="3">
        <v>3.6</v>
      </c>
      <c r="T177" s="3">
        <v>10</v>
      </c>
      <c r="U177" s="3">
        <v>13.7</v>
      </c>
    </row>
    <row r="178" spans="1:21" x14ac:dyDescent="0.2">
      <c r="A178" s="3">
        <v>177</v>
      </c>
      <c r="B178" s="13" t="s">
        <v>276</v>
      </c>
      <c r="C178" s="3">
        <v>33</v>
      </c>
      <c r="D178" s="3">
        <v>73.8</v>
      </c>
      <c r="E178" s="3">
        <v>25.2</v>
      </c>
      <c r="F178" s="3">
        <v>55.2</v>
      </c>
      <c r="G178" s="3">
        <v>45.6</v>
      </c>
      <c r="H178" s="3">
        <v>8.3000000000000007</v>
      </c>
      <c r="I178" s="3">
        <v>22.6</v>
      </c>
      <c r="J178" s="3">
        <v>36.6</v>
      </c>
      <c r="K178" s="3">
        <v>15.3</v>
      </c>
      <c r="L178" s="3">
        <v>20.6</v>
      </c>
      <c r="M178" s="3">
        <v>74.2</v>
      </c>
      <c r="N178" s="3">
        <v>8.6</v>
      </c>
      <c r="O178" s="3">
        <v>26.4</v>
      </c>
      <c r="P178" s="3">
        <v>35</v>
      </c>
      <c r="Q178" s="3">
        <v>14</v>
      </c>
      <c r="R178" s="3">
        <v>4.0999999999999996</v>
      </c>
      <c r="S178" s="3">
        <v>2.8</v>
      </c>
      <c r="T178" s="3">
        <v>11.1</v>
      </c>
      <c r="U178" s="3">
        <v>13.5</v>
      </c>
    </row>
    <row r="179" spans="1:21" x14ac:dyDescent="0.2">
      <c r="A179" s="3">
        <v>177</v>
      </c>
      <c r="B179" s="13" t="s">
        <v>120</v>
      </c>
      <c r="C179" s="3">
        <v>33</v>
      </c>
      <c r="D179" s="3">
        <v>73.8</v>
      </c>
      <c r="E179" s="3">
        <v>26.7</v>
      </c>
      <c r="F179" s="3">
        <v>59.7</v>
      </c>
      <c r="G179" s="3">
        <v>44.7</v>
      </c>
      <c r="H179" s="3">
        <v>5.2</v>
      </c>
      <c r="I179" s="3">
        <v>16.899999999999999</v>
      </c>
      <c r="J179" s="3">
        <v>30.5</v>
      </c>
      <c r="K179" s="3">
        <v>15.4</v>
      </c>
      <c r="L179" s="3">
        <v>21.1</v>
      </c>
      <c r="M179" s="3">
        <v>72.7</v>
      </c>
      <c r="N179" s="3">
        <v>11.6</v>
      </c>
      <c r="O179" s="3">
        <v>26.9</v>
      </c>
      <c r="P179" s="3">
        <v>38.5</v>
      </c>
      <c r="Q179" s="3">
        <v>11.8</v>
      </c>
      <c r="R179" s="3">
        <v>6.8</v>
      </c>
      <c r="S179" s="3">
        <v>4.4000000000000004</v>
      </c>
      <c r="T179" s="3">
        <v>11.6</v>
      </c>
      <c r="U179" s="3">
        <v>15.2</v>
      </c>
    </row>
    <row r="180" spans="1:21" x14ac:dyDescent="0.2">
      <c r="A180" s="3">
        <v>179</v>
      </c>
      <c r="B180" s="13" t="s">
        <v>66</v>
      </c>
      <c r="C180" s="3">
        <v>32</v>
      </c>
      <c r="D180" s="3">
        <v>73.8</v>
      </c>
      <c r="E180" s="3">
        <v>26.2</v>
      </c>
      <c r="F180" s="3">
        <v>58.9</v>
      </c>
      <c r="G180" s="3">
        <v>44.5</v>
      </c>
      <c r="H180" s="3">
        <v>7.8</v>
      </c>
      <c r="I180" s="3">
        <v>25.6</v>
      </c>
      <c r="J180" s="3">
        <v>30.5</v>
      </c>
      <c r="K180" s="3">
        <v>13.7</v>
      </c>
      <c r="L180" s="3">
        <v>19.100000000000001</v>
      </c>
      <c r="M180" s="3">
        <v>71.400000000000006</v>
      </c>
      <c r="N180" s="3">
        <v>10.3</v>
      </c>
      <c r="O180" s="3">
        <v>25.3</v>
      </c>
      <c r="P180" s="3">
        <v>35.700000000000003</v>
      </c>
      <c r="Q180" s="3">
        <v>12.8</v>
      </c>
      <c r="R180" s="3">
        <v>7.1</v>
      </c>
      <c r="S180" s="3">
        <v>4.7</v>
      </c>
      <c r="T180" s="3">
        <v>13.1</v>
      </c>
      <c r="U180" s="3">
        <v>16.8</v>
      </c>
    </row>
    <row r="181" spans="1:21" x14ac:dyDescent="0.2">
      <c r="A181" s="3">
        <v>180</v>
      </c>
      <c r="B181" s="13" t="s">
        <v>254</v>
      </c>
      <c r="C181" s="3">
        <v>31</v>
      </c>
      <c r="D181" s="3">
        <v>73.8</v>
      </c>
      <c r="E181" s="3">
        <v>26.6</v>
      </c>
      <c r="F181" s="3">
        <v>57.3</v>
      </c>
      <c r="G181" s="3">
        <v>46.4</v>
      </c>
      <c r="H181" s="3">
        <v>6.3</v>
      </c>
      <c r="I181" s="3">
        <v>19</v>
      </c>
      <c r="J181" s="3">
        <v>33</v>
      </c>
      <c r="K181" s="3">
        <v>14.4</v>
      </c>
      <c r="L181" s="3">
        <v>20.7</v>
      </c>
      <c r="M181" s="3">
        <v>69.2</v>
      </c>
      <c r="N181" s="3">
        <v>11.5</v>
      </c>
      <c r="O181" s="3">
        <v>24.9</v>
      </c>
      <c r="P181" s="3">
        <v>36.4</v>
      </c>
      <c r="Q181" s="3">
        <v>10.5</v>
      </c>
      <c r="R181" s="3">
        <v>5.2</v>
      </c>
      <c r="S181" s="3">
        <v>3.3</v>
      </c>
      <c r="T181" s="3">
        <v>14.6</v>
      </c>
      <c r="U181" s="3">
        <v>18.8</v>
      </c>
    </row>
    <row r="182" spans="1:21" x14ac:dyDescent="0.2">
      <c r="A182" s="3">
        <v>181</v>
      </c>
      <c r="B182" s="13" t="s">
        <v>200</v>
      </c>
      <c r="C182" s="3">
        <v>33</v>
      </c>
      <c r="D182" s="3">
        <v>73.8</v>
      </c>
      <c r="E182" s="3">
        <v>25.8</v>
      </c>
      <c r="F182" s="3">
        <v>58.9</v>
      </c>
      <c r="G182" s="3">
        <v>43.8</v>
      </c>
      <c r="H182" s="3">
        <v>6.6</v>
      </c>
      <c r="I182" s="3">
        <v>17.399999999999999</v>
      </c>
      <c r="J182" s="3">
        <v>38</v>
      </c>
      <c r="K182" s="3">
        <v>15.6</v>
      </c>
      <c r="L182" s="3">
        <v>20.2</v>
      </c>
      <c r="M182" s="3">
        <v>77.2</v>
      </c>
      <c r="N182" s="3">
        <v>12.8</v>
      </c>
      <c r="O182" s="3">
        <v>22.7</v>
      </c>
      <c r="P182" s="3">
        <v>35.5</v>
      </c>
      <c r="Q182" s="3">
        <v>10.1</v>
      </c>
      <c r="R182" s="3">
        <v>6.8</v>
      </c>
      <c r="S182" s="3">
        <v>2.8</v>
      </c>
      <c r="T182" s="3">
        <v>12.6</v>
      </c>
      <c r="U182" s="3">
        <v>20.3</v>
      </c>
    </row>
    <row r="183" spans="1:21" x14ac:dyDescent="0.2">
      <c r="A183" s="3">
        <v>182</v>
      </c>
      <c r="B183" s="13" t="s">
        <v>321</v>
      </c>
      <c r="C183" s="3">
        <v>33</v>
      </c>
      <c r="D183" s="3">
        <v>73.7</v>
      </c>
      <c r="E183" s="3">
        <v>26.5</v>
      </c>
      <c r="F183" s="3">
        <v>60.7</v>
      </c>
      <c r="G183" s="3">
        <v>43.6</v>
      </c>
      <c r="H183" s="3">
        <v>7.2</v>
      </c>
      <c r="I183" s="3">
        <v>23</v>
      </c>
      <c r="J183" s="3">
        <v>31.4</v>
      </c>
      <c r="K183" s="3">
        <v>13.6</v>
      </c>
      <c r="L183" s="3">
        <v>18.100000000000001</v>
      </c>
      <c r="M183" s="3">
        <v>75.099999999999994</v>
      </c>
      <c r="N183" s="3">
        <v>12.9</v>
      </c>
      <c r="O183" s="3">
        <v>23.9</v>
      </c>
      <c r="P183" s="3">
        <v>36.799999999999997</v>
      </c>
      <c r="Q183" s="3">
        <v>12.6</v>
      </c>
      <c r="R183" s="3">
        <v>7.6</v>
      </c>
      <c r="S183" s="3">
        <v>3.2</v>
      </c>
      <c r="T183" s="3">
        <v>11.7</v>
      </c>
      <c r="U183" s="3">
        <v>18.3</v>
      </c>
    </row>
    <row r="184" spans="1:21" x14ac:dyDescent="0.2">
      <c r="A184" s="3">
        <v>183</v>
      </c>
      <c r="B184" s="13" t="s">
        <v>89</v>
      </c>
      <c r="C184" s="3">
        <v>31</v>
      </c>
      <c r="D184" s="3">
        <v>73.7</v>
      </c>
      <c r="E184" s="3">
        <v>25.4</v>
      </c>
      <c r="F184" s="3">
        <v>57.8</v>
      </c>
      <c r="G184" s="3">
        <v>44</v>
      </c>
      <c r="H184" s="3">
        <v>7.9</v>
      </c>
      <c r="I184" s="3">
        <v>23.1</v>
      </c>
      <c r="J184" s="3">
        <v>34.200000000000003</v>
      </c>
      <c r="K184" s="3">
        <v>14.9</v>
      </c>
      <c r="L184" s="3">
        <v>19.899999999999999</v>
      </c>
      <c r="M184" s="3">
        <v>74.900000000000006</v>
      </c>
      <c r="N184" s="3">
        <v>9.3000000000000007</v>
      </c>
      <c r="O184" s="3">
        <v>25</v>
      </c>
      <c r="P184" s="3">
        <v>34.299999999999997</v>
      </c>
      <c r="Q184" s="3">
        <v>11.2</v>
      </c>
      <c r="R184" s="3">
        <v>7.2</v>
      </c>
      <c r="S184" s="3">
        <v>3.2</v>
      </c>
      <c r="T184" s="3">
        <v>12.2</v>
      </c>
      <c r="U184" s="3">
        <v>17.5</v>
      </c>
    </row>
    <row r="185" spans="1:21" x14ac:dyDescent="0.2">
      <c r="A185" s="3">
        <v>184</v>
      </c>
      <c r="B185" s="13" t="s">
        <v>111</v>
      </c>
      <c r="C185" s="3">
        <v>33</v>
      </c>
      <c r="D185" s="3">
        <v>73.7</v>
      </c>
      <c r="E185" s="3">
        <v>25.7</v>
      </c>
      <c r="F185" s="3">
        <v>59</v>
      </c>
      <c r="G185" s="3">
        <v>43.6</v>
      </c>
      <c r="H185" s="3">
        <v>8.3000000000000007</v>
      </c>
      <c r="I185" s="3">
        <v>24.8</v>
      </c>
      <c r="J185" s="3">
        <v>33.6</v>
      </c>
      <c r="K185" s="3">
        <v>13.9</v>
      </c>
      <c r="L185" s="3">
        <v>19.5</v>
      </c>
      <c r="M185" s="3">
        <v>71.099999999999994</v>
      </c>
      <c r="N185" s="3">
        <v>9.6999999999999993</v>
      </c>
      <c r="O185" s="3">
        <v>24.2</v>
      </c>
      <c r="P185" s="3">
        <v>33.9</v>
      </c>
      <c r="Q185" s="3">
        <v>13.6</v>
      </c>
      <c r="R185" s="3">
        <v>6.9</v>
      </c>
      <c r="S185" s="3">
        <v>2.7</v>
      </c>
      <c r="T185" s="3">
        <v>11.7</v>
      </c>
      <c r="U185" s="3">
        <v>16.100000000000001</v>
      </c>
    </row>
    <row r="186" spans="1:21" x14ac:dyDescent="0.2">
      <c r="A186" s="3">
        <v>185</v>
      </c>
      <c r="B186" s="13" t="s">
        <v>114</v>
      </c>
      <c r="C186" s="3">
        <v>33</v>
      </c>
      <c r="D186" s="3">
        <v>73.599999999999994</v>
      </c>
      <c r="E186" s="3">
        <v>25.2</v>
      </c>
      <c r="F186" s="3">
        <v>56.3</v>
      </c>
      <c r="G186" s="3">
        <v>44.7</v>
      </c>
      <c r="H186" s="3">
        <v>7.4</v>
      </c>
      <c r="I186" s="3">
        <v>23.4</v>
      </c>
      <c r="J186" s="3">
        <v>31.7</v>
      </c>
      <c r="K186" s="3">
        <v>15.8</v>
      </c>
      <c r="L186" s="3">
        <v>22.6</v>
      </c>
      <c r="M186" s="3">
        <v>70</v>
      </c>
      <c r="N186" s="3">
        <v>11</v>
      </c>
      <c r="O186" s="3">
        <v>24.1</v>
      </c>
      <c r="P186" s="3">
        <v>35.1</v>
      </c>
      <c r="Q186" s="3">
        <v>14</v>
      </c>
      <c r="R186" s="3">
        <v>8.9</v>
      </c>
      <c r="S186" s="3">
        <v>3.1</v>
      </c>
      <c r="T186" s="3">
        <v>12.3</v>
      </c>
      <c r="U186" s="3">
        <v>15.1</v>
      </c>
    </row>
    <row r="187" spans="1:21" x14ac:dyDescent="0.2">
      <c r="A187" s="3">
        <v>185</v>
      </c>
      <c r="B187" s="13" t="s">
        <v>221</v>
      </c>
      <c r="C187" s="3">
        <v>33</v>
      </c>
      <c r="D187" s="3">
        <v>73.599999999999994</v>
      </c>
      <c r="E187" s="3">
        <v>24.9</v>
      </c>
      <c r="F187" s="3">
        <v>56.7</v>
      </c>
      <c r="G187" s="3">
        <v>44</v>
      </c>
      <c r="H187" s="3">
        <v>9.3000000000000007</v>
      </c>
      <c r="I187" s="3">
        <v>26.8</v>
      </c>
      <c r="J187" s="3">
        <v>34.799999999999997</v>
      </c>
      <c r="K187" s="3">
        <v>14.4</v>
      </c>
      <c r="L187" s="3">
        <v>19.2</v>
      </c>
      <c r="M187" s="3">
        <v>75.099999999999994</v>
      </c>
      <c r="N187" s="3">
        <v>10.199999999999999</v>
      </c>
      <c r="O187" s="3">
        <v>23.5</v>
      </c>
      <c r="P187" s="3">
        <v>33.700000000000003</v>
      </c>
      <c r="Q187" s="3">
        <v>12.3</v>
      </c>
      <c r="R187" s="3">
        <v>5.9</v>
      </c>
      <c r="S187" s="3">
        <v>2.8</v>
      </c>
      <c r="T187" s="3">
        <v>11.8</v>
      </c>
      <c r="U187" s="3">
        <v>17.899999999999999</v>
      </c>
    </row>
    <row r="188" spans="1:21" x14ac:dyDescent="0.2">
      <c r="A188" s="3">
        <v>187</v>
      </c>
      <c r="B188" s="13" t="s">
        <v>141</v>
      </c>
      <c r="C188" s="3">
        <v>30</v>
      </c>
      <c r="D188" s="3">
        <v>73.599999999999994</v>
      </c>
      <c r="E188" s="3">
        <v>26.4</v>
      </c>
      <c r="F188" s="3">
        <v>60.8</v>
      </c>
      <c r="G188" s="3">
        <v>43.4</v>
      </c>
      <c r="H188" s="3">
        <v>10.5</v>
      </c>
      <c r="I188" s="3">
        <v>29.6</v>
      </c>
      <c r="J188" s="3">
        <v>35.5</v>
      </c>
      <c r="K188" s="3">
        <v>10.4</v>
      </c>
      <c r="L188" s="3">
        <v>14.6</v>
      </c>
      <c r="M188" s="3">
        <v>71</v>
      </c>
      <c r="N188" s="3">
        <v>9.6999999999999993</v>
      </c>
      <c r="O188" s="3">
        <v>24.1</v>
      </c>
      <c r="P188" s="3">
        <v>33.799999999999997</v>
      </c>
      <c r="Q188" s="3">
        <v>15</v>
      </c>
      <c r="R188" s="3">
        <v>7.4</v>
      </c>
      <c r="S188" s="3">
        <v>2.2000000000000002</v>
      </c>
      <c r="T188" s="3">
        <v>10.4</v>
      </c>
      <c r="U188" s="3">
        <v>15.5</v>
      </c>
    </row>
    <row r="189" spans="1:21" x14ac:dyDescent="0.2">
      <c r="A189" s="3">
        <v>188</v>
      </c>
      <c r="B189" s="13" t="s">
        <v>232</v>
      </c>
      <c r="C189" s="3">
        <v>31</v>
      </c>
      <c r="D189" s="3">
        <v>73.599999999999994</v>
      </c>
      <c r="E189" s="3">
        <v>25.7</v>
      </c>
      <c r="F189" s="3">
        <v>58.7</v>
      </c>
      <c r="G189" s="3">
        <v>43.8</v>
      </c>
      <c r="H189" s="3">
        <v>8.9</v>
      </c>
      <c r="I189" s="3">
        <v>25.9</v>
      </c>
      <c r="J189" s="3">
        <v>34.5</v>
      </c>
      <c r="K189" s="3">
        <v>13.3</v>
      </c>
      <c r="L189" s="3">
        <v>17.600000000000001</v>
      </c>
      <c r="M189" s="3">
        <v>75.400000000000006</v>
      </c>
      <c r="N189" s="3">
        <v>11.3</v>
      </c>
      <c r="O189" s="3">
        <v>24.4</v>
      </c>
      <c r="P189" s="3">
        <v>35.700000000000003</v>
      </c>
      <c r="Q189" s="3">
        <v>11.5</v>
      </c>
      <c r="R189" s="3">
        <v>6.2</v>
      </c>
      <c r="S189" s="3">
        <v>3.1</v>
      </c>
      <c r="T189" s="3">
        <v>10.6</v>
      </c>
      <c r="U189" s="3">
        <v>16.3</v>
      </c>
    </row>
    <row r="190" spans="1:21" x14ac:dyDescent="0.2">
      <c r="A190" s="3">
        <v>189</v>
      </c>
      <c r="B190" s="13" t="s">
        <v>253</v>
      </c>
      <c r="C190" s="3">
        <v>32</v>
      </c>
      <c r="D190" s="3">
        <v>73.599999999999994</v>
      </c>
      <c r="E190" s="3">
        <v>26</v>
      </c>
      <c r="F190" s="3">
        <v>56.6</v>
      </c>
      <c r="G190" s="3">
        <v>46</v>
      </c>
      <c r="H190" s="3">
        <v>7.5</v>
      </c>
      <c r="I190" s="3">
        <v>21.6</v>
      </c>
      <c r="J190" s="3">
        <v>34.9</v>
      </c>
      <c r="K190" s="3">
        <v>14</v>
      </c>
      <c r="L190" s="3">
        <v>19</v>
      </c>
      <c r="M190" s="3">
        <v>73.7</v>
      </c>
      <c r="N190" s="3">
        <v>10</v>
      </c>
      <c r="O190" s="3">
        <v>22.6</v>
      </c>
      <c r="P190" s="3">
        <v>32.6</v>
      </c>
      <c r="Q190" s="3">
        <v>12.5</v>
      </c>
      <c r="R190" s="3">
        <v>7</v>
      </c>
      <c r="S190" s="3">
        <v>3.4</v>
      </c>
      <c r="T190" s="3">
        <v>13</v>
      </c>
      <c r="U190" s="3">
        <v>18.100000000000001</v>
      </c>
    </row>
    <row r="191" spans="1:21" x14ac:dyDescent="0.2">
      <c r="A191" s="3">
        <v>189</v>
      </c>
      <c r="B191" s="13" t="s">
        <v>174</v>
      </c>
      <c r="C191" s="3">
        <v>32</v>
      </c>
      <c r="D191" s="3">
        <v>73.599999999999994</v>
      </c>
      <c r="E191" s="3">
        <v>24.8</v>
      </c>
      <c r="F191" s="3">
        <v>56.3</v>
      </c>
      <c r="G191" s="3">
        <v>44.1</v>
      </c>
      <c r="H191" s="3">
        <v>7.8</v>
      </c>
      <c r="I191" s="3">
        <v>23.9</v>
      </c>
      <c r="J191" s="3">
        <v>32.6</v>
      </c>
      <c r="K191" s="3">
        <v>16.100000000000001</v>
      </c>
      <c r="L191" s="3">
        <v>21.6</v>
      </c>
      <c r="M191" s="3">
        <v>74.599999999999994</v>
      </c>
      <c r="N191" s="3">
        <v>12.8</v>
      </c>
      <c r="O191" s="3">
        <v>27.1</v>
      </c>
      <c r="P191" s="3">
        <v>39.799999999999997</v>
      </c>
      <c r="Q191" s="3">
        <v>12.2</v>
      </c>
      <c r="R191" s="3">
        <v>5.2</v>
      </c>
      <c r="S191" s="3">
        <v>4.0999999999999996</v>
      </c>
      <c r="T191" s="3">
        <v>12.5</v>
      </c>
      <c r="U191" s="3">
        <v>13.3</v>
      </c>
    </row>
    <row r="192" spans="1:21" x14ac:dyDescent="0.2">
      <c r="A192" s="3">
        <v>189</v>
      </c>
      <c r="B192" s="13" t="s">
        <v>135</v>
      </c>
      <c r="C192" s="3">
        <v>32</v>
      </c>
      <c r="D192" s="3">
        <v>73.599999999999994</v>
      </c>
      <c r="E192" s="3">
        <v>26.6</v>
      </c>
      <c r="F192" s="3">
        <v>54.3</v>
      </c>
      <c r="G192" s="3">
        <v>48.9</v>
      </c>
      <c r="H192" s="3">
        <v>7.1</v>
      </c>
      <c r="I192" s="3">
        <v>19.3</v>
      </c>
      <c r="J192" s="3">
        <v>37</v>
      </c>
      <c r="K192" s="3">
        <v>13.3</v>
      </c>
      <c r="L192" s="3">
        <v>19.100000000000001</v>
      </c>
      <c r="M192" s="3">
        <v>69.8</v>
      </c>
      <c r="N192" s="3">
        <v>8.1999999999999993</v>
      </c>
      <c r="O192" s="3">
        <v>24.9</v>
      </c>
      <c r="P192" s="3">
        <v>33.1</v>
      </c>
      <c r="Q192" s="3">
        <v>13.9</v>
      </c>
      <c r="R192" s="3">
        <v>5.9</v>
      </c>
      <c r="S192" s="3">
        <v>3</v>
      </c>
      <c r="T192" s="3">
        <v>10.5</v>
      </c>
      <c r="U192" s="3">
        <v>14.6</v>
      </c>
    </row>
    <row r="193" spans="1:21" x14ac:dyDescent="0.2">
      <c r="A193" s="3">
        <v>192</v>
      </c>
      <c r="B193" s="13" t="s">
        <v>189</v>
      </c>
      <c r="C193" s="3">
        <v>33</v>
      </c>
      <c r="D193" s="3">
        <v>73.5</v>
      </c>
      <c r="E193" s="3">
        <v>26.3</v>
      </c>
      <c r="F193" s="3">
        <v>57.5</v>
      </c>
      <c r="G193" s="3">
        <v>45.8</v>
      </c>
      <c r="H193" s="3">
        <v>8.5</v>
      </c>
      <c r="I193" s="3">
        <v>24.2</v>
      </c>
      <c r="J193" s="3">
        <v>35.4</v>
      </c>
      <c r="K193" s="3">
        <v>12.4</v>
      </c>
      <c r="L193" s="3">
        <v>18.600000000000001</v>
      </c>
      <c r="M193" s="3">
        <v>66.3</v>
      </c>
      <c r="N193" s="3">
        <v>10.199999999999999</v>
      </c>
      <c r="O193" s="3">
        <v>25.4</v>
      </c>
      <c r="P193" s="3">
        <v>35.6</v>
      </c>
      <c r="Q193" s="3">
        <v>16</v>
      </c>
      <c r="R193" s="3">
        <v>6.4</v>
      </c>
      <c r="S193" s="3">
        <v>4.5</v>
      </c>
      <c r="T193" s="3">
        <v>12.2</v>
      </c>
      <c r="U193" s="3">
        <v>17.899999999999999</v>
      </c>
    </row>
    <row r="194" spans="1:21" x14ac:dyDescent="0.2">
      <c r="A194" s="3">
        <v>192</v>
      </c>
      <c r="B194" s="13" t="s">
        <v>150</v>
      </c>
      <c r="C194" s="3">
        <v>33</v>
      </c>
      <c r="D194" s="3">
        <v>73.5</v>
      </c>
      <c r="E194" s="3">
        <v>27.1</v>
      </c>
      <c r="F194" s="3">
        <v>59.5</v>
      </c>
      <c r="G194" s="3">
        <v>45.5</v>
      </c>
      <c r="H194" s="3">
        <v>6.5</v>
      </c>
      <c r="I194" s="3">
        <v>20</v>
      </c>
      <c r="J194" s="3">
        <v>32.299999999999997</v>
      </c>
      <c r="K194" s="3">
        <v>12.9</v>
      </c>
      <c r="L194" s="3">
        <v>18.5</v>
      </c>
      <c r="M194" s="3">
        <v>69.400000000000006</v>
      </c>
      <c r="N194" s="3">
        <v>14.1</v>
      </c>
      <c r="O194" s="3">
        <v>25.7</v>
      </c>
      <c r="P194" s="3">
        <v>39.799999999999997</v>
      </c>
      <c r="Q194" s="3">
        <v>15.5</v>
      </c>
      <c r="R194" s="3">
        <v>6.2</v>
      </c>
      <c r="S194" s="3">
        <v>3.9</v>
      </c>
      <c r="T194" s="3">
        <v>9.8000000000000007</v>
      </c>
      <c r="U194" s="3">
        <v>15</v>
      </c>
    </row>
    <row r="195" spans="1:21" x14ac:dyDescent="0.2">
      <c r="A195" s="3">
        <v>194</v>
      </c>
      <c r="B195" s="13" t="s">
        <v>134</v>
      </c>
      <c r="C195" s="3">
        <v>34</v>
      </c>
      <c r="D195" s="3">
        <v>73.400000000000006</v>
      </c>
      <c r="E195" s="3">
        <v>25.7</v>
      </c>
      <c r="F195" s="3">
        <v>63.5</v>
      </c>
      <c r="G195" s="3">
        <v>40.5</v>
      </c>
      <c r="H195" s="3">
        <v>9</v>
      </c>
      <c r="I195" s="3">
        <v>27.2</v>
      </c>
      <c r="J195" s="3">
        <v>33</v>
      </c>
      <c r="K195" s="3">
        <v>13.1</v>
      </c>
      <c r="L195" s="3">
        <v>18.899999999999999</v>
      </c>
      <c r="M195" s="3">
        <v>69.2</v>
      </c>
      <c r="N195" s="3">
        <v>11.7</v>
      </c>
      <c r="O195" s="3">
        <v>24.6</v>
      </c>
      <c r="P195" s="3">
        <v>36.200000000000003</v>
      </c>
      <c r="Q195" s="3">
        <v>11.8</v>
      </c>
      <c r="R195" s="3">
        <v>7.8</v>
      </c>
      <c r="S195" s="3">
        <v>2.9</v>
      </c>
      <c r="T195" s="3">
        <v>9.1</v>
      </c>
      <c r="U195" s="3">
        <v>18.2</v>
      </c>
    </row>
    <row r="196" spans="1:21" x14ac:dyDescent="0.2">
      <c r="A196" s="3">
        <v>195</v>
      </c>
      <c r="B196" s="13" t="s">
        <v>181</v>
      </c>
      <c r="C196" s="3">
        <v>33</v>
      </c>
      <c r="D196" s="3">
        <v>73.400000000000006</v>
      </c>
      <c r="E196" s="3">
        <v>26.5</v>
      </c>
      <c r="F196" s="3">
        <v>60.1</v>
      </c>
      <c r="G196" s="3">
        <v>44.2</v>
      </c>
      <c r="H196" s="3">
        <v>7.4</v>
      </c>
      <c r="I196" s="3">
        <v>21.8</v>
      </c>
      <c r="J196" s="3">
        <v>34.1</v>
      </c>
      <c r="K196" s="3">
        <v>12.8</v>
      </c>
      <c r="L196" s="3">
        <v>18.7</v>
      </c>
      <c r="M196" s="3">
        <v>68.599999999999994</v>
      </c>
      <c r="N196" s="3">
        <v>11</v>
      </c>
      <c r="O196" s="3">
        <v>26.4</v>
      </c>
      <c r="P196" s="3">
        <v>37.299999999999997</v>
      </c>
      <c r="Q196" s="3">
        <v>14.7</v>
      </c>
      <c r="R196" s="3">
        <v>5.8</v>
      </c>
      <c r="S196" s="3">
        <v>3.7</v>
      </c>
      <c r="T196" s="3">
        <v>12.2</v>
      </c>
      <c r="U196" s="3">
        <v>16</v>
      </c>
    </row>
    <row r="197" spans="1:21" x14ac:dyDescent="0.2">
      <c r="A197" s="3">
        <v>195</v>
      </c>
      <c r="B197" s="13" t="s">
        <v>108</v>
      </c>
      <c r="C197" s="3">
        <v>33</v>
      </c>
      <c r="D197" s="3">
        <v>73.400000000000006</v>
      </c>
      <c r="E197" s="3">
        <v>25.5</v>
      </c>
      <c r="F197" s="3">
        <v>55.2</v>
      </c>
      <c r="G197" s="3">
        <v>46.2</v>
      </c>
      <c r="H197" s="3">
        <v>9.6</v>
      </c>
      <c r="I197" s="3">
        <v>24.1</v>
      </c>
      <c r="J197" s="3">
        <v>39.799999999999997</v>
      </c>
      <c r="K197" s="3">
        <v>12.8</v>
      </c>
      <c r="L197" s="3">
        <v>15.9</v>
      </c>
      <c r="M197" s="3">
        <v>80</v>
      </c>
      <c r="N197" s="3">
        <v>9.3000000000000007</v>
      </c>
      <c r="O197" s="3">
        <v>24.5</v>
      </c>
      <c r="P197" s="3">
        <v>33.799999999999997</v>
      </c>
      <c r="Q197" s="3">
        <v>12.5</v>
      </c>
      <c r="R197" s="3">
        <v>5.7</v>
      </c>
      <c r="S197" s="3">
        <v>2.2999999999999998</v>
      </c>
      <c r="T197" s="3">
        <v>9.9</v>
      </c>
      <c r="U197" s="3">
        <v>15.5</v>
      </c>
    </row>
    <row r="198" spans="1:21" x14ac:dyDescent="0.2">
      <c r="A198" s="3">
        <v>197</v>
      </c>
      <c r="B198" s="13" t="s">
        <v>183</v>
      </c>
      <c r="C198" s="3">
        <v>30</v>
      </c>
      <c r="D198" s="3">
        <v>73.3</v>
      </c>
      <c r="E198" s="3">
        <v>24.6</v>
      </c>
      <c r="F198" s="3">
        <v>56.4</v>
      </c>
      <c r="G198" s="3">
        <v>43.6</v>
      </c>
      <c r="H198" s="3">
        <v>9.3000000000000007</v>
      </c>
      <c r="I198" s="3">
        <v>25.8</v>
      </c>
      <c r="J198" s="3">
        <v>36.200000000000003</v>
      </c>
      <c r="K198" s="3">
        <v>14.8</v>
      </c>
      <c r="L198" s="3">
        <v>19.7</v>
      </c>
      <c r="M198" s="3">
        <v>75.3</v>
      </c>
      <c r="N198" s="3">
        <v>8.4</v>
      </c>
      <c r="O198" s="3">
        <v>22.9</v>
      </c>
      <c r="P198" s="3">
        <v>31.3</v>
      </c>
      <c r="Q198" s="3">
        <v>10.199999999999999</v>
      </c>
      <c r="R198" s="3">
        <v>5</v>
      </c>
      <c r="S198" s="3">
        <v>2.2999999999999998</v>
      </c>
      <c r="T198" s="3">
        <v>11.6</v>
      </c>
      <c r="U198" s="3">
        <v>17.7</v>
      </c>
    </row>
    <row r="199" spans="1:21" x14ac:dyDescent="0.2">
      <c r="A199" s="3">
        <v>198</v>
      </c>
      <c r="B199" s="13" t="s">
        <v>128</v>
      </c>
      <c r="C199" s="3">
        <v>34</v>
      </c>
      <c r="D199" s="3">
        <v>73.3</v>
      </c>
      <c r="E199" s="3">
        <v>24.5</v>
      </c>
      <c r="F199" s="3">
        <v>57.5</v>
      </c>
      <c r="G199" s="3">
        <v>42.6</v>
      </c>
      <c r="H199" s="3">
        <v>8.9</v>
      </c>
      <c r="I199" s="3">
        <v>27.4</v>
      </c>
      <c r="J199" s="3">
        <v>32.5</v>
      </c>
      <c r="K199" s="3">
        <v>15.4</v>
      </c>
      <c r="L199" s="3">
        <v>20.2</v>
      </c>
      <c r="M199" s="3">
        <v>76.099999999999994</v>
      </c>
      <c r="N199" s="3">
        <v>10</v>
      </c>
      <c r="O199" s="3">
        <v>24.7</v>
      </c>
      <c r="P199" s="3">
        <v>34.700000000000003</v>
      </c>
      <c r="Q199" s="3">
        <v>12.6</v>
      </c>
      <c r="R199" s="3">
        <v>7.9</v>
      </c>
      <c r="S199" s="3">
        <v>2.6</v>
      </c>
      <c r="T199" s="3">
        <v>12</v>
      </c>
      <c r="U199" s="3">
        <v>16.2</v>
      </c>
    </row>
    <row r="200" spans="1:21" x14ac:dyDescent="0.2">
      <c r="A200" s="3">
        <v>199</v>
      </c>
      <c r="B200" s="13" t="s">
        <v>152</v>
      </c>
      <c r="C200" s="3">
        <v>31</v>
      </c>
      <c r="D200" s="3">
        <v>73.2</v>
      </c>
      <c r="E200" s="3">
        <v>27.2</v>
      </c>
      <c r="F200" s="3">
        <v>61.6</v>
      </c>
      <c r="G200" s="3">
        <v>44.1</v>
      </c>
      <c r="H200" s="3">
        <v>8.1999999999999993</v>
      </c>
      <c r="I200" s="3">
        <v>26</v>
      </c>
      <c r="J200" s="3">
        <v>31.4</v>
      </c>
      <c r="K200" s="3">
        <v>10.7</v>
      </c>
      <c r="L200" s="3">
        <v>15.6</v>
      </c>
      <c r="M200" s="3">
        <v>68.5</v>
      </c>
      <c r="N200" s="3">
        <v>10.1</v>
      </c>
      <c r="O200" s="3">
        <v>24.8</v>
      </c>
      <c r="P200" s="3">
        <v>34.9</v>
      </c>
      <c r="Q200" s="3">
        <v>14.1</v>
      </c>
      <c r="R200" s="3">
        <v>6.7</v>
      </c>
      <c r="S200" s="3">
        <v>2.2000000000000002</v>
      </c>
      <c r="T200" s="3">
        <v>10.3</v>
      </c>
      <c r="U200" s="3">
        <v>15.5</v>
      </c>
    </row>
    <row r="201" spans="1:21" x14ac:dyDescent="0.2">
      <c r="A201" s="3">
        <v>200</v>
      </c>
      <c r="B201" s="13" t="s">
        <v>215</v>
      </c>
      <c r="C201" s="3">
        <v>35</v>
      </c>
      <c r="D201" s="3">
        <v>73.099999999999994</v>
      </c>
      <c r="E201" s="3">
        <v>26.4</v>
      </c>
      <c r="F201" s="3">
        <v>59.4</v>
      </c>
      <c r="G201" s="3">
        <v>44.4</v>
      </c>
      <c r="H201" s="3">
        <v>7</v>
      </c>
      <c r="I201" s="3">
        <v>20.6</v>
      </c>
      <c r="J201" s="3">
        <v>34.1</v>
      </c>
      <c r="K201" s="3">
        <v>13.4</v>
      </c>
      <c r="L201" s="3">
        <v>18.7</v>
      </c>
      <c r="M201" s="3">
        <v>71.599999999999994</v>
      </c>
      <c r="N201" s="3">
        <v>10</v>
      </c>
      <c r="O201" s="3">
        <v>25</v>
      </c>
      <c r="P201" s="3">
        <v>35</v>
      </c>
      <c r="Q201" s="3">
        <v>15.9</v>
      </c>
      <c r="R201" s="3">
        <v>6.1</v>
      </c>
      <c r="S201" s="3">
        <v>2.7</v>
      </c>
      <c r="T201" s="3">
        <v>11</v>
      </c>
      <c r="U201" s="3">
        <v>15.8</v>
      </c>
    </row>
    <row r="202" spans="1:21" x14ac:dyDescent="0.2">
      <c r="A202" s="3">
        <v>201</v>
      </c>
      <c r="B202" s="13" t="s">
        <v>187</v>
      </c>
      <c r="C202" s="3">
        <v>32</v>
      </c>
      <c r="D202" s="3">
        <v>73</v>
      </c>
      <c r="E202" s="3">
        <v>24.8</v>
      </c>
      <c r="F202" s="3">
        <v>61.4</v>
      </c>
      <c r="G202" s="3">
        <v>40.4</v>
      </c>
      <c r="H202" s="3">
        <v>8</v>
      </c>
      <c r="I202" s="3">
        <v>25.2</v>
      </c>
      <c r="J202" s="3">
        <v>31.8</v>
      </c>
      <c r="K202" s="3">
        <v>15.3</v>
      </c>
      <c r="L202" s="3">
        <v>23.1</v>
      </c>
      <c r="M202" s="3">
        <v>66.400000000000006</v>
      </c>
      <c r="N202" s="3">
        <v>14</v>
      </c>
      <c r="O202" s="3">
        <v>22.7</v>
      </c>
      <c r="P202" s="3">
        <v>36.6</v>
      </c>
      <c r="Q202" s="3">
        <v>13.5</v>
      </c>
      <c r="R202" s="3">
        <v>8.3000000000000007</v>
      </c>
      <c r="S202" s="3">
        <v>4.0999999999999996</v>
      </c>
      <c r="T202" s="3">
        <v>16</v>
      </c>
      <c r="U202" s="3">
        <v>21.5</v>
      </c>
    </row>
    <row r="203" spans="1:21" x14ac:dyDescent="0.2">
      <c r="A203" s="3">
        <v>202</v>
      </c>
      <c r="B203" s="13" t="s">
        <v>143</v>
      </c>
      <c r="C203" s="3">
        <v>33</v>
      </c>
      <c r="D203" s="3">
        <v>73</v>
      </c>
      <c r="E203" s="3">
        <v>25.5</v>
      </c>
      <c r="F203" s="3">
        <v>58.8</v>
      </c>
      <c r="G203" s="3">
        <v>43.4</v>
      </c>
      <c r="H203" s="3">
        <v>8.3000000000000007</v>
      </c>
      <c r="I203" s="3">
        <v>24.3</v>
      </c>
      <c r="J203" s="3">
        <v>34.1</v>
      </c>
      <c r="K203" s="3">
        <v>13.7</v>
      </c>
      <c r="L203" s="3">
        <v>17.399999999999999</v>
      </c>
      <c r="M203" s="3">
        <v>78.8</v>
      </c>
      <c r="N203" s="3">
        <v>10.8</v>
      </c>
      <c r="O203" s="3">
        <v>23.2</v>
      </c>
      <c r="P203" s="3">
        <v>34</v>
      </c>
      <c r="Q203" s="3">
        <v>13.8</v>
      </c>
      <c r="R203" s="3">
        <v>7</v>
      </c>
      <c r="S203" s="3">
        <v>3.5</v>
      </c>
      <c r="T203" s="3">
        <v>10.6</v>
      </c>
      <c r="U203" s="3">
        <v>17.100000000000001</v>
      </c>
    </row>
    <row r="204" spans="1:21" x14ac:dyDescent="0.2">
      <c r="A204" s="3">
        <v>203</v>
      </c>
      <c r="B204" s="13" t="s">
        <v>139</v>
      </c>
      <c r="C204" s="3">
        <v>33</v>
      </c>
      <c r="D204" s="3">
        <v>72.900000000000006</v>
      </c>
      <c r="E204" s="3">
        <v>27</v>
      </c>
      <c r="F204" s="3">
        <v>58.1</v>
      </c>
      <c r="G204" s="3">
        <v>46.5</v>
      </c>
      <c r="H204" s="3">
        <v>7.9</v>
      </c>
      <c r="I204" s="3">
        <v>21.1</v>
      </c>
      <c r="J204" s="3">
        <v>37.700000000000003</v>
      </c>
      <c r="K204" s="3">
        <v>11</v>
      </c>
      <c r="L204" s="3">
        <v>16.2</v>
      </c>
      <c r="M204" s="3">
        <v>68.099999999999994</v>
      </c>
      <c r="N204" s="3">
        <v>12</v>
      </c>
      <c r="O204" s="3">
        <v>23.2</v>
      </c>
      <c r="P204" s="3">
        <v>35.1</v>
      </c>
      <c r="Q204" s="3">
        <v>12.5</v>
      </c>
      <c r="R204" s="3">
        <v>6.8</v>
      </c>
      <c r="S204" s="3">
        <v>3.8</v>
      </c>
      <c r="T204" s="3">
        <v>11.7</v>
      </c>
      <c r="U204" s="3">
        <v>16.3</v>
      </c>
    </row>
    <row r="205" spans="1:21" x14ac:dyDescent="0.2">
      <c r="A205" s="3">
        <v>204</v>
      </c>
      <c r="B205" s="13" t="s">
        <v>212</v>
      </c>
      <c r="C205" s="3">
        <v>32</v>
      </c>
      <c r="D205" s="3">
        <v>72.900000000000006</v>
      </c>
      <c r="E205" s="3">
        <v>25.4</v>
      </c>
      <c r="F205" s="3">
        <v>57.3</v>
      </c>
      <c r="G205" s="3">
        <v>44.4</v>
      </c>
      <c r="H205" s="3">
        <v>8.5</v>
      </c>
      <c r="I205" s="3">
        <v>26.2</v>
      </c>
      <c r="J205" s="3">
        <v>32.6</v>
      </c>
      <c r="K205" s="3">
        <v>13.5</v>
      </c>
      <c r="L205" s="3">
        <v>19.2</v>
      </c>
      <c r="M205" s="3">
        <v>70.400000000000006</v>
      </c>
      <c r="N205" s="3">
        <v>10</v>
      </c>
      <c r="O205" s="3">
        <v>25.3</v>
      </c>
      <c r="P205" s="3">
        <v>35.299999999999997</v>
      </c>
      <c r="Q205" s="3">
        <v>14.4</v>
      </c>
      <c r="R205" s="3">
        <v>9.3000000000000007</v>
      </c>
      <c r="S205" s="3">
        <v>2.6</v>
      </c>
      <c r="T205" s="3">
        <v>9.3000000000000007</v>
      </c>
      <c r="U205" s="3">
        <v>13.5</v>
      </c>
    </row>
    <row r="206" spans="1:21" x14ac:dyDescent="0.2">
      <c r="A206" s="3">
        <v>204</v>
      </c>
      <c r="B206" s="13" t="s">
        <v>294</v>
      </c>
      <c r="C206" s="3">
        <v>32</v>
      </c>
      <c r="D206" s="3">
        <v>72.900000000000006</v>
      </c>
      <c r="E206" s="3">
        <v>25.2</v>
      </c>
      <c r="F206" s="3">
        <v>57.6</v>
      </c>
      <c r="G206" s="3">
        <v>43.7</v>
      </c>
      <c r="H206" s="3">
        <v>8.5</v>
      </c>
      <c r="I206" s="3">
        <v>24.6</v>
      </c>
      <c r="J206" s="3">
        <v>34.5</v>
      </c>
      <c r="K206" s="3">
        <v>14.1</v>
      </c>
      <c r="L206" s="3">
        <v>18.2</v>
      </c>
      <c r="M206" s="3">
        <v>77.7</v>
      </c>
      <c r="N206" s="3">
        <v>8.3000000000000007</v>
      </c>
      <c r="O206" s="3">
        <v>25.5</v>
      </c>
      <c r="P206" s="3">
        <v>33.799999999999997</v>
      </c>
      <c r="Q206" s="3">
        <v>15.5</v>
      </c>
      <c r="R206" s="3">
        <v>4.7</v>
      </c>
      <c r="S206" s="3">
        <v>3.1</v>
      </c>
      <c r="T206" s="3">
        <v>12.8</v>
      </c>
      <c r="U206" s="3">
        <v>15.3</v>
      </c>
    </row>
    <row r="207" spans="1:21" x14ac:dyDescent="0.2">
      <c r="A207" s="3">
        <v>206</v>
      </c>
      <c r="B207" s="13" t="s">
        <v>243</v>
      </c>
      <c r="C207" s="3">
        <v>32</v>
      </c>
      <c r="D207" s="3">
        <v>72.900000000000006</v>
      </c>
      <c r="E207" s="3">
        <v>26.3</v>
      </c>
      <c r="F207" s="3">
        <v>64.2</v>
      </c>
      <c r="G207" s="3">
        <v>41</v>
      </c>
      <c r="H207" s="3">
        <v>5.8</v>
      </c>
      <c r="I207" s="3">
        <v>20.6</v>
      </c>
      <c r="J207" s="3">
        <v>28.1</v>
      </c>
      <c r="K207" s="3">
        <v>14.6</v>
      </c>
      <c r="L207" s="3">
        <v>21.9</v>
      </c>
      <c r="M207" s="3">
        <v>66.400000000000006</v>
      </c>
      <c r="N207" s="3">
        <v>14.3</v>
      </c>
      <c r="O207" s="3">
        <v>25.4</v>
      </c>
      <c r="P207" s="3">
        <v>39.700000000000003</v>
      </c>
      <c r="Q207" s="3">
        <v>12.9</v>
      </c>
      <c r="R207" s="3">
        <v>7.8</v>
      </c>
      <c r="S207" s="3">
        <v>4.8</v>
      </c>
      <c r="T207" s="3">
        <v>11.7</v>
      </c>
      <c r="U207" s="3">
        <v>18.100000000000001</v>
      </c>
    </row>
    <row r="208" spans="1:21" x14ac:dyDescent="0.2">
      <c r="A208" s="3">
        <v>207</v>
      </c>
      <c r="B208" s="13" t="s">
        <v>248</v>
      </c>
      <c r="C208" s="3">
        <v>33</v>
      </c>
      <c r="D208" s="3">
        <v>72.900000000000006</v>
      </c>
      <c r="E208" s="3">
        <v>26.5</v>
      </c>
      <c r="F208" s="3">
        <v>57.5</v>
      </c>
      <c r="G208" s="3">
        <v>46.1</v>
      </c>
      <c r="H208" s="3">
        <v>6.7</v>
      </c>
      <c r="I208" s="3">
        <v>19.2</v>
      </c>
      <c r="J208" s="3">
        <v>35.1</v>
      </c>
      <c r="K208" s="3">
        <v>13.1</v>
      </c>
      <c r="L208" s="3">
        <v>19.399999999999999</v>
      </c>
      <c r="M208" s="3">
        <v>67.599999999999994</v>
      </c>
      <c r="N208" s="3">
        <v>10.199999999999999</v>
      </c>
      <c r="O208" s="3">
        <v>25.3</v>
      </c>
      <c r="P208" s="3">
        <v>35.5</v>
      </c>
      <c r="Q208" s="3">
        <v>14.2</v>
      </c>
      <c r="R208" s="3">
        <v>6.3</v>
      </c>
      <c r="S208" s="3">
        <v>3</v>
      </c>
      <c r="T208" s="3">
        <v>12.5</v>
      </c>
      <c r="U208" s="3">
        <v>17</v>
      </c>
    </row>
    <row r="209" spans="1:21" x14ac:dyDescent="0.2">
      <c r="A209" s="3">
        <v>208</v>
      </c>
      <c r="B209" s="13" t="s">
        <v>213</v>
      </c>
      <c r="C209" s="3">
        <v>32</v>
      </c>
      <c r="D209" s="3">
        <v>72.900000000000006</v>
      </c>
      <c r="E209" s="3">
        <v>25.6</v>
      </c>
      <c r="F209" s="3">
        <v>57.8</v>
      </c>
      <c r="G209" s="3">
        <v>44.2</v>
      </c>
      <c r="H209" s="3">
        <v>9.1999999999999993</v>
      </c>
      <c r="I209" s="3">
        <v>24.7</v>
      </c>
      <c r="J209" s="3">
        <v>37.200000000000003</v>
      </c>
      <c r="K209" s="3">
        <v>12.6</v>
      </c>
      <c r="L209" s="3">
        <v>17.100000000000001</v>
      </c>
      <c r="M209" s="3">
        <v>73.5</v>
      </c>
      <c r="N209" s="3">
        <v>10.9</v>
      </c>
      <c r="O209" s="3">
        <v>25.8</v>
      </c>
      <c r="P209" s="3">
        <v>36.700000000000003</v>
      </c>
      <c r="Q209" s="3">
        <v>13</v>
      </c>
      <c r="R209" s="3">
        <v>6</v>
      </c>
      <c r="S209" s="3">
        <v>2.8</v>
      </c>
      <c r="T209" s="3">
        <v>9.9</v>
      </c>
      <c r="U209" s="3">
        <v>16.3</v>
      </c>
    </row>
    <row r="210" spans="1:21" x14ac:dyDescent="0.2">
      <c r="A210" s="3">
        <v>209</v>
      </c>
      <c r="B210" s="13" t="s">
        <v>210</v>
      </c>
      <c r="C210" s="3">
        <v>33</v>
      </c>
      <c r="D210" s="3">
        <v>72.8</v>
      </c>
      <c r="E210" s="3">
        <v>26.7</v>
      </c>
      <c r="F210" s="3">
        <v>59.2</v>
      </c>
      <c r="G210" s="3">
        <v>45</v>
      </c>
      <c r="H210" s="3">
        <v>6.5</v>
      </c>
      <c r="I210" s="3">
        <v>19.399999999999999</v>
      </c>
      <c r="J210" s="3">
        <v>33.4</v>
      </c>
      <c r="K210" s="3">
        <v>13</v>
      </c>
      <c r="L210" s="3">
        <v>18</v>
      </c>
      <c r="M210" s="3">
        <v>72.3</v>
      </c>
      <c r="N210" s="3">
        <v>12.2</v>
      </c>
      <c r="O210" s="3">
        <v>22.1</v>
      </c>
      <c r="P210" s="3">
        <v>34.299999999999997</v>
      </c>
      <c r="Q210" s="3">
        <v>13.9</v>
      </c>
      <c r="R210" s="3">
        <v>8.6999999999999993</v>
      </c>
      <c r="S210" s="3">
        <v>4.7</v>
      </c>
      <c r="T210" s="3">
        <v>11.8</v>
      </c>
      <c r="U210" s="3">
        <v>17.899999999999999</v>
      </c>
    </row>
    <row r="211" spans="1:21" x14ac:dyDescent="0.2">
      <c r="A211" s="3">
        <v>210</v>
      </c>
      <c r="B211" s="13" t="s">
        <v>151</v>
      </c>
      <c r="C211" s="3">
        <v>33</v>
      </c>
      <c r="D211" s="3">
        <v>72.8</v>
      </c>
      <c r="E211" s="3">
        <v>26.1</v>
      </c>
      <c r="F211" s="3">
        <v>58.4</v>
      </c>
      <c r="G211" s="3">
        <v>44.7</v>
      </c>
      <c r="H211" s="3">
        <v>9.4</v>
      </c>
      <c r="I211" s="3">
        <v>27.1</v>
      </c>
      <c r="J211" s="3">
        <v>34.6</v>
      </c>
      <c r="K211" s="3">
        <v>11.3</v>
      </c>
      <c r="L211" s="3">
        <v>16</v>
      </c>
      <c r="M211" s="3">
        <v>70.599999999999994</v>
      </c>
      <c r="N211" s="3">
        <v>9.3000000000000007</v>
      </c>
      <c r="O211" s="3">
        <v>25.3</v>
      </c>
      <c r="P211" s="3">
        <v>34.5</v>
      </c>
      <c r="Q211" s="3">
        <v>15.7</v>
      </c>
      <c r="R211" s="3">
        <v>6.1</v>
      </c>
      <c r="S211" s="3">
        <v>3.6</v>
      </c>
      <c r="T211" s="3">
        <v>12.3</v>
      </c>
      <c r="U211" s="3">
        <v>16.5</v>
      </c>
    </row>
    <row r="212" spans="1:21" x14ac:dyDescent="0.2">
      <c r="A212" s="3">
        <v>211</v>
      </c>
      <c r="B212" s="13" t="s">
        <v>272</v>
      </c>
      <c r="C212" s="3">
        <v>32</v>
      </c>
      <c r="D212" s="3">
        <v>72.7</v>
      </c>
      <c r="E212" s="3">
        <v>26.4</v>
      </c>
      <c r="F212" s="3">
        <v>61.7</v>
      </c>
      <c r="G212" s="3">
        <v>42.9</v>
      </c>
      <c r="H212" s="3">
        <v>7.3</v>
      </c>
      <c r="I212" s="3">
        <v>21.8</v>
      </c>
      <c r="J212" s="3">
        <v>33.4</v>
      </c>
      <c r="K212" s="3">
        <v>12.5</v>
      </c>
      <c r="L212" s="3">
        <v>17.3</v>
      </c>
      <c r="M212" s="3">
        <v>72.2</v>
      </c>
      <c r="N212" s="3">
        <v>11.5</v>
      </c>
      <c r="O212" s="3">
        <v>26</v>
      </c>
      <c r="P212" s="3">
        <v>37.5</v>
      </c>
      <c r="Q212" s="3">
        <v>13.7</v>
      </c>
      <c r="R212" s="3">
        <v>8.6</v>
      </c>
      <c r="S212" s="3">
        <v>3.4</v>
      </c>
      <c r="T212" s="3">
        <v>13.9</v>
      </c>
      <c r="U212" s="3">
        <v>16.8</v>
      </c>
    </row>
    <row r="213" spans="1:21" x14ac:dyDescent="0.2">
      <c r="A213" s="3">
        <v>212</v>
      </c>
      <c r="B213" s="13" t="s">
        <v>273</v>
      </c>
      <c r="C213" s="3">
        <v>31</v>
      </c>
      <c r="D213" s="3">
        <v>72.599999999999994</v>
      </c>
      <c r="E213" s="3">
        <v>26.3</v>
      </c>
      <c r="F213" s="3">
        <v>56.2</v>
      </c>
      <c r="G213" s="3">
        <v>46.7</v>
      </c>
      <c r="H213" s="3">
        <v>9.1</v>
      </c>
      <c r="I213" s="3">
        <v>25</v>
      </c>
      <c r="J213" s="3">
        <v>36.200000000000003</v>
      </c>
      <c r="K213" s="3">
        <v>11.1</v>
      </c>
      <c r="L213" s="3">
        <v>14.3</v>
      </c>
      <c r="M213" s="3">
        <v>77.3</v>
      </c>
      <c r="N213" s="3">
        <v>6.6</v>
      </c>
      <c r="O213" s="3">
        <v>22.7</v>
      </c>
      <c r="P213" s="3">
        <v>29.3</v>
      </c>
      <c r="Q213" s="3">
        <v>14.2</v>
      </c>
      <c r="R213" s="3">
        <v>6.4</v>
      </c>
      <c r="S213" s="3">
        <v>1.7</v>
      </c>
      <c r="T213" s="3">
        <v>12</v>
      </c>
      <c r="U213" s="3">
        <v>17</v>
      </c>
    </row>
    <row r="214" spans="1:21" x14ac:dyDescent="0.2">
      <c r="A214" s="3">
        <v>213</v>
      </c>
      <c r="B214" s="13" t="s">
        <v>197</v>
      </c>
      <c r="C214" s="3">
        <v>33</v>
      </c>
      <c r="D214" s="3">
        <v>72.599999999999994</v>
      </c>
      <c r="E214" s="3">
        <v>25.8</v>
      </c>
      <c r="F214" s="3">
        <v>57.2</v>
      </c>
      <c r="G214" s="3">
        <v>45.1</v>
      </c>
      <c r="H214" s="3">
        <v>7.6</v>
      </c>
      <c r="I214" s="3">
        <v>21.5</v>
      </c>
      <c r="J214" s="3">
        <v>35.5</v>
      </c>
      <c r="K214" s="3">
        <v>13.5</v>
      </c>
      <c r="L214" s="3">
        <v>18.2</v>
      </c>
      <c r="M214" s="3">
        <v>74</v>
      </c>
      <c r="N214" s="3">
        <v>10</v>
      </c>
      <c r="O214" s="3">
        <v>25.1</v>
      </c>
      <c r="P214" s="3">
        <v>35.1</v>
      </c>
      <c r="Q214" s="3">
        <v>11.4</v>
      </c>
      <c r="R214" s="3">
        <v>5.6</v>
      </c>
      <c r="S214" s="3">
        <v>1.8</v>
      </c>
      <c r="T214" s="3">
        <v>11.1</v>
      </c>
      <c r="U214" s="3">
        <v>15.7</v>
      </c>
    </row>
    <row r="215" spans="1:21" x14ac:dyDescent="0.2">
      <c r="A215" s="3">
        <v>214</v>
      </c>
      <c r="B215" s="13" t="s">
        <v>260</v>
      </c>
      <c r="C215" s="3">
        <v>32</v>
      </c>
      <c r="D215" s="3">
        <v>72.599999999999994</v>
      </c>
      <c r="E215" s="3">
        <v>25.8</v>
      </c>
      <c r="F215" s="3">
        <v>57.9</v>
      </c>
      <c r="G215" s="3">
        <v>44.4</v>
      </c>
      <c r="H215" s="3">
        <v>6.1</v>
      </c>
      <c r="I215" s="3">
        <v>18.5</v>
      </c>
      <c r="J215" s="3">
        <v>32.9</v>
      </c>
      <c r="K215" s="3">
        <v>15</v>
      </c>
      <c r="L215" s="3">
        <v>20.100000000000001</v>
      </c>
      <c r="M215" s="3">
        <v>74.900000000000006</v>
      </c>
      <c r="N215" s="3">
        <v>10.9</v>
      </c>
      <c r="O215" s="3">
        <v>24.9</v>
      </c>
      <c r="P215" s="3">
        <v>35.799999999999997</v>
      </c>
      <c r="Q215" s="3">
        <v>11.8</v>
      </c>
      <c r="R215" s="3">
        <v>6.9</v>
      </c>
      <c r="S215" s="3">
        <v>2.2999999999999998</v>
      </c>
      <c r="T215" s="3">
        <v>11.7</v>
      </c>
      <c r="U215" s="3">
        <v>17.2</v>
      </c>
    </row>
    <row r="216" spans="1:21" x14ac:dyDescent="0.2">
      <c r="A216" s="3">
        <v>215</v>
      </c>
      <c r="B216" s="13" t="s">
        <v>266</v>
      </c>
      <c r="C216" s="3">
        <v>33</v>
      </c>
      <c r="D216" s="3">
        <v>72.599999999999994</v>
      </c>
      <c r="E216" s="3">
        <v>26</v>
      </c>
      <c r="F216" s="3">
        <v>60</v>
      </c>
      <c r="G216" s="3">
        <v>43.4</v>
      </c>
      <c r="H216" s="3">
        <v>7.5</v>
      </c>
      <c r="I216" s="3">
        <v>21.9</v>
      </c>
      <c r="J216" s="3">
        <v>34.1</v>
      </c>
      <c r="K216" s="3">
        <v>13.1</v>
      </c>
      <c r="L216" s="3">
        <v>19.3</v>
      </c>
      <c r="M216" s="3">
        <v>67.599999999999994</v>
      </c>
      <c r="N216" s="3">
        <v>12</v>
      </c>
      <c r="O216" s="3">
        <v>26.5</v>
      </c>
      <c r="P216" s="3">
        <v>38.5</v>
      </c>
      <c r="Q216" s="3">
        <v>13.7</v>
      </c>
      <c r="R216" s="3">
        <v>6.7</v>
      </c>
      <c r="S216" s="3">
        <v>4</v>
      </c>
      <c r="T216" s="3">
        <v>11.4</v>
      </c>
      <c r="U216" s="3">
        <v>16.5</v>
      </c>
    </row>
    <row r="217" spans="1:21" x14ac:dyDescent="0.2">
      <c r="A217" s="3">
        <v>216</v>
      </c>
      <c r="B217" s="13" t="s">
        <v>234</v>
      </c>
      <c r="C217" s="3">
        <v>32</v>
      </c>
      <c r="D217" s="3">
        <v>72.599999999999994</v>
      </c>
      <c r="E217" s="3">
        <v>24.4</v>
      </c>
      <c r="F217" s="3">
        <v>57.3</v>
      </c>
      <c r="G217" s="3">
        <v>42.6</v>
      </c>
      <c r="H217" s="3">
        <v>6.5</v>
      </c>
      <c r="I217" s="3">
        <v>20.100000000000001</v>
      </c>
      <c r="J217" s="3">
        <v>32.5</v>
      </c>
      <c r="K217" s="3">
        <v>17.3</v>
      </c>
      <c r="L217" s="3">
        <v>23.9</v>
      </c>
      <c r="M217" s="3">
        <v>72.3</v>
      </c>
      <c r="N217" s="3">
        <v>11.1</v>
      </c>
      <c r="O217" s="3">
        <v>23.8</v>
      </c>
      <c r="P217" s="3">
        <v>34.9</v>
      </c>
      <c r="Q217" s="3">
        <v>12.6</v>
      </c>
      <c r="R217" s="3">
        <v>9</v>
      </c>
      <c r="S217" s="3">
        <v>2.8</v>
      </c>
      <c r="T217" s="3">
        <v>13.7</v>
      </c>
      <c r="U217" s="3">
        <v>19.5</v>
      </c>
    </row>
    <row r="218" spans="1:21" x14ac:dyDescent="0.2">
      <c r="A218" s="3">
        <v>217</v>
      </c>
      <c r="B218" s="13" t="s">
        <v>308</v>
      </c>
      <c r="C218" s="3">
        <v>30</v>
      </c>
      <c r="D218" s="3">
        <v>72.5</v>
      </c>
      <c r="E218" s="3">
        <v>24.7</v>
      </c>
      <c r="F218" s="3">
        <v>55.6</v>
      </c>
      <c r="G218" s="3">
        <v>44.4</v>
      </c>
      <c r="H218" s="3">
        <v>9</v>
      </c>
      <c r="I218" s="3">
        <v>25.8</v>
      </c>
      <c r="J218" s="3">
        <v>35.1</v>
      </c>
      <c r="K218" s="3">
        <v>14.2</v>
      </c>
      <c r="L218" s="3">
        <v>19.899999999999999</v>
      </c>
      <c r="M218" s="3">
        <v>71.3</v>
      </c>
      <c r="N218" s="3">
        <v>9.6</v>
      </c>
      <c r="O218" s="3">
        <v>24.7</v>
      </c>
      <c r="P218" s="3">
        <v>34.299999999999997</v>
      </c>
      <c r="Q218" s="3">
        <v>12.8</v>
      </c>
      <c r="R218" s="3">
        <v>5.3</v>
      </c>
      <c r="S218" s="3">
        <v>3.3</v>
      </c>
      <c r="T218" s="3">
        <v>13.7</v>
      </c>
      <c r="U218" s="3">
        <v>17.8</v>
      </c>
    </row>
    <row r="219" spans="1:21" x14ac:dyDescent="0.2">
      <c r="A219" s="3">
        <v>218</v>
      </c>
      <c r="B219" s="13" t="s">
        <v>306</v>
      </c>
      <c r="C219" s="3">
        <v>32</v>
      </c>
      <c r="D219" s="3">
        <v>72.5</v>
      </c>
      <c r="E219" s="3">
        <v>27.6</v>
      </c>
      <c r="F219" s="3">
        <v>58.6</v>
      </c>
      <c r="G219" s="3">
        <v>47.1</v>
      </c>
      <c r="H219" s="3">
        <v>8</v>
      </c>
      <c r="I219" s="3">
        <v>22.6</v>
      </c>
      <c r="J219" s="3">
        <v>35.5</v>
      </c>
      <c r="K219" s="3">
        <v>9.3000000000000007</v>
      </c>
      <c r="L219" s="3">
        <v>13.5</v>
      </c>
      <c r="M219" s="3">
        <v>69</v>
      </c>
      <c r="N219" s="3">
        <v>9.8000000000000007</v>
      </c>
      <c r="O219" s="3">
        <v>25.3</v>
      </c>
      <c r="P219" s="3">
        <v>35.200000000000003</v>
      </c>
      <c r="Q219" s="3">
        <v>14.1</v>
      </c>
      <c r="R219" s="3">
        <v>5.6</v>
      </c>
      <c r="S219" s="3">
        <v>2.2999999999999998</v>
      </c>
      <c r="T219" s="3">
        <v>10.6</v>
      </c>
      <c r="U219" s="3">
        <v>14.7</v>
      </c>
    </row>
    <row r="220" spans="1:21" x14ac:dyDescent="0.2">
      <c r="A220" s="3">
        <v>219</v>
      </c>
      <c r="B220" s="13" t="s">
        <v>172</v>
      </c>
      <c r="C220" s="3">
        <v>33</v>
      </c>
      <c r="D220" s="3">
        <v>72.5</v>
      </c>
      <c r="E220" s="3">
        <v>26</v>
      </c>
      <c r="F220" s="3">
        <v>57.3</v>
      </c>
      <c r="G220" s="3">
        <v>45.4</v>
      </c>
      <c r="H220" s="3">
        <v>8.1</v>
      </c>
      <c r="I220" s="3">
        <v>23.8</v>
      </c>
      <c r="J220" s="3">
        <v>33.799999999999997</v>
      </c>
      <c r="K220" s="3">
        <v>12.4</v>
      </c>
      <c r="L220" s="3">
        <v>16.600000000000001</v>
      </c>
      <c r="M220" s="3">
        <v>74.599999999999994</v>
      </c>
      <c r="N220" s="3">
        <v>8.1</v>
      </c>
      <c r="O220" s="3">
        <v>25.1</v>
      </c>
      <c r="P220" s="3">
        <v>33.200000000000003</v>
      </c>
      <c r="Q220" s="3">
        <v>14.9</v>
      </c>
      <c r="R220" s="3">
        <v>5.7</v>
      </c>
      <c r="S220" s="3">
        <v>2.5</v>
      </c>
      <c r="T220" s="3">
        <v>9.6</v>
      </c>
      <c r="U220" s="3">
        <v>14.8</v>
      </c>
    </row>
    <row r="221" spans="1:21" x14ac:dyDescent="0.2">
      <c r="A221" s="3">
        <v>220</v>
      </c>
      <c r="B221" s="13" t="s">
        <v>241</v>
      </c>
      <c r="C221" s="3">
        <v>33</v>
      </c>
      <c r="D221" s="3">
        <v>72.5</v>
      </c>
      <c r="E221" s="3">
        <v>25</v>
      </c>
      <c r="F221" s="3">
        <v>56.9</v>
      </c>
      <c r="G221" s="3">
        <v>43.9</v>
      </c>
      <c r="H221" s="3">
        <v>7.3</v>
      </c>
      <c r="I221" s="3">
        <v>20.8</v>
      </c>
      <c r="J221" s="3">
        <v>35.1</v>
      </c>
      <c r="K221" s="3">
        <v>15.2</v>
      </c>
      <c r="L221" s="3">
        <v>21.2</v>
      </c>
      <c r="M221" s="3">
        <v>71.5</v>
      </c>
      <c r="N221" s="3">
        <v>8.9</v>
      </c>
      <c r="O221" s="3">
        <v>22.2</v>
      </c>
      <c r="P221" s="3">
        <v>31.2</v>
      </c>
      <c r="Q221" s="3">
        <v>13.2</v>
      </c>
      <c r="R221" s="3">
        <v>10.199999999999999</v>
      </c>
      <c r="S221" s="3">
        <v>3</v>
      </c>
      <c r="T221" s="3">
        <v>11.8</v>
      </c>
      <c r="U221" s="3">
        <v>18.100000000000001</v>
      </c>
    </row>
    <row r="222" spans="1:21" x14ac:dyDescent="0.2">
      <c r="A222" s="3">
        <v>221</v>
      </c>
      <c r="B222" s="13" t="s">
        <v>225</v>
      </c>
      <c r="C222" s="3">
        <v>33</v>
      </c>
      <c r="D222" s="3">
        <v>72.5</v>
      </c>
      <c r="E222" s="3">
        <v>25.9</v>
      </c>
      <c r="F222" s="3">
        <v>60.9</v>
      </c>
      <c r="G222" s="3">
        <v>42.6</v>
      </c>
      <c r="H222" s="3">
        <v>7.5</v>
      </c>
      <c r="I222" s="3">
        <v>22.5</v>
      </c>
      <c r="J222" s="3">
        <v>33.299999999999997</v>
      </c>
      <c r="K222" s="3">
        <v>13</v>
      </c>
      <c r="L222" s="3">
        <v>18.3</v>
      </c>
      <c r="M222" s="3">
        <v>71.2</v>
      </c>
      <c r="N222" s="3">
        <v>13.2</v>
      </c>
      <c r="O222" s="3">
        <v>23.1</v>
      </c>
      <c r="P222" s="3">
        <v>36.200000000000003</v>
      </c>
      <c r="Q222" s="3">
        <v>11.8</v>
      </c>
      <c r="R222" s="3">
        <v>7.5</v>
      </c>
      <c r="S222" s="3">
        <v>3</v>
      </c>
      <c r="T222" s="3">
        <v>10.8</v>
      </c>
      <c r="U222" s="3">
        <v>18.2</v>
      </c>
    </row>
    <row r="223" spans="1:21" x14ac:dyDescent="0.2">
      <c r="A223" s="3">
        <v>222</v>
      </c>
      <c r="B223" s="13" t="s">
        <v>222</v>
      </c>
      <c r="C223" s="3">
        <v>33</v>
      </c>
      <c r="D223" s="3">
        <v>72.400000000000006</v>
      </c>
      <c r="E223" s="3">
        <v>26.1</v>
      </c>
      <c r="F223" s="3">
        <v>59.1</v>
      </c>
      <c r="G223" s="3">
        <v>44.1</v>
      </c>
      <c r="H223" s="3">
        <v>6.7</v>
      </c>
      <c r="I223" s="3">
        <v>20.2</v>
      </c>
      <c r="J223" s="3">
        <v>33.299999999999997</v>
      </c>
      <c r="K223" s="3">
        <v>13.6</v>
      </c>
      <c r="L223" s="3">
        <v>18.5</v>
      </c>
      <c r="M223" s="3">
        <v>73.3</v>
      </c>
      <c r="N223" s="3">
        <v>10.9</v>
      </c>
      <c r="O223" s="3">
        <v>22.8</v>
      </c>
      <c r="P223" s="3">
        <v>33.799999999999997</v>
      </c>
      <c r="Q223" s="3">
        <v>14.5</v>
      </c>
      <c r="R223" s="3">
        <v>6.9</v>
      </c>
      <c r="S223" s="3">
        <v>3.5</v>
      </c>
      <c r="T223" s="3">
        <v>10</v>
      </c>
      <c r="U223" s="3">
        <v>17.7</v>
      </c>
    </row>
    <row r="224" spans="1:21" x14ac:dyDescent="0.2">
      <c r="A224" s="3">
        <v>223</v>
      </c>
      <c r="B224" s="13" t="s">
        <v>219</v>
      </c>
      <c r="C224" s="3">
        <v>32</v>
      </c>
      <c r="D224" s="3">
        <v>72.400000000000006</v>
      </c>
      <c r="E224" s="3">
        <v>25.6</v>
      </c>
      <c r="F224" s="3">
        <v>57</v>
      </c>
      <c r="G224" s="3">
        <v>44.9</v>
      </c>
      <c r="H224" s="3">
        <v>7.3</v>
      </c>
      <c r="I224" s="3">
        <v>20.9</v>
      </c>
      <c r="J224" s="3">
        <v>34.700000000000003</v>
      </c>
      <c r="K224" s="3">
        <v>13.9</v>
      </c>
      <c r="L224" s="3">
        <v>18.8</v>
      </c>
      <c r="M224" s="3">
        <v>74</v>
      </c>
      <c r="N224" s="3">
        <v>8.8000000000000007</v>
      </c>
      <c r="O224" s="3">
        <v>22</v>
      </c>
      <c r="P224" s="3">
        <v>30.8</v>
      </c>
      <c r="Q224" s="3">
        <v>11.5</v>
      </c>
      <c r="R224" s="3">
        <v>6.8</v>
      </c>
      <c r="S224" s="3">
        <v>2.5</v>
      </c>
      <c r="T224" s="3">
        <v>12.7</v>
      </c>
      <c r="U224" s="3">
        <v>22.4</v>
      </c>
    </row>
    <row r="225" spans="1:21" x14ac:dyDescent="0.2">
      <c r="A225" s="3">
        <v>224</v>
      </c>
      <c r="B225" s="13" t="s">
        <v>173</v>
      </c>
      <c r="C225" s="3">
        <v>31</v>
      </c>
      <c r="D225" s="3">
        <v>72.3</v>
      </c>
      <c r="E225" s="3">
        <v>26.9</v>
      </c>
      <c r="F225" s="3">
        <v>59.3</v>
      </c>
      <c r="G225" s="3">
        <v>45.4</v>
      </c>
      <c r="H225" s="3">
        <v>7.3</v>
      </c>
      <c r="I225" s="3">
        <v>22.5</v>
      </c>
      <c r="J225" s="3">
        <v>32.299999999999997</v>
      </c>
      <c r="K225" s="3">
        <v>11.3</v>
      </c>
      <c r="L225" s="3">
        <v>19</v>
      </c>
      <c r="M225" s="3">
        <v>59.3</v>
      </c>
      <c r="N225" s="3">
        <v>9.9</v>
      </c>
      <c r="O225" s="3">
        <v>24.1</v>
      </c>
      <c r="P225" s="3">
        <v>34</v>
      </c>
      <c r="Q225" s="3">
        <v>14.6</v>
      </c>
      <c r="R225" s="3">
        <v>7.1</v>
      </c>
      <c r="S225" s="3">
        <v>2.1</v>
      </c>
      <c r="T225" s="3">
        <v>14.5</v>
      </c>
      <c r="U225" s="3">
        <v>19</v>
      </c>
    </row>
    <row r="226" spans="1:21" x14ac:dyDescent="0.2">
      <c r="A226" s="3">
        <v>225</v>
      </c>
      <c r="B226" s="13" t="s">
        <v>164</v>
      </c>
      <c r="C226" s="3">
        <v>33</v>
      </c>
      <c r="D226" s="3">
        <v>72.3</v>
      </c>
      <c r="E226" s="3">
        <v>24.7</v>
      </c>
      <c r="F226" s="3">
        <v>57.5</v>
      </c>
      <c r="G226" s="3">
        <v>43</v>
      </c>
      <c r="H226" s="3">
        <v>8.8000000000000007</v>
      </c>
      <c r="I226" s="3">
        <v>25.6</v>
      </c>
      <c r="J226" s="3">
        <v>34.299999999999997</v>
      </c>
      <c r="K226" s="3">
        <v>14.1</v>
      </c>
      <c r="L226" s="3">
        <v>18.5</v>
      </c>
      <c r="M226" s="3">
        <v>76.2</v>
      </c>
      <c r="N226" s="3">
        <v>11.9</v>
      </c>
      <c r="O226" s="3">
        <v>23.5</v>
      </c>
      <c r="P226" s="3">
        <v>35.4</v>
      </c>
      <c r="Q226" s="3">
        <v>12.3</v>
      </c>
      <c r="R226" s="3">
        <v>7.4</v>
      </c>
      <c r="S226" s="3">
        <v>3.2</v>
      </c>
      <c r="T226" s="3">
        <v>11.9</v>
      </c>
      <c r="U226" s="3">
        <v>16.8</v>
      </c>
    </row>
    <row r="227" spans="1:21" x14ac:dyDescent="0.2">
      <c r="A227" s="3">
        <v>225</v>
      </c>
      <c r="B227" s="13" t="s">
        <v>191</v>
      </c>
      <c r="C227" s="3">
        <v>33</v>
      </c>
      <c r="D227" s="3">
        <v>72.3</v>
      </c>
      <c r="E227" s="3">
        <v>25.6</v>
      </c>
      <c r="F227" s="3">
        <v>54.1</v>
      </c>
      <c r="G227" s="3">
        <v>47.3</v>
      </c>
      <c r="H227" s="3">
        <v>6.9</v>
      </c>
      <c r="I227" s="3">
        <v>20.3</v>
      </c>
      <c r="J227" s="3">
        <v>34.1</v>
      </c>
      <c r="K227" s="3">
        <v>14.2</v>
      </c>
      <c r="L227" s="3">
        <v>20.2</v>
      </c>
      <c r="M227" s="3">
        <v>70.3</v>
      </c>
      <c r="N227" s="3">
        <v>8.6999999999999993</v>
      </c>
      <c r="O227" s="3">
        <v>23.8</v>
      </c>
      <c r="P227" s="3">
        <v>32.5</v>
      </c>
      <c r="Q227" s="3">
        <v>15.1</v>
      </c>
      <c r="R227" s="3">
        <v>6.2</v>
      </c>
      <c r="S227" s="3">
        <v>3.6</v>
      </c>
      <c r="T227" s="3">
        <v>10.199999999999999</v>
      </c>
      <c r="U227" s="3">
        <v>17.5</v>
      </c>
    </row>
    <row r="228" spans="1:21" x14ac:dyDescent="0.2">
      <c r="A228" s="3">
        <v>227</v>
      </c>
      <c r="B228" s="13" t="s">
        <v>277</v>
      </c>
      <c r="C228" s="3">
        <v>32</v>
      </c>
      <c r="D228" s="3">
        <v>72.3</v>
      </c>
      <c r="E228" s="3">
        <v>27.2</v>
      </c>
      <c r="F228" s="3">
        <v>57.1</v>
      </c>
      <c r="G228" s="3">
        <v>47.6</v>
      </c>
      <c r="H228" s="3">
        <v>7.1</v>
      </c>
      <c r="I228" s="3">
        <v>20.399999999999999</v>
      </c>
      <c r="J228" s="3">
        <v>34.6</v>
      </c>
      <c r="K228" s="3">
        <v>10.8</v>
      </c>
      <c r="L228" s="3">
        <v>14.6</v>
      </c>
      <c r="M228" s="3">
        <v>74.2</v>
      </c>
      <c r="N228" s="3">
        <v>8.5</v>
      </c>
      <c r="O228" s="3">
        <v>27</v>
      </c>
      <c r="P228" s="3">
        <v>35.5</v>
      </c>
      <c r="Q228" s="3">
        <v>14.3</v>
      </c>
      <c r="R228" s="3">
        <v>7.6</v>
      </c>
      <c r="S228" s="3">
        <v>4.2</v>
      </c>
      <c r="T228" s="3">
        <v>11.3</v>
      </c>
      <c r="U228" s="3">
        <v>11.3</v>
      </c>
    </row>
    <row r="229" spans="1:21" x14ac:dyDescent="0.2">
      <c r="A229" s="3">
        <v>228</v>
      </c>
      <c r="B229" s="13" t="s">
        <v>261</v>
      </c>
      <c r="C229" s="3">
        <v>27</v>
      </c>
      <c r="D229" s="3">
        <v>72.2</v>
      </c>
      <c r="E229" s="3">
        <v>26.8</v>
      </c>
      <c r="F229" s="3">
        <v>59.7</v>
      </c>
      <c r="G229" s="3">
        <v>44.8</v>
      </c>
      <c r="H229" s="3">
        <v>8.1999999999999993</v>
      </c>
      <c r="I229" s="3">
        <v>24.4</v>
      </c>
      <c r="J229" s="3">
        <v>33.5</v>
      </c>
      <c r="K229" s="3">
        <v>10.5</v>
      </c>
      <c r="L229" s="3">
        <v>16.600000000000001</v>
      </c>
      <c r="M229" s="3">
        <v>63.2</v>
      </c>
      <c r="N229" s="3">
        <v>11</v>
      </c>
      <c r="O229" s="3">
        <v>25.3</v>
      </c>
      <c r="P229" s="3">
        <v>36.299999999999997</v>
      </c>
      <c r="Q229" s="3">
        <v>14.7</v>
      </c>
      <c r="R229" s="3">
        <v>5.9</v>
      </c>
      <c r="S229" s="3">
        <v>5.3</v>
      </c>
      <c r="T229" s="3">
        <v>11.6</v>
      </c>
      <c r="U229" s="3">
        <v>15.8</v>
      </c>
    </row>
    <row r="230" spans="1:21" x14ac:dyDescent="0.2">
      <c r="A230" s="3">
        <v>229</v>
      </c>
      <c r="B230" s="13" t="s">
        <v>318</v>
      </c>
      <c r="C230" s="3">
        <v>32</v>
      </c>
      <c r="D230" s="3">
        <v>72.2</v>
      </c>
      <c r="E230" s="3">
        <v>24.5</v>
      </c>
      <c r="F230" s="3">
        <v>57.1</v>
      </c>
      <c r="G230" s="3">
        <v>42.9</v>
      </c>
      <c r="H230" s="3">
        <v>7.5</v>
      </c>
      <c r="I230" s="3">
        <v>22.8</v>
      </c>
      <c r="J230" s="3">
        <v>32.799999999999997</v>
      </c>
      <c r="K230" s="3">
        <v>15.8</v>
      </c>
      <c r="L230" s="3">
        <v>21.3</v>
      </c>
      <c r="M230" s="3">
        <v>74.3</v>
      </c>
      <c r="N230" s="3">
        <v>9.8000000000000007</v>
      </c>
      <c r="O230" s="3">
        <v>22.3</v>
      </c>
      <c r="P230" s="3">
        <v>32.200000000000003</v>
      </c>
      <c r="Q230" s="3">
        <v>11.8</v>
      </c>
      <c r="R230" s="3">
        <v>6.8</v>
      </c>
      <c r="S230" s="3">
        <v>5</v>
      </c>
      <c r="T230" s="3">
        <v>11.8</v>
      </c>
      <c r="U230" s="3">
        <v>16.3</v>
      </c>
    </row>
    <row r="231" spans="1:21" x14ac:dyDescent="0.2">
      <c r="A231" s="3">
        <v>230</v>
      </c>
      <c r="B231" s="13" t="s">
        <v>179</v>
      </c>
      <c r="C231" s="3">
        <v>34</v>
      </c>
      <c r="D231" s="3">
        <v>72.2</v>
      </c>
      <c r="E231" s="3">
        <v>25.6</v>
      </c>
      <c r="F231" s="3">
        <v>57.4</v>
      </c>
      <c r="G231" s="3">
        <v>44.6</v>
      </c>
      <c r="H231" s="3">
        <v>8.1</v>
      </c>
      <c r="I231" s="3">
        <v>23.6</v>
      </c>
      <c r="J231" s="3">
        <v>34.5</v>
      </c>
      <c r="K231" s="3">
        <v>12.9</v>
      </c>
      <c r="L231" s="3">
        <v>17.399999999999999</v>
      </c>
      <c r="M231" s="3">
        <v>74</v>
      </c>
      <c r="N231" s="3">
        <v>9.4</v>
      </c>
      <c r="O231" s="3">
        <v>24.5</v>
      </c>
      <c r="P231" s="3">
        <v>33.9</v>
      </c>
      <c r="Q231" s="3">
        <v>13.1</v>
      </c>
      <c r="R231" s="3">
        <v>5.9</v>
      </c>
      <c r="S231" s="3">
        <v>3.1</v>
      </c>
      <c r="T231" s="3">
        <v>11.6</v>
      </c>
      <c r="U231" s="3">
        <v>15.7</v>
      </c>
    </row>
    <row r="232" spans="1:21" x14ac:dyDescent="0.2">
      <c r="A232" s="3">
        <v>231</v>
      </c>
      <c r="B232" s="13" t="s">
        <v>286</v>
      </c>
      <c r="C232" s="3">
        <v>32</v>
      </c>
      <c r="D232" s="3">
        <v>72.099999999999994</v>
      </c>
      <c r="E232" s="3">
        <v>26.5</v>
      </c>
      <c r="F232" s="3">
        <v>60.2</v>
      </c>
      <c r="G232" s="3">
        <v>44</v>
      </c>
      <c r="H232" s="3">
        <v>7.3</v>
      </c>
      <c r="I232" s="3">
        <v>20.399999999999999</v>
      </c>
      <c r="J232" s="3">
        <v>36</v>
      </c>
      <c r="K232" s="3">
        <v>11.8</v>
      </c>
      <c r="L232" s="3">
        <v>17.399999999999999</v>
      </c>
      <c r="M232" s="3">
        <v>68</v>
      </c>
      <c r="N232" s="3">
        <v>12.6</v>
      </c>
      <c r="O232" s="3">
        <v>23.7</v>
      </c>
      <c r="P232" s="3">
        <v>36.299999999999997</v>
      </c>
      <c r="Q232" s="3">
        <v>13.7</v>
      </c>
      <c r="R232" s="3">
        <v>7.8</v>
      </c>
      <c r="S232" s="3">
        <v>4.5</v>
      </c>
      <c r="T232" s="3">
        <v>13.1</v>
      </c>
      <c r="U232" s="3">
        <v>17.3</v>
      </c>
    </row>
    <row r="233" spans="1:21" x14ac:dyDescent="0.2">
      <c r="A233" s="3">
        <v>231</v>
      </c>
      <c r="B233" s="13" t="s">
        <v>258</v>
      </c>
      <c r="C233" s="3">
        <v>32</v>
      </c>
      <c r="D233" s="3">
        <v>72.099999999999994</v>
      </c>
      <c r="E233" s="3">
        <v>25.3</v>
      </c>
      <c r="F233" s="3">
        <v>58.6</v>
      </c>
      <c r="G233" s="3">
        <v>43.2</v>
      </c>
      <c r="H233" s="3">
        <v>9.6999999999999993</v>
      </c>
      <c r="I233" s="3">
        <v>27.4</v>
      </c>
      <c r="J233" s="3">
        <v>35.200000000000003</v>
      </c>
      <c r="K233" s="3">
        <v>11.8</v>
      </c>
      <c r="L233" s="3">
        <v>17</v>
      </c>
      <c r="M233" s="3">
        <v>69.8</v>
      </c>
      <c r="N233" s="3">
        <v>8.6999999999999993</v>
      </c>
      <c r="O233" s="3">
        <v>26</v>
      </c>
      <c r="P233" s="3">
        <v>34.700000000000003</v>
      </c>
      <c r="Q233" s="3">
        <v>15.2</v>
      </c>
      <c r="R233" s="3">
        <v>6.3</v>
      </c>
      <c r="S233" s="3">
        <v>2.8</v>
      </c>
      <c r="T233" s="3">
        <v>11.6</v>
      </c>
      <c r="U233" s="3">
        <v>13.3</v>
      </c>
    </row>
    <row r="234" spans="1:21" x14ac:dyDescent="0.2">
      <c r="A234" s="3">
        <v>233</v>
      </c>
      <c r="B234" s="13" t="s">
        <v>240</v>
      </c>
      <c r="C234" s="3">
        <v>32</v>
      </c>
      <c r="D234" s="3">
        <v>72.099999999999994</v>
      </c>
      <c r="E234" s="3">
        <v>24</v>
      </c>
      <c r="F234" s="3">
        <v>56.5</v>
      </c>
      <c r="G234" s="3">
        <v>42.5</v>
      </c>
      <c r="H234" s="3">
        <v>7.3</v>
      </c>
      <c r="I234" s="3">
        <v>24</v>
      </c>
      <c r="J234" s="3">
        <v>30.4</v>
      </c>
      <c r="K234" s="3">
        <v>16.8</v>
      </c>
      <c r="L234" s="3">
        <v>25.3</v>
      </c>
      <c r="M234" s="3">
        <v>66.2</v>
      </c>
      <c r="N234" s="3">
        <v>11.8</v>
      </c>
      <c r="O234" s="3">
        <v>25.3</v>
      </c>
      <c r="P234" s="3">
        <v>37.1</v>
      </c>
      <c r="Q234" s="3">
        <v>11.5</v>
      </c>
      <c r="R234" s="3">
        <v>4.7</v>
      </c>
      <c r="S234" s="3">
        <v>2.8</v>
      </c>
      <c r="T234" s="3">
        <v>13.5</v>
      </c>
      <c r="U234" s="3">
        <v>17.5</v>
      </c>
    </row>
    <row r="235" spans="1:21" x14ac:dyDescent="0.2">
      <c r="A235" s="3">
        <v>234</v>
      </c>
      <c r="B235" s="13" t="s">
        <v>329</v>
      </c>
      <c r="C235" s="3">
        <v>33</v>
      </c>
      <c r="D235" s="3">
        <v>72.099999999999994</v>
      </c>
      <c r="E235" s="3">
        <v>26.9</v>
      </c>
      <c r="F235" s="3">
        <v>57.5</v>
      </c>
      <c r="G235" s="3">
        <v>46.8</v>
      </c>
      <c r="H235" s="3">
        <v>8.6999999999999993</v>
      </c>
      <c r="I235" s="3">
        <v>24.4</v>
      </c>
      <c r="J235" s="3">
        <v>35.6</v>
      </c>
      <c r="K235" s="3">
        <v>9.6</v>
      </c>
      <c r="L235" s="3">
        <v>13.1</v>
      </c>
      <c r="M235" s="3">
        <v>73</v>
      </c>
      <c r="N235" s="3">
        <v>7.8</v>
      </c>
      <c r="O235" s="3">
        <v>24.6</v>
      </c>
      <c r="P235" s="3">
        <v>32.299999999999997</v>
      </c>
      <c r="Q235" s="3">
        <v>14.2</v>
      </c>
      <c r="R235" s="3">
        <v>6.4</v>
      </c>
      <c r="S235" s="3">
        <v>2.4</v>
      </c>
      <c r="T235" s="3">
        <v>11.3</v>
      </c>
      <c r="U235" s="3">
        <v>14.9</v>
      </c>
    </row>
    <row r="236" spans="1:21" x14ac:dyDescent="0.2">
      <c r="A236" s="3">
        <v>235</v>
      </c>
      <c r="B236" s="13" t="s">
        <v>288</v>
      </c>
      <c r="C236" s="3">
        <v>32</v>
      </c>
      <c r="D236" s="3">
        <v>72.099999999999994</v>
      </c>
      <c r="E236" s="3">
        <v>26.6</v>
      </c>
      <c r="F236" s="3">
        <v>62.3</v>
      </c>
      <c r="G236" s="3">
        <v>42.6</v>
      </c>
      <c r="H236" s="3">
        <v>5.9</v>
      </c>
      <c r="I236" s="3">
        <v>20.7</v>
      </c>
      <c r="J236" s="3">
        <v>28.7</v>
      </c>
      <c r="K236" s="3">
        <v>12.9</v>
      </c>
      <c r="L236" s="3">
        <v>19.3</v>
      </c>
      <c r="M236" s="3">
        <v>67.2</v>
      </c>
      <c r="N236" s="3">
        <v>13.2</v>
      </c>
      <c r="O236" s="3">
        <v>24.5</v>
      </c>
      <c r="P236" s="3">
        <v>37.799999999999997</v>
      </c>
      <c r="Q236" s="3">
        <v>12.4</v>
      </c>
      <c r="R236" s="3">
        <v>6.9</v>
      </c>
      <c r="S236" s="3">
        <v>2.2999999999999998</v>
      </c>
      <c r="T236" s="3">
        <v>11</v>
      </c>
      <c r="U236" s="3">
        <v>17.899999999999999</v>
      </c>
    </row>
    <row r="237" spans="1:21" x14ac:dyDescent="0.2">
      <c r="A237" s="3">
        <v>236</v>
      </c>
      <c r="B237" s="13" t="s">
        <v>125</v>
      </c>
      <c r="C237" s="3">
        <v>33</v>
      </c>
      <c r="D237" s="3">
        <v>72</v>
      </c>
      <c r="E237" s="3">
        <v>25.6</v>
      </c>
      <c r="F237" s="3">
        <v>62</v>
      </c>
      <c r="G237" s="3">
        <v>41.3</v>
      </c>
      <c r="H237" s="3">
        <v>7</v>
      </c>
      <c r="I237" s="3">
        <v>20.8</v>
      </c>
      <c r="J237" s="3">
        <v>33.6</v>
      </c>
      <c r="K237" s="3">
        <v>13.8</v>
      </c>
      <c r="L237" s="3">
        <v>19</v>
      </c>
      <c r="M237" s="3">
        <v>72.599999999999994</v>
      </c>
      <c r="N237" s="3">
        <v>11.9</v>
      </c>
      <c r="O237" s="3">
        <v>25</v>
      </c>
      <c r="P237" s="3">
        <v>36.9</v>
      </c>
      <c r="Q237" s="3">
        <v>11.8</v>
      </c>
      <c r="R237" s="3">
        <v>7.2</v>
      </c>
      <c r="S237" s="3">
        <v>3.5</v>
      </c>
      <c r="T237" s="3">
        <v>10.7</v>
      </c>
      <c r="U237" s="3">
        <v>15.8</v>
      </c>
    </row>
    <row r="238" spans="1:21" x14ac:dyDescent="0.2">
      <c r="A238" s="3">
        <v>237</v>
      </c>
      <c r="B238" s="13" t="s">
        <v>195</v>
      </c>
      <c r="C238" s="3">
        <v>32</v>
      </c>
      <c r="D238" s="3">
        <v>71.900000000000006</v>
      </c>
      <c r="E238" s="3">
        <v>25.5</v>
      </c>
      <c r="F238" s="3">
        <v>58.8</v>
      </c>
      <c r="G238" s="3">
        <v>43.4</v>
      </c>
      <c r="H238" s="3">
        <v>8.5</v>
      </c>
      <c r="I238" s="3">
        <v>24.3</v>
      </c>
      <c r="J238" s="3">
        <v>34.799999999999997</v>
      </c>
      <c r="K238" s="3">
        <v>12.5</v>
      </c>
      <c r="L238" s="3">
        <v>18.899999999999999</v>
      </c>
      <c r="M238" s="3">
        <v>66.099999999999994</v>
      </c>
      <c r="N238" s="3">
        <v>12.6</v>
      </c>
      <c r="O238" s="3">
        <v>24.4</v>
      </c>
      <c r="P238" s="3">
        <v>37.1</v>
      </c>
      <c r="Q238" s="3">
        <v>13</v>
      </c>
      <c r="R238" s="3">
        <v>8</v>
      </c>
      <c r="S238" s="3">
        <v>3.8</v>
      </c>
      <c r="T238" s="3">
        <v>10.8</v>
      </c>
      <c r="U238" s="3">
        <v>16.3</v>
      </c>
    </row>
    <row r="239" spans="1:21" x14ac:dyDescent="0.2">
      <c r="A239" s="3">
        <v>238</v>
      </c>
      <c r="B239" s="13" t="s">
        <v>163</v>
      </c>
      <c r="C239" s="3">
        <v>34</v>
      </c>
      <c r="D239" s="3">
        <v>71.900000000000006</v>
      </c>
      <c r="E239" s="3">
        <v>25.5</v>
      </c>
      <c r="F239" s="3">
        <v>56</v>
      </c>
      <c r="G239" s="3">
        <v>45.5</v>
      </c>
      <c r="H239" s="3">
        <v>7.4</v>
      </c>
      <c r="I239" s="3">
        <v>21.4</v>
      </c>
      <c r="J239" s="3">
        <v>34.700000000000003</v>
      </c>
      <c r="K239" s="3">
        <v>13.5</v>
      </c>
      <c r="L239" s="3">
        <v>19.2</v>
      </c>
      <c r="M239" s="3">
        <v>70.3</v>
      </c>
      <c r="N239" s="3">
        <v>8.5</v>
      </c>
      <c r="O239" s="3">
        <v>25</v>
      </c>
      <c r="P239" s="3">
        <v>33.5</v>
      </c>
      <c r="Q239" s="3">
        <v>11.4</v>
      </c>
      <c r="R239" s="3">
        <v>6.5</v>
      </c>
      <c r="S239" s="3">
        <v>2.4</v>
      </c>
      <c r="T239" s="3">
        <v>11</v>
      </c>
      <c r="U239" s="3">
        <v>17.899999999999999</v>
      </c>
    </row>
    <row r="240" spans="1:21" x14ac:dyDescent="0.2">
      <c r="A240" s="3">
        <v>239</v>
      </c>
      <c r="B240" s="13" t="s">
        <v>220</v>
      </c>
      <c r="C240" s="3">
        <v>33</v>
      </c>
      <c r="D240" s="3">
        <v>71.8</v>
      </c>
      <c r="E240" s="3">
        <v>23.9</v>
      </c>
      <c r="F240" s="3">
        <v>55.2</v>
      </c>
      <c r="G240" s="3">
        <v>43.3</v>
      </c>
      <c r="H240" s="3">
        <v>7.6</v>
      </c>
      <c r="I240" s="3">
        <v>22.1</v>
      </c>
      <c r="J240" s="3">
        <v>34.4</v>
      </c>
      <c r="K240" s="3">
        <v>16.399999999999999</v>
      </c>
      <c r="L240" s="3">
        <v>22.8</v>
      </c>
      <c r="M240" s="3">
        <v>72.2</v>
      </c>
      <c r="N240" s="3">
        <v>10</v>
      </c>
      <c r="O240" s="3">
        <v>23.9</v>
      </c>
      <c r="P240" s="3">
        <v>34</v>
      </c>
      <c r="Q240" s="3">
        <v>11.9</v>
      </c>
      <c r="R240" s="3">
        <v>6.7</v>
      </c>
      <c r="S240" s="3">
        <v>3</v>
      </c>
      <c r="T240" s="3">
        <v>11.4</v>
      </c>
      <c r="U240" s="3">
        <v>17.399999999999999</v>
      </c>
    </row>
    <row r="241" spans="1:21" x14ac:dyDescent="0.2">
      <c r="A241" s="3">
        <v>239</v>
      </c>
      <c r="B241" s="13" t="s">
        <v>304</v>
      </c>
      <c r="C241" s="3">
        <v>33</v>
      </c>
      <c r="D241" s="3">
        <v>71.8</v>
      </c>
      <c r="E241" s="3">
        <v>25.8</v>
      </c>
      <c r="F241" s="3">
        <v>59</v>
      </c>
      <c r="G241" s="3">
        <v>43.8</v>
      </c>
      <c r="H241" s="3">
        <v>7.8</v>
      </c>
      <c r="I241" s="3">
        <v>23.4</v>
      </c>
      <c r="J241" s="3">
        <v>33.4</v>
      </c>
      <c r="K241" s="3">
        <v>12.4</v>
      </c>
      <c r="L241" s="3">
        <v>18.5</v>
      </c>
      <c r="M241" s="3">
        <v>66.900000000000006</v>
      </c>
      <c r="N241" s="3">
        <v>11.3</v>
      </c>
      <c r="O241" s="3">
        <v>22.3</v>
      </c>
      <c r="P241" s="3">
        <v>33.6</v>
      </c>
      <c r="Q241" s="3">
        <v>14.2</v>
      </c>
      <c r="R241" s="3">
        <v>7.8</v>
      </c>
      <c r="S241" s="3">
        <v>3.2</v>
      </c>
      <c r="T241" s="3">
        <v>12</v>
      </c>
      <c r="U241" s="3">
        <v>16</v>
      </c>
    </row>
    <row r="242" spans="1:21" x14ac:dyDescent="0.2">
      <c r="A242" s="3">
        <v>241</v>
      </c>
      <c r="B242" s="13" t="s">
        <v>256</v>
      </c>
      <c r="C242" s="3">
        <v>31</v>
      </c>
      <c r="D242" s="3">
        <v>71.8</v>
      </c>
      <c r="E242" s="3">
        <v>25</v>
      </c>
      <c r="F242" s="3">
        <v>58.7</v>
      </c>
      <c r="G242" s="3">
        <v>42.6</v>
      </c>
      <c r="H242" s="3">
        <v>7.8</v>
      </c>
      <c r="I242" s="3">
        <v>25.8</v>
      </c>
      <c r="J242" s="3">
        <v>30.4</v>
      </c>
      <c r="K242" s="3">
        <v>13.9</v>
      </c>
      <c r="L242" s="3">
        <v>19.899999999999999</v>
      </c>
      <c r="M242" s="3">
        <v>70</v>
      </c>
      <c r="N242" s="3">
        <v>9.1999999999999993</v>
      </c>
      <c r="O242" s="3">
        <v>25.3</v>
      </c>
      <c r="P242" s="3">
        <v>34.5</v>
      </c>
      <c r="Q242" s="3">
        <v>13.5</v>
      </c>
      <c r="R242" s="3">
        <v>6.7</v>
      </c>
      <c r="S242" s="3">
        <v>3.5</v>
      </c>
      <c r="T242" s="3">
        <v>14.5</v>
      </c>
      <c r="U242" s="3">
        <v>16.7</v>
      </c>
    </row>
    <row r="243" spans="1:21" x14ac:dyDescent="0.2">
      <c r="A243" s="3">
        <v>242</v>
      </c>
      <c r="B243" s="13" t="s">
        <v>223</v>
      </c>
      <c r="C243" s="3">
        <v>32</v>
      </c>
      <c r="D243" s="3">
        <v>71.7</v>
      </c>
      <c r="E243" s="3">
        <v>26.8</v>
      </c>
      <c r="F243" s="3">
        <v>60.2</v>
      </c>
      <c r="G243" s="3">
        <v>44.5</v>
      </c>
      <c r="H243" s="3">
        <v>7.2</v>
      </c>
      <c r="I243" s="3">
        <v>22.5</v>
      </c>
      <c r="J243" s="3">
        <v>31.8</v>
      </c>
      <c r="K243" s="3">
        <v>10.9</v>
      </c>
      <c r="L243" s="3">
        <v>15.5</v>
      </c>
      <c r="M243" s="3">
        <v>70.599999999999994</v>
      </c>
      <c r="N243" s="3">
        <v>11.1</v>
      </c>
      <c r="O243" s="3">
        <v>24</v>
      </c>
      <c r="P243" s="3">
        <v>35.200000000000003</v>
      </c>
      <c r="Q243" s="3">
        <v>14.3</v>
      </c>
      <c r="R243" s="3">
        <v>7.9</v>
      </c>
      <c r="S243" s="3">
        <v>3.8</v>
      </c>
      <c r="T243" s="3">
        <v>11.7</v>
      </c>
      <c r="U243" s="3">
        <v>15.6</v>
      </c>
    </row>
    <row r="244" spans="1:21" x14ac:dyDescent="0.2">
      <c r="A244" s="3">
        <v>243</v>
      </c>
      <c r="B244" s="13" t="s">
        <v>245</v>
      </c>
      <c r="C244" s="3">
        <v>31</v>
      </c>
      <c r="D244" s="3">
        <v>71.599999999999994</v>
      </c>
      <c r="E244" s="3">
        <v>25.4</v>
      </c>
      <c r="F244" s="3">
        <v>57.1</v>
      </c>
      <c r="G244" s="3">
        <v>44.5</v>
      </c>
      <c r="H244" s="3">
        <v>7</v>
      </c>
      <c r="I244" s="3">
        <v>20.399999999999999</v>
      </c>
      <c r="J244" s="3">
        <v>34.4</v>
      </c>
      <c r="K244" s="3">
        <v>13.7</v>
      </c>
      <c r="L244" s="3">
        <v>20.100000000000001</v>
      </c>
      <c r="M244" s="3">
        <v>68.2</v>
      </c>
      <c r="N244" s="3">
        <v>9.5</v>
      </c>
      <c r="O244" s="3">
        <v>23.1</v>
      </c>
      <c r="P244" s="3">
        <v>32.6</v>
      </c>
      <c r="Q244" s="3">
        <v>12.9</v>
      </c>
      <c r="R244" s="3">
        <v>6.5</v>
      </c>
      <c r="S244" s="3">
        <v>3.9</v>
      </c>
      <c r="T244" s="3">
        <v>12</v>
      </c>
      <c r="U244" s="3">
        <v>18.399999999999999</v>
      </c>
    </row>
    <row r="245" spans="1:21" x14ac:dyDescent="0.2">
      <c r="A245" s="3">
        <v>244</v>
      </c>
      <c r="B245" s="13" t="s">
        <v>350</v>
      </c>
      <c r="C245" s="3">
        <v>33</v>
      </c>
      <c r="D245" s="3">
        <v>71.599999999999994</v>
      </c>
      <c r="E245" s="3">
        <v>25.3</v>
      </c>
      <c r="F245" s="3">
        <v>60</v>
      </c>
      <c r="G245" s="3">
        <v>42.2</v>
      </c>
      <c r="H245" s="3">
        <v>8.5</v>
      </c>
      <c r="I245" s="3">
        <v>24.5</v>
      </c>
      <c r="J245" s="3">
        <v>34.6</v>
      </c>
      <c r="K245" s="3">
        <v>12.4</v>
      </c>
      <c r="L245" s="3">
        <v>17.3</v>
      </c>
      <c r="M245" s="3">
        <v>71.900000000000006</v>
      </c>
      <c r="N245" s="3">
        <v>9.9</v>
      </c>
      <c r="O245" s="3">
        <v>23</v>
      </c>
      <c r="P245" s="3">
        <v>32.9</v>
      </c>
      <c r="Q245" s="3">
        <v>12.6</v>
      </c>
      <c r="R245" s="3">
        <v>6.9</v>
      </c>
      <c r="S245" s="3">
        <v>2.6</v>
      </c>
      <c r="T245" s="3">
        <v>9.9</v>
      </c>
      <c r="U245" s="3">
        <v>17.8</v>
      </c>
    </row>
    <row r="246" spans="1:21" x14ac:dyDescent="0.2">
      <c r="A246" s="3">
        <v>245</v>
      </c>
      <c r="B246" s="13" t="s">
        <v>209</v>
      </c>
      <c r="C246" s="3">
        <v>30</v>
      </c>
      <c r="D246" s="3">
        <v>71.5</v>
      </c>
      <c r="E246" s="3">
        <v>25.5</v>
      </c>
      <c r="F246" s="3">
        <v>59.7</v>
      </c>
      <c r="G246" s="3">
        <v>42.8</v>
      </c>
      <c r="H246" s="3">
        <v>7.2</v>
      </c>
      <c r="I246" s="3">
        <v>20.5</v>
      </c>
      <c r="J246" s="3">
        <v>35.1</v>
      </c>
      <c r="K246" s="3">
        <v>13.2</v>
      </c>
      <c r="L246" s="3">
        <v>18.100000000000001</v>
      </c>
      <c r="M246" s="3">
        <v>73.099999999999994</v>
      </c>
      <c r="N246" s="3">
        <v>10.5</v>
      </c>
      <c r="O246" s="3">
        <v>25.3</v>
      </c>
      <c r="P246" s="3">
        <v>35.799999999999997</v>
      </c>
      <c r="Q246" s="3">
        <v>11.4</v>
      </c>
      <c r="R246" s="3">
        <v>6.7</v>
      </c>
      <c r="S246" s="3">
        <v>2.9</v>
      </c>
      <c r="T246" s="3">
        <v>11.7</v>
      </c>
      <c r="U246" s="3">
        <v>17.3</v>
      </c>
    </row>
    <row r="247" spans="1:21" x14ac:dyDescent="0.2">
      <c r="A247" s="3">
        <v>246</v>
      </c>
      <c r="B247" s="13" t="s">
        <v>177</v>
      </c>
      <c r="C247" s="3">
        <v>32</v>
      </c>
      <c r="D247" s="3">
        <v>71.400000000000006</v>
      </c>
      <c r="E247" s="3">
        <v>25.6</v>
      </c>
      <c r="F247" s="3">
        <v>58.9</v>
      </c>
      <c r="G247" s="3">
        <v>43.5</v>
      </c>
      <c r="H247" s="3">
        <v>6.3</v>
      </c>
      <c r="I247" s="3">
        <v>19.8</v>
      </c>
      <c r="J247" s="3">
        <v>31.9</v>
      </c>
      <c r="K247" s="3">
        <v>13.9</v>
      </c>
      <c r="L247" s="3">
        <v>20.100000000000001</v>
      </c>
      <c r="M247" s="3">
        <v>69.099999999999994</v>
      </c>
      <c r="N247" s="3">
        <v>8.8000000000000007</v>
      </c>
      <c r="O247" s="3">
        <v>19.100000000000001</v>
      </c>
      <c r="P247" s="3">
        <v>27.9</v>
      </c>
      <c r="Q247" s="3">
        <v>12.2</v>
      </c>
      <c r="R247" s="3">
        <v>8.1</v>
      </c>
      <c r="S247" s="3">
        <v>3.2</v>
      </c>
      <c r="T247" s="3">
        <v>11.9</v>
      </c>
      <c r="U247" s="3">
        <v>19</v>
      </c>
    </row>
    <row r="248" spans="1:21" x14ac:dyDescent="0.2">
      <c r="A248" s="3">
        <v>247</v>
      </c>
      <c r="B248" s="13" t="s">
        <v>369</v>
      </c>
      <c r="C248" s="3">
        <v>34</v>
      </c>
      <c r="D248" s="3">
        <v>71.400000000000006</v>
      </c>
      <c r="E248" s="3">
        <v>24.6</v>
      </c>
      <c r="F248" s="3">
        <v>58.2</v>
      </c>
      <c r="G248" s="3">
        <v>42.2</v>
      </c>
      <c r="H248" s="3">
        <v>6.4</v>
      </c>
      <c r="I248" s="3">
        <v>19.600000000000001</v>
      </c>
      <c r="J248" s="3">
        <v>32.6</v>
      </c>
      <c r="K248" s="3">
        <v>15.9</v>
      </c>
      <c r="L248" s="3">
        <v>21.8</v>
      </c>
      <c r="M248" s="3">
        <v>73</v>
      </c>
      <c r="N248" s="3">
        <v>10.9</v>
      </c>
      <c r="O248" s="3">
        <v>25.7</v>
      </c>
      <c r="P248" s="3">
        <v>36.6</v>
      </c>
      <c r="Q248" s="3">
        <v>12.2</v>
      </c>
      <c r="R248" s="3">
        <v>7.1</v>
      </c>
      <c r="S248" s="3">
        <v>3.4</v>
      </c>
      <c r="T248" s="3">
        <v>13.9</v>
      </c>
      <c r="U248" s="3">
        <v>16.5</v>
      </c>
    </row>
    <row r="249" spans="1:21" x14ac:dyDescent="0.2">
      <c r="A249" s="3">
        <v>248</v>
      </c>
      <c r="B249" s="13" t="s">
        <v>217</v>
      </c>
      <c r="C249" s="3">
        <v>32</v>
      </c>
      <c r="D249" s="3">
        <v>71.3</v>
      </c>
      <c r="E249" s="3">
        <v>25.6</v>
      </c>
      <c r="F249" s="3">
        <v>56</v>
      </c>
      <c r="G249" s="3">
        <v>45.6</v>
      </c>
      <c r="H249" s="3">
        <v>6.8</v>
      </c>
      <c r="I249" s="3">
        <v>20.8</v>
      </c>
      <c r="J249" s="3">
        <v>32.5</v>
      </c>
      <c r="K249" s="3">
        <v>13.5</v>
      </c>
      <c r="L249" s="3">
        <v>17.3</v>
      </c>
      <c r="M249" s="3">
        <v>77.8</v>
      </c>
      <c r="N249" s="3">
        <v>8.5</v>
      </c>
      <c r="O249" s="3">
        <v>21.6</v>
      </c>
      <c r="P249" s="3">
        <v>30.1</v>
      </c>
      <c r="Q249" s="3">
        <v>13.7</v>
      </c>
      <c r="R249" s="3">
        <v>7.5</v>
      </c>
      <c r="S249" s="3">
        <v>3.1</v>
      </c>
      <c r="T249" s="3">
        <v>12.5</v>
      </c>
      <c r="U249" s="3">
        <v>18.2</v>
      </c>
    </row>
    <row r="250" spans="1:21" x14ac:dyDescent="0.2">
      <c r="A250" s="3">
        <v>248</v>
      </c>
      <c r="B250" s="13" t="s">
        <v>264</v>
      </c>
      <c r="C250" s="3">
        <v>32</v>
      </c>
      <c r="D250" s="3">
        <v>71.3</v>
      </c>
      <c r="E250" s="3">
        <v>25.2</v>
      </c>
      <c r="F250" s="3">
        <v>57.3</v>
      </c>
      <c r="G250" s="3">
        <v>44</v>
      </c>
      <c r="H250" s="3">
        <v>9.3000000000000007</v>
      </c>
      <c r="I250" s="3">
        <v>26.1</v>
      </c>
      <c r="J250" s="3">
        <v>35.6</v>
      </c>
      <c r="K250" s="3">
        <v>11.6</v>
      </c>
      <c r="L250" s="3">
        <v>16.899999999999999</v>
      </c>
      <c r="M250" s="3">
        <v>68.599999999999994</v>
      </c>
      <c r="N250" s="3">
        <v>11.3</v>
      </c>
      <c r="O250" s="3">
        <v>25.8</v>
      </c>
      <c r="P250" s="3">
        <v>37.1</v>
      </c>
      <c r="Q250" s="3">
        <v>12.9</v>
      </c>
      <c r="R250" s="3">
        <v>5</v>
      </c>
      <c r="S250" s="3">
        <v>3.4</v>
      </c>
      <c r="T250" s="3">
        <v>12.7</v>
      </c>
      <c r="U250" s="3">
        <v>17.3</v>
      </c>
    </row>
    <row r="251" spans="1:21" x14ac:dyDescent="0.2">
      <c r="A251" s="3">
        <v>250</v>
      </c>
      <c r="B251" s="13" t="s">
        <v>278</v>
      </c>
      <c r="C251" s="3">
        <v>33</v>
      </c>
      <c r="D251" s="3">
        <v>71.3</v>
      </c>
      <c r="E251" s="3">
        <v>25.3</v>
      </c>
      <c r="F251" s="3">
        <v>55.6</v>
      </c>
      <c r="G251" s="3">
        <v>45.5</v>
      </c>
      <c r="H251" s="3">
        <v>8.1999999999999993</v>
      </c>
      <c r="I251" s="3">
        <v>24</v>
      </c>
      <c r="J251" s="3">
        <v>34</v>
      </c>
      <c r="K251" s="3">
        <v>12.5</v>
      </c>
      <c r="L251" s="3">
        <v>17.3</v>
      </c>
      <c r="M251" s="3">
        <v>72.5</v>
      </c>
      <c r="N251" s="3">
        <v>7</v>
      </c>
      <c r="O251" s="3">
        <v>24.3</v>
      </c>
      <c r="P251" s="3">
        <v>31.3</v>
      </c>
      <c r="Q251" s="3">
        <v>13.2</v>
      </c>
      <c r="R251" s="3">
        <v>6.4</v>
      </c>
      <c r="S251" s="3">
        <v>3.6</v>
      </c>
      <c r="T251" s="3">
        <v>9.9</v>
      </c>
      <c r="U251" s="3">
        <v>16.2</v>
      </c>
    </row>
    <row r="252" spans="1:21" x14ac:dyDescent="0.2">
      <c r="A252" s="3">
        <v>251</v>
      </c>
      <c r="B252" s="13" t="s">
        <v>194</v>
      </c>
      <c r="C252" s="3">
        <v>33</v>
      </c>
      <c r="D252" s="3">
        <v>71.3</v>
      </c>
      <c r="E252" s="3">
        <v>25.1</v>
      </c>
      <c r="F252" s="3">
        <v>57.9</v>
      </c>
      <c r="G252" s="3">
        <v>43.4</v>
      </c>
      <c r="H252" s="3">
        <v>7.9</v>
      </c>
      <c r="I252" s="3">
        <v>24.6</v>
      </c>
      <c r="J252" s="3">
        <v>32.200000000000003</v>
      </c>
      <c r="K252" s="3">
        <v>13</v>
      </c>
      <c r="L252" s="3">
        <v>19.5</v>
      </c>
      <c r="M252" s="3">
        <v>66.7</v>
      </c>
      <c r="N252" s="3">
        <v>9.6999999999999993</v>
      </c>
      <c r="O252" s="3">
        <v>26</v>
      </c>
      <c r="P252" s="3">
        <v>35.700000000000003</v>
      </c>
      <c r="Q252" s="3">
        <v>13.6</v>
      </c>
      <c r="R252" s="3">
        <v>6.1</v>
      </c>
      <c r="S252" s="3">
        <v>2.7</v>
      </c>
      <c r="T252" s="3">
        <v>11.4</v>
      </c>
      <c r="U252" s="3">
        <v>15.6</v>
      </c>
    </row>
    <row r="253" spans="1:21" x14ac:dyDescent="0.2">
      <c r="A253" s="3">
        <v>252</v>
      </c>
      <c r="B253" s="13" t="s">
        <v>207</v>
      </c>
      <c r="C253" s="3">
        <v>32</v>
      </c>
      <c r="D253" s="3">
        <v>71.3</v>
      </c>
      <c r="E253" s="3">
        <v>25.6</v>
      </c>
      <c r="F253" s="3">
        <v>59.8</v>
      </c>
      <c r="G253" s="3">
        <v>42.7</v>
      </c>
      <c r="H253" s="3">
        <v>6.7</v>
      </c>
      <c r="I253" s="3">
        <v>21</v>
      </c>
      <c r="J253" s="3">
        <v>31.7</v>
      </c>
      <c r="K253" s="3">
        <v>13.5</v>
      </c>
      <c r="L253" s="3">
        <v>17.8</v>
      </c>
      <c r="M253" s="3">
        <v>75.7</v>
      </c>
      <c r="N253" s="3">
        <v>12</v>
      </c>
      <c r="O253" s="3">
        <v>24</v>
      </c>
      <c r="P253" s="3">
        <v>36</v>
      </c>
      <c r="Q253" s="3">
        <v>11.7</v>
      </c>
      <c r="R253" s="3">
        <v>6.6</v>
      </c>
      <c r="S253" s="3">
        <v>2.7</v>
      </c>
      <c r="T253" s="3">
        <v>12.1</v>
      </c>
      <c r="U253" s="3">
        <v>17.3</v>
      </c>
    </row>
    <row r="254" spans="1:21" x14ac:dyDescent="0.2">
      <c r="A254" s="3">
        <v>253</v>
      </c>
      <c r="B254" s="13" t="s">
        <v>297</v>
      </c>
      <c r="C254" s="3">
        <v>32</v>
      </c>
      <c r="D254" s="3">
        <v>71.2</v>
      </c>
      <c r="E254" s="3">
        <v>25.7</v>
      </c>
      <c r="F254" s="3">
        <v>58.4</v>
      </c>
      <c r="G254" s="3">
        <v>44</v>
      </c>
      <c r="H254" s="3">
        <v>7.9</v>
      </c>
      <c r="I254" s="3">
        <v>23.6</v>
      </c>
      <c r="J254" s="3">
        <v>33.4</v>
      </c>
      <c r="K254" s="3">
        <v>12</v>
      </c>
      <c r="L254" s="3">
        <v>16.600000000000001</v>
      </c>
      <c r="M254" s="3">
        <v>72.400000000000006</v>
      </c>
      <c r="N254" s="3">
        <v>7.8</v>
      </c>
      <c r="O254" s="3">
        <v>25.5</v>
      </c>
      <c r="P254" s="3">
        <v>33.4</v>
      </c>
      <c r="Q254" s="3">
        <v>13.2</v>
      </c>
      <c r="R254" s="3">
        <v>5.8</v>
      </c>
      <c r="S254" s="3">
        <v>3.9</v>
      </c>
      <c r="T254" s="3">
        <v>10.4</v>
      </c>
      <c r="U254" s="3">
        <v>16.5</v>
      </c>
    </row>
    <row r="255" spans="1:21" x14ac:dyDescent="0.2">
      <c r="A255" s="3">
        <v>254</v>
      </c>
      <c r="B255" s="13" t="s">
        <v>268</v>
      </c>
      <c r="C255" s="3">
        <v>31</v>
      </c>
      <c r="D255" s="3">
        <v>71.2</v>
      </c>
      <c r="E255" s="3">
        <v>25.1</v>
      </c>
      <c r="F255" s="3">
        <v>56.6</v>
      </c>
      <c r="G255" s="3">
        <v>44.4</v>
      </c>
      <c r="H255" s="3">
        <v>7.1</v>
      </c>
      <c r="I255" s="3">
        <v>21.2</v>
      </c>
      <c r="J255" s="3">
        <v>33.5</v>
      </c>
      <c r="K255" s="3">
        <v>13.9</v>
      </c>
      <c r="L255" s="3">
        <v>18.899999999999999</v>
      </c>
      <c r="M255" s="3">
        <v>73.3</v>
      </c>
      <c r="N255" s="3">
        <v>8.6</v>
      </c>
      <c r="O255" s="3">
        <v>24.7</v>
      </c>
      <c r="P255" s="3">
        <v>33.299999999999997</v>
      </c>
      <c r="Q255" s="3">
        <v>11.7</v>
      </c>
      <c r="R255" s="3">
        <v>5</v>
      </c>
      <c r="S255" s="3">
        <v>3.1</v>
      </c>
      <c r="T255" s="3">
        <v>13</v>
      </c>
      <c r="U255" s="3">
        <v>14.5</v>
      </c>
    </row>
    <row r="256" spans="1:21" x14ac:dyDescent="0.2">
      <c r="A256" s="3">
        <v>255</v>
      </c>
      <c r="B256" s="13" t="s">
        <v>236</v>
      </c>
      <c r="C256" s="3">
        <v>33</v>
      </c>
      <c r="D256" s="3">
        <v>71.2</v>
      </c>
      <c r="E256" s="3">
        <v>24.3</v>
      </c>
      <c r="F256" s="3">
        <v>53.1</v>
      </c>
      <c r="G256" s="3">
        <v>45.9</v>
      </c>
      <c r="H256" s="3">
        <v>6.8</v>
      </c>
      <c r="I256" s="3">
        <v>19.3</v>
      </c>
      <c r="J256" s="3">
        <v>35.200000000000003</v>
      </c>
      <c r="K256" s="3">
        <v>15.7</v>
      </c>
      <c r="L256" s="3">
        <v>22.1</v>
      </c>
      <c r="M256" s="3">
        <v>71.2</v>
      </c>
      <c r="N256" s="3">
        <v>10.1</v>
      </c>
      <c r="O256" s="3">
        <v>26.8</v>
      </c>
      <c r="P256" s="3">
        <v>36.9</v>
      </c>
      <c r="Q256" s="3">
        <v>12.6</v>
      </c>
      <c r="R256" s="3">
        <v>7.3</v>
      </c>
      <c r="S256" s="3">
        <v>3.4</v>
      </c>
      <c r="T256" s="3">
        <v>13.1</v>
      </c>
      <c r="U256" s="3">
        <v>16.399999999999999</v>
      </c>
    </row>
    <row r="257" spans="1:21" x14ac:dyDescent="0.2">
      <c r="A257" s="3">
        <v>255</v>
      </c>
      <c r="B257" s="13" t="s">
        <v>249</v>
      </c>
      <c r="C257" s="3">
        <v>33</v>
      </c>
      <c r="D257" s="3">
        <v>71.2</v>
      </c>
      <c r="E257" s="3">
        <v>25.4</v>
      </c>
      <c r="F257" s="3">
        <v>60.1</v>
      </c>
      <c r="G257" s="3">
        <v>42.2</v>
      </c>
      <c r="H257" s="3">
        <v>5.8</v>
      </c>
      <c r="I257" s="3">
        <v>20.5</v>
      </c>
      <c r="J257" s="3">
        <v>28.3</v>
      </c>
      <c r="K257" s="3">
        <v>14.6</v>
      </c>
      <c r="L257" s="3">
        <v>21.5</v>
      </c>
      <c r="M257" s="3">
        <v>68</v>
      </c>
      <c r="N257" s="3">
        <v>11.5</v>
      </c>
      <c r="O257" s="3">
        <v>24.9</v>
      </c>
      <c r="P257" s="3">
        <v>36.5</v>
      </c>
      <c r="Q257" s="3">
        <v>11.2</v>
      </c>
      <c r="R257" s="3">
        <v>8.4</v>
      </c>
      <c r="S257" s="3">
        <v>4</v>
      </c>
      <c r="T257" s="3">
        <v>12.6</v>
      </c>
      <c r="U257" s="3">
        <v>16.2</v>
      </c>
    </row>
    <row r="258" spans="1:21" x14ac:dyDescent="0.2">
      <c r="A258" s="3">
        <v>257</v>
      </c>
      <c r="B258" s="13" t="s">
        <v>262</v>
      </c>
      <c r="C258" s="3">
        <v>33</v>
      </c>
      <c r="D258" s="3">
        <v>71.099999999999994</v>
      </c>
      <c r="E258" s="3">
        <v>26.6</v>
      </c>
      <c r="F258" s="3">
        <v>57.7</v>
      </c>
      <c r="G258" s="3">
        <v>46.1</v>
      </c>
      <c r="H258" s="3">
        <v>8.1999999999999993</v>
      </c>
      <c r="I258" s="3">
        <v>24.2</v>
      </c>
      <c r="J258" s="3">
        <v>33.9</v>
      </c>
      <c r="K258" s="3">
        <v>9.6999999999999993</v>
      </c>
      <c r="L258" s="3">
        <v>13.3</v>
      </c>
      <c r="M258" s="3">
        <v>72.7</v>
      </c>
      <c r="N258" s="3">
        <v>8.6999999999999993</v>
      </c>
      <c r="O258" s="3">
        <v>25.3</v>
      </c>
      <c r="P258" s="3">
        <v>34</v>
      </c>
      <c r="Q258" s="3">
        <v>14.2</v>
      </c>
      <c r="R258" s="3">
        <v>6.3</v>
      </c>
      <c r="S258" s="3">
        <v>2.4</v>
      </c>
      <c r="T258" s="3">
        <v>12.9</v>
      </c>
      <c r="U258" s="3">
        <v>15.2</v>
      </c>
    </row>
    <row r="259" spans="1:21" x14ac:dyDescent="0.2">
      <c r="A259" s="3">
        <v>258</v>
      </c>
      <c r="B259" s="13" t="s">
        <v>231</v>
      </c>
      <c r="C259" s="3">
        <v>31</v>
      </c>
      <c r="D259" s="3">
        <v>71.099999999999994</v>
      </c>
      <c r="E259" s="3">
        <v>25.4</v>
      </c>
      <c r="F259" s="3">
        <v>59</v>
      </c>
      <c r="G259" s="3">
        <v>43</v>
      </c>
      <c r="H259" s="3">
        <v>6.6</v>
      </c>
      <c r="I259" s="3">
        <v>21.7</v>
      </c>
      <c r="J259" s="3">
        <v>30.5</v>
      </c>
      <c r="K259" s="3">
        <v>13.7</v>
      </c>
      <c r="L259" s="3">
        <v>20.100000000000001</v>
      </c>
      <c r="M259" s="3">
        <v>68.3</v>
      </c>
      <c r="N259" s="3">
        <v>10.5</v>
      </c>
      <c r="O259" s="3">
        <v>26.9</v>
      </c>
      <c r="P259" s="3">
        <v>37.4</v>
      </c>
      <c r="Q259" s="3">
        <v>14.5</v>
      </c>
      <c r="R259" s="3">
        <v>6.9</v>
      </c>
      <c r="S259" s="3">
        <v>4.2</v>
      </c>
      <c r="T259" s="3">
        <v>14.1</v>
      </c>
      <c r="U259" s="3">
        <v>17.100000000000001</v>
      </c>
    </row>
    <row r="260" spans="1:21" x14ac:dyDescent="0.2">
      <c r="A260" s="3">
        <v>259</v>
      </c>
      <c r="B260" s="13" t="s">
        <v>216</v>
      </c>
      <c r="C260" s="3">
        <v>32</v>
      </c>
      <c r="D260" s="3">
        <v>71</v>
      </c>
      <c r="E260" s="3">
        <v>26</v>
      </c>
      <c r="F260" s="3">
        <v>58.8</v>
      </c>
      <c r="G260" s="3">
        <v>44.2</v>
      </c>
      <c r="H260" s="3">
        <v>7.8</v>
      </c>
      <c r="I260" s="3">
        <v>23.8</v>
      </c>
      <c r="J260" s="3">
        <v>32.6</v>
      </c>
      <c r="K260" s="3">
        <v>11.3</v>
      </c>
      <c r="L260" s="3">
        <v>16.3</v>
      </c>
      <c r="M260" s="3">
        <v>69.599999999999994</v>
      </c>
      <c r="N260" s="3">
        <v>10.199999999999999</v>
      </c>
      <c r="O260" s="3">
        <v>23.8</v>
      </c>
      <c r="P260" s="3">
        <v>34</v>
      </c>
      <c r="Q260" s="3">
        <v>15.6</v>
      </c>
      <c r="R260" s="3">
        <v>7.5</v>
      </c>
      <c r="S260" s="3">
        <v>3.6</v>
      </c>
      <c r="T260" s="3">
        <v>12.1</v>
      </c>
      <c r="U260" s="3">
        <v>15.6</v>
      </c>
    </row>
    <row r="261" spans="1:21" x14ac:dyDescent="0.2">
      <c r="A261" s="3">
        <v>260</v>
      </c>
      <c r="B261" s="13" t="s">
        <v>289</v>
      </c>
      <c r="C261" s="3">
        <v>31</v>
      </c>
      <c r="D261" s="3">
        <v>70.900000000000006</v>
      </c>
      <c r="E261" s="3">
        <v>24.4</v>
      </c>
      <c r="F261" s="3">
        <v>59.5</v>
      </c>
      <c r="G261" s="3">
        <v>41</v>
      </c>
      <c r="H261" s="3">
        <v>9.5</v>
      </c>
      <c r="I261" s="3">
        <v>28.5</v>
      </c>
      <c r="J261" s="3">
        <v>33.4</v>
      </c>
      <c r="K261" s="3">
        <v>12.6</v>
      </c>
      <c r="L261" s="3">
        <v>17.899999999999999</v>
      </c>
      <c r="M261" s="3">
        <v>70.5</v>
      </c>
      <c r="N261" s="3">
        <v>7.4</v>
      </c>
      <c r="O261" s="3">
        <v>25.5</v>
      </c>
      <c r="P261" s="3">
        <v>32.799999999999997</v>
      </c>
      <c r="Q261" s="3">
        <v>12.5</v>
      </c>
      <c r="R261" s="3">
        <v>6.1</v>
      </c>
      <c r="S261" s="3">
        <v>3.5</v>
      </c>
      <c r="T261" s="3">
        <v>11.5</v>
      </c>
      <c r="U261" s="3">
        <v>19.8</v>
      </c>
    </row>
    <row r="262" spans="1:21" x14ac:dyDescent="0.2">
      <c r="A262" s="3">
        <v>261</v>
      </c>
      <c r="B262" s="13" t="s">
        <v>263</v>
      </c>
      <c r="C262" s="3">
        <v>30</v>
      </c>
      <c r="D262" s="3">
        <v>70.900000000000006</v>
      </c>
      <c r="E262" s="3">
        <v>25.5</v>
      </c>
      <c r="F262" s="3">
        <v>57.5</v>
      </c>
      <c r="G262" s="3">
        <v>44.4</v>
      </c>
      <c r="H262" s="3">
        <v>7.7</v>
      </c>
      <c r="I262" s="3">
        <v>23</v>
      </c>
      <c r="J262" s="3">
        <v>33.5</v>
      </c>
      <c r="K262" s="3">
        <v>12</v>
      </c>
      <c r="L262" s="3">
        <v>18.100000000000001</v>
      </c>
      <c r="M262" s="3">
        <v>66.599999999999994</v>
      </c>
      <c r="N262" s="3">
        <v>10.199999999999999</v>
      </c>
      <c r="O262" s="3">
        <v>25.2</v>
      </c>
      <c r="P262" s="3">
        <v>35.4</v>
      </c>
      <c r="Q262" s="3">
        <v>13.1</v>
      </c>
      <c r="R262" s="3">
        <v>7.7</v>
      </c>
      <c r="S262" s="3">
        <v>5.5</v>
      </c>
      <c r="T262" s="3">
        <v>11</v>
      </c>
      <c r="U262" s="3">
        <v>18.5</v>
      </c>
    </row>
    <row r="263" spans="1:21" x14ac:dyDescent="0.2">
      <c r="A263" s="3">
        <v>262</v>
      </c>
      <c r="B263" s="13" t="s">
        <v>255</v>
      </c>
      <c r="C263" s="3">
        <v>34</v>
      </c>
      <c r="D263" s="3">
        <v>70.900000000000006</v>
      </c>
      <c r="E263" s="3">
        <v>26.3</v>
      </c>
      <c r="F263" s="3">
        <v>56.7</v>
      </c>
      <c r="G263" s="3">
        <v>46.3</v>
      </c>
      <c r="H263" s="3">
        <v>6.6</v>
      </c>
      <c r="I263" s="3">
        <v>18.600000000000001</v>
      </c>
      <c r="J263" s="3">
        <v>35.5</v>
      </c>
      <c r="K263" s="3">
        <v>11.7</v>
      </c>
      <c r="L263" s="3">
        <v>15.9</v>
      </c>
      <c r="M263" s="3">
        <v>73.400000000000006</v>
      </c>
      <c r="N263" s="3">
        <v>7.4</v>
      </c>
      <c r="O263" s="3">
        <v>22.9</v>
      </c>
      <c r="P263" s="3">
        <v>30.3</v>
      </c>
      <c r="Q263" s="3">
        <v>14.8</v>
      </c>
      <c r="R263" s="3">
        <v>9.1</v>
      </c>
      <c r="S263" s="3">
        <v>3.6</v>
      </c>
      <c r="T263" s="3">
        <v>10.4</v>
      </c>
      <c r="U263" s="3">
        <v>15</v>
      </c>
    </row>
    <row r="264" spans="1:21" x14ac:dyDescent="0.2">
      <c r="A264" s="3">
        <v>263</v>
      </c>
      <c r="B264" s="13" t="s">
        <v>267</v>
      </c>
      <c r="C264" s="3">
        <v>34</v>
      </c>
      <c r="D264" s="3">
        <v>70.8</v>
      </c>
      <c r="E264" s="3">
        <v>24.6</v>
      </c>
      <c r="F264" s="3">
        <v>58.2</v>
      </c>
      <c r="G264" s="3">
        <v>42.3</v>
      </c>
      <c r="H264" s="3">
        <v>7.3</v>
      </c>
      <c r="I264" s="3">
        <v>21.7</v>
      </c>
      <c r="J264" s="3">
        <v>33.799999999999997</v>
      </c>
      <c r="K264" s="3">
        <v>14.2</v>
      </c>
      <c r="L264" s="3">
        <v>19.399999999999999</v>
      </c>
      <c r="M264" s="3">
        <v>73.2</v>
      </c>
      <c r="N264" s="3">
        <v>11.3</v>
      </c>
      <c r="O264" s="3">
        <v>24.5</v>
      </c>
      <c r="P264" s="3">
        <v>35.799999999999997</v>
      </c>
      <c r="Q264" s="3">
        <v>13.3</v>
      </c>
      <c r="R264" s="3">
        <v>6.5</v>
      </c>
      <c r="S264" s="3">
        <v>2.7</v>
      </c>
      <c r="T264" s="3">
        <v>10.8</v>
      </c>
      <c r="U264" s="3">
        <v>16.399999999999999</v>
      </c>
    </row>
    <row r="265" spans="1:21" x14ac:dyDescent="0.2">
      <c r="A265" s="3">
        <v>264</v>
      </c>
      <c r="B265" s="13" t="s">
        <v>247</v>
      </c>
      <c r="C265" s="3">
        <v>32</v>
      </c>
      <c r="D265" s="3">
        <v>70.7</v>
      </c>
      <c r="E265" s="3">
        <v>24.4</v>
      </c>
      <c r="F265" s="3">
        <v>60.2</v>
      </c>
      <c r="G265" s="3">
        <v>40.6</v>
      </c>
      <c r="H265" s="3">
        <v>6.7</v>
      </c>
      <c r="I265" s="3">
        <v>21.3</v>
      </c>
      <c r="J265" s="3">
        <v>31.3</v>
      </c>
      <c r="K265" s="3">
        <v>15.2</v>
      </c>
      <c r="L265" s="3">
        <v>21.9</v>
      </c>
      <c r="M265" s="3">
        <v>69.2</v>
      </c>
      <c r="N265" s="3">
        <v>10.3</v>
      </c>
      <c r="O265" s="3">
        <v>24.1</v>
      </c>
      <c r="P265" s="3">
        <v>34.4</v>
      </c>
      <c r="Q265" s="3">
        <v>10.8</v>
      </c>
      <c r="R265" s="3">
        <v>7.6</v>
      </c>
      <c r="S265" s="3">
        <v>3.2</v>
      </c>
      <c r="T265" s="3">
        <v>12.9</v>
      </c>
      <c r="U265" s="3">
        <v>15.4</v>
      </c>
    </row>
    <row r="266" spans="1:21" x14ac:dyDescent="0.2">
      <c r="A266" s="3">
        <v>265</v>
      </c>
      <c r="B266" s="13" t="s">
        <v>356</v>
      </c>
      <c r="C266" s="3">
        <v>34</v>
      </c>
      <c r="D266" s="3">
        <v>70.599999999999994</v>
      </c>
      <c r="E266" s="3">
        <v>25.3</v>
      </c>
      <c r="F266" s="3">
        <v>57.9</v>
      </c>
      <c r="G266" s="3">
        <v>43.6</v>
      </c>
      <c r="H266" s="3">
        <v>7.5</v>
      </c>
      <c r="I266" s="3">
        <v>24.6</v>
      </c>
      <c r="J266" s="3">
        <v>30.5</v>
      </c>
      <c r="K266" s="3">
        <v>12.6</v>
      </c>
      <c r="L266" s="3">
        <v>18.100000000000001</v>
      </c>
      <c r="M266" s="3">
        <v>69.900000000000006</v>
      </c>
      <c r="N266" s="3">
        <v>12.1</v>
      </c>
      <c r="O266" s="3">
        <v>23.3</v>
      </c>
      <c r="P266" s="3">
        <v>35.4</v>
      </c>
      <c r="Q266" s="3">
        <v>12.9</v>
      </c>
      <c r="R266" s="3">
        <v>6.6</v>
      </c>
      <c r="S266" s="3">
        <v>3</v>
      </c>
      <c r="T266" s="3">
        <v>11.9</v>
      </c>
      <c r="U266" s="3">
        <v>16</v>
      </c>
    </row>
    <row r="267" spans="1:21" x14ac:dyDescent="0.2">
      <c r="A267" s="3">
        <v>266</v>
      </c>
      <c r="B267" s="13" t="s">
        <v>275</v>
      </c>
      <c r="C267" s="3">
        <v>32</v>
      </c>
      <c r="D267" s="3">
        <v>70.599999999999994</v>
      </c>
      <c r="E267" s="3">
        <v>25.6</v>
      </c>
      <c r="F267" s="3">
        <v>57.7</v>
      </c>
      <c r="G267" s="3">
        <v>44.4</v>
      </c>
      <c r="H267" s="3">
        <v>4.5999999999999996</v>
      </c>
      <c r="I267" s="3">
        <v>15.1</v>
      </c>
      <c r="J267" s="3">
        <v>30.2</v>
      </c>
      <c r="K267" s="3">
        <v>14.9</v>
      </c>
      <c r="L267" s="3">
        <v>20.8</v>
      </c>
      <c r="M267" s="3">
        <v>71.5</v>
      </c>
      <c r="N267" s="3">
        <v>11.1</v>
      </c>
      <c r="O267" s="3">
        <v>22.7</v>
      </c>
      <c r="P267" s="3">
        <v>33.799999999999997</v>
      </c>
      <c r="Q267" s="3">
        <v>13.2</v>
      </c>
      <c r="R267" s="3">
        <v>10.3</v>
      </c>
      <c r="S267" s="3">
        <v>2.9</v>
      </c>
      <c r="T267" s="3">
        <v>14.9</v>
      </c>
      <c r="U267" s="3">
        <v>21</v>
      </c>
    </row>
    <row r="268" spans="1:21" x14ac:dyDescent="0.2">
      <c r="A268" s="3">
        <v>267</v>
      </c>
      <c r="B268" s="13" t="s">
        <v>246</v>
      </c>
      <c r="C268" s="3">
        <v>33</v>
      </c>
      <c r="D268" s="3">
        <v>70.5</v>
      </c>
      <c r="E268" s="3">
        <v>26.9</v>
      </c>
      <c r="F268" s="3">
        <v>60.1</v>
      </c>
      <c r="G268" s="3">
        <v>44.8</v>
      </c>
      <c r="H268" s="3">
        <v>7.3</v>
      </c>
      <c r="I268" s="3">
        <v>22.9</v>
      </c>
      <c r="J268" s="3">
        <v>32</v>
      </c>
      <c r="K268" s="3">
        <v>9.4</v>
      </c>
      <c r="L268" s="3">
        <v>14.1</v>
      </c>
      <c r="M268" s="3">
        <v>66.8</v>
      </c>
      <c r="N268" s="3">
        <v>11.2</v>
      </c>
      <c r="O268" s="3">
        <v>23.2</v>
      </c>
      <c r="P268" s="3">
        <v>34.5</v>
      </c>
      <c r="Q268" s="3">
        <v>13.7</v>
      </c>
      <c r="R268" s="3">
        <v>7.3</v>
      </c>
      <c r="S268" s="3">
        <v>4.4000000000000004</v>
      </c>
      <c r="T268" s="3">
        <v>10.199999999999999</v>
      </c>
      <c r="U268" s="3">
        <v>13.9</v>
      </c>
    </row>
    <row r="269" spans="1:21" x14ac:dyDescent="0.2">
      <c r="A269" s="3">
        <v>267</v>
      </c>
      <c r="B269" s="13" t="s">
        <v>274</v>
      </c>
      <c r="C269" s="3">
        <v>33</v>
      </c>
      <c r="D269" s="3">
        <v>70.5</v>
      </c>
      <c r="E269" s="3">
        <v>23.1</v>
      </c>
      <c r="F269" s="3">
        <v>54.8</v>
      </c>
      <c r="G269" s="3">
        <v>42.1</v>
      </c>
      <c r="H269" s="3">
        <v>7</v>
      </c>
      <c r="I269" s="3">
        <v>22.6</v>
      </c>
      <c r="J269" s="3">
        <v>31</v>
      </c>
      <c r="K269" s="3">
        <v>17.399999999999999</v>
      </c>
      <c r="L269" s="3">
        <v>23.3</v>
      </c>
      <c r="M269" s="3">
        <v>74.900000000000006</v>
      </c>
      <c r="N269" s="3">
        <v>8.8000000000000007</v>
      </c>
      <c r="O269" s="3">
        <v>22.6</v>
      </c>
      <c r="P269" s="3">
        <v>31.4</v>
      </c>
      <c r="Q269" s="3">
        <v>12.3</v>
      </c>
      <c r="R269" s="3">
        <v>5.0999999999999996</v>
      </c>
      <c r="S269" s="3">
        <v>2.2000000000000002</v>
      </c>
      <c r="T269" s="3">
        <v>10</v>
      </c>
      <c r="U269" s="3">
        <v>17.399999999999999</v>
      </c>
    </row>
    <row r="270" spans="1:21" x14ac:dyDescent="0.2">
      <c r="A270" s="3">
        <v>269</v>
      </c>
      <c r="B270" s="13" t="s">
        <v>238</v>
      </c>
      <c r="C270" s="3">
        <v>32</v>
      </c>
      <c r="D270" s="3">
        <v>70.400000000000006</v>
      </c>
      <c r="E270" s="3">
        <v>23.3</v>
      </c>
      <c r="F270" s="3">
        <v>56.2</v>
      </c>
      <c r="G270" s="3">
        <v>41.5</v>
      </c>
      <c r="H270" s="3">
        <v>6.7</v>
      </c>
      <c r="I270" s="3">
        <v>20.7</v>
      </c>
      <c r="J270" s="3">
        <v>32.299999999999997</v>
      </c>
      <c r="K270" s="3">
        <v>17.100000000000001</v>
      </c>
      <c r="L270" s="3">
        <v>24</v>
      </c>
      <c r="M270" s="3">
        <v>71.400000000000006</v>
      </c>
      <c r="N270" s="3">
        <v>10.8</v>
      </c>
      <c r="O270" s="3">
        <v>23.5</v>
      </c>
      <c r="P270" s="3">
        <v>34.299999999999997</v>
      </c>
      <c r="Q270" s="3">
        <v>12.1</v>
      </c>
      <c r="R270" s="3">
        <v>8.1</v>
      </c>
      <c r="S270" s="3">
        <v>3.2</v>
      </c>
      <c r="T270" s="3">
        <v>11.4</v>
      </c>
      <c r="U270" s="3">
        <v>18</v>
      </c>
    </row>
    <row r="271" spans="1:21" x14ac:dyDescent="0.2">
      <c r="A271" s="3">
        <v>270</v>
      </c>
      <c r="B271" s="13" t="s">
        <v>285</v>
      </c>
      <c r="C271" s="3">
        <v>31</v>
      </c>
      <c r="D271" s="3">
        <v>70.400000000000006</v>
      </c>
      <c r="E271" s="3">
        <v>25.3</v>
      </c>
      <c r="F271" s="3">
        <v>58.4</v>
      </c>
      <c r="G271" s="3">
        <v>43.2</v>
      </c>
      <c r="H271" s="3">
        <v>6.6</v>
      </c>
      <c r="I271" s="3">
        <v>19.3</v>
      </c>
      <c r="J271" s="3">
        <v>34.5</v>
      </c>
      <c r="K271" s="3">
        <v>13.2</v>
      </c>
      <c r="L271" s="3">
        <v>18.399999999999999</v>
      </c>
      <c r="M271" s="3">
        <v>71.900000000000006</v>
      </c>
      <c r="N271" s="3">
        <v>10.3</v>
      </c>
      <c r="O271" s="3">
        <v>24.1</v>
      </c>
      <c r="P271" s="3">
        <v>34.4</v>
      </c>
      <c r="Q271" s="3">
        <v>11.5</v>
      </c>
      <c r="R271" s="3">
        <v>5.2</v>
      </c>
      <c r="S271" s="3">
        <v>3.9</v>
      </c>
      <c r="T271" s="3">
        <v>11.9</v>
      </c>
      <c r="U271" s="3">
        <v>18.5</v>
      </c>
    </row>
    <row r="272" spans="1:21" x14ac:dyDescent="0.2">
      <c r="A272" s="3">
        <v>271</v>
      </c>
      <c r="B272" s="13" t="s">
        <v>281</v>
      </c>
      <c r="C272" s="3">
        <v>33</v>
      </c>
      <c r="D272" s="3">
        <v>70.400000000000006</v>
      </c>
      <c r="E272" s="3">
        <v>26.4</v>
      </c>
      <c r="F272" s="3">
        <v>57.5</v>
      </c>
      <c r="G272" s="3">
        <v>45.8</v>
      </c>
      <c r="H272" s="3">
        <v>7.7</v>
      </c>
      <c r="I272" s="3">
        <v>21.4</v>
      </c>
      <c r="J272" s="3">
        <v>36</v>
      </c>
      <c r="K272" s="3">
        <v>9.9</v>
      </c>
      <c r="L272" s="3">
        <v>14.2</v>
      </c>
      <c r="M272" s="3">
        <v>69.900000000000006</v>
      </c>
      <c r="N272" s="3">
        <v>11</v>
      </c>
      <c r="O272" s="3">
        <v>25.8</v>
      </c>
      <c r="P272" s="3">
        <v>36.799999999999997</v>
      </c>
      <c r="Q272" s="3">
        <v>13</v>
      </c>
      <c r="R272" s="3">
        <v>4.9000000000000004</v>
      </c>
      <c r="S272" s="3">
        <v>4.5</v>
      </c>
      <c r="T272" s="3">
        <v>12.2</v>
      </c>
      <c r="U272" s="3">
        <v>14.7</v>
      </c>
    </row>
    <row r="273" spans="1:21" x14ac:dyDescent="0.2">
      <c r="A273" s="3">
        <v>272</v>
      </c>
      <c r="B273" s="13" t="s">
        <v>250</v>
      </c>
      <c r="C273" s="3">
        <v>34</v>
      </c>
      <c r="D273" s="3">
        <v>70.400000000000006</v>
      </c>
      <c r="E273" s="3">
        <v>24.7</v>
      </c>
      <c r="F273" s="3">
        <v>55.9</v>
      </c>
      <c r="G273" s="3">
        <v>44.2</v>
      </c>
      <c r="H273" s="3">
        <v>8</v>
      </c>
      <c r="I273" s="3">
        <v>22.9</v>
      </c>
      <c r="J273" s="3">
        <v>34.799999999999997</v>
      </c>
      <c r="K273" s="3">
        <v>13</v>
      </c>
      <c r="L273" s="3">
        <v>17.7</v>
      </c>
      <c r="M273" s="3">
        <v>73.400000000000006</v>
      </c>
      <c r="N273" s="3">
        <v>10.3</v>
      </c>
      <c r="O273" s="3">
        <v>27.4</v>
      </c>
      <c r="P273" s="3">
        <v>37.700000000000003</v>
      </c>
      <c r="Q273" s="3">
        <v>15</v>
      </c>
      <c r="R273" s="3">
        <v>6.1</v>
      </c>
      <c r="S273" s="3">
        <v>2.8</v>
      </c>
      <c r="T273" s="3">
        <v>15.1</v>
      </c>
      <c r="U273" s="3">
        <v>15.8</v>
      </c>
    </row>
    <row r="274" spans="1:21" x14ac:dyDescent="0.2">
      <c r="A274" s="3">
        <v>273</v>
      </c>
      <c r="B274" s="13" t="s">
        <v>287</v>
      </c>
      <c r="C274" s="3">
        <v>30</v>
      </c>
      <c r="D274" s="3">
        <v>70.3</v>
      </c>
      <c r="E274" s="3">
        <v>25.3</v>
      </c>
      <c r="F274" s="3">
        <v>56.1</v>
      </c>
      <c r="G274" s="3">
        <v>45.1</v>
      </c>
      <c r="H274" s="3">
        <v>7.9</v>
      </c>
      <c r="I274" s="3">
        <v>21.2</v>
      </c>
      <c r="J274" s="3">
        <v>37</v>
      </c>
      <c r="K274" s="3">
        <v>11.9</v>
      </c>
      <c r="L274" s="3">
        <v>17.5</v>
      </c>
      <c r="M274" s="3">
        <v>68.3</v>
      </c>
      <c r="N274" s="3">
        <v>7.3</v>
      </c>
      <c r="O274" s="3">
        <v>24.2</v>
      </c>
      <c r="P274" s="3">
        <v>31.6</v>
      </c>
      <c r="Q274" s="3">
        <v>13.4</v>
      </c>
      <c r="R274" s="3">
        <v>5.8</v>
      </c>
      <c r="S274" s="3">
        <v>2.1</v>
      </c>
      <c r="T274" s="3">
        <v>10.7</v>
      </c>
      <c r="U274" s="3">
        <v>16.2</v>
      </c>
    </row>
    <row r="275" spans="1:21" x14ac:dyDescent="0.2">
      <c r="A275" s="3">
        <v>273</v>
      </c>
      <c r="B275" s="13" t="s">
        <v>336</v>
      </c>
      <c r="C275" s="3">
        <v>33</v>
      </c>
      <c r="D275" s="3">
        <v>70.3</v>
      </c>
      <c r="E275" s="3">
        <v>23.8</v>
      </c>
      <c r="F275" s="3">
        <v>57.8</v>
      </c>
      <c r="G275" s="3">
        <v>41.1</v>
      </c>
      <c r="H275" s="3">
        <v>7.1</v>
      </c>
      <c r="I275" s="3">
        <v>20</v>
      </c>
      <c r="J275" s="3">
        <v>35.200000000000003</v>
      </c>
      <c r="K275" s="3">
        <v>15.8</v>
      </c>
      <c r="L275" s="3">
        <v>21.2</v>
      </c>
      <c r="M275" s="3">
        <v>74.2</v>
      </c>
      <c r="N275" s="3">
        <v>10.8</v>
      </c>
      <c r="O275" s="3">
        <v>23.2</v>
      </c>
      <c r="P275" s="3">
        <v>34.1</v>
      </c>
      <c r="Q275" s="3">
        <v>11.8</v>
      </c>
      <c r="R275" s="3">
        <v>5.9</v>
      </c>
      <c r="S275" s="3">
        <v>4.5</v>
      </c>
      <c r="T275" s="3">
        <v>11</v>
      </c>
      <c r="U275" s="3">
        <v>17.899999999999999</v>
      </c>
    </row>
    <row r="276" spans="1:21" x14ac:dyDescent="0.2">
      <c r="A276" s="3">
        <v>275</v>
      </c>
      <c r="B276" s="13" t="s">
        <v>315</v>
      </c>
      <c r="C276" s="3">
        <v>32</v>
      </c>
      <c r="D276" s="3">
        <v>70.3</v>
      </c>
      <c r="E276" s="3">
        <v>23.4</v>
      </c>
      <c r="F276" s="3">
        <v>55.6</v>
      </c>
      <c r="G276" s="3">
        <v>42.1</v>
      </c>
      <c r="H276" s="3">
        <v>7.1</v>
      </c>
      <c r="I276" s="3">
        <v>21.5</v>
      </c>
      <c r="J276" s="3">
        <v>33</v>
      </c>
      <c r="K276" s="3">
        <v>16.399999999999999</v>
      </c>
      <c r="L276" s="3">
        <v>24.1</v>
      </c>
      <c r="M276" s="3">
        <v>68.099999999999994</v>
      </c>
      <c r="N276" s="3">
        <v>12.3</v>
      </c>
      <c r="O276" s="3">
        <v>25.9</v>
      </c>
      <c r="P276" s="3">
        <v>38.200000000000003</v>
      </c>
      <c r="Q276" s="3">
        <v>11.8</v>
      </c>
      <c r="R276" s="3">
        <v>4.7</v>
      </c>
      <c r="S276" s="3">
        <v>3.1</v>
      </c>
      <c r="T276" s="3">
        <v>11.8</v>
      </c>
      <c r="U276" s="3">
        <v>17.899999999999999</v>
      </c>
    </row>
    <row r="277" spans="1:21" x14ac:dyDescent="0.2">
      <c r="A277" s="3">
        <v>276</v>
      </c>
      <c r="B277" s="13" t="s">
        <v>265</v>
      </c>
      <c r="C277" s="3">
        <v>33</v>
      </c>
      <c r="D277" s="3">
        <v>70.2</v>
      </c>
      <c r="E277" s="3">
        <v>24.8</v>
      </c>
      <c r="F277" s="3">
        <v>60.5</v>
      </c>
      <c r="G277" s="3">
        <v>41</v>
      </c>
      <c r="H277" s="3">
        <v>8.6</v>
      </c>
      <c r="I277" s="3">
        <v>29.2</v>
      </c>
      <c r="J277" s="3">
        <v>29.4</v>
      </c>
      <c r="K277" s="3">
        <v>12.2</v>
      </c>
      <c r="L277" s="3">
        <v>16.899999999999999</v>
      </c>
      <c r="M277" s="3">
        <v>71.900000000000006</v>
      </c>
      <c r="N277" s="3">
        <v>11.2</v>
      </c>
      <c r="O277" s="3">
        <v>24.6</v>
      </c>
      <c r="P277" s="3">
        <v>35.799999999999997</v>
      </c>
      <c r="Q277" s="3">
        <v>13.7</v>
      </c>
      <c r="R277" s="3">
        <v>7.3</v>
      </c>
      <c r="S277" s="3">
        <v>2.4</v>
      </c>
      <c r="T277" s="3">
        <v>12.4</v>
      </c>
      <c r="U277" s="3">
        <v>13.6</v>
      </c>
    </row>
    <row r="278" spans="1:21" x14ac:dyDescent="0.2">
      <c r="A278" s="3">
        <v>277</v>
      </c>
      <c r="B278" s="13" t="s">
        <v>299</v>
      </c>
      <c r="C278" s="3">
        <v>32</v>
      </c>
      <c r="D278" s="3">
        <v>70.2</v>
      </c>
      <c r="E278" s="3">
        <v>24.7</v>
      </c>
      <c r="F278" s="3">
        <v>55.7</v>
      </c>
      <c r="G278" s="3">
        <v>44.3</v>
      </c>
      <c r="H278" s="3">
        <v>5.6</v>
      </c>
      <c r="I278" s="3">
        <v>19.600000000000001</v>
      </c>
      <c r="J278" s="3">
        <v>28.5</v>
      </c>
      <c r="K278" s="3">
        <v>15.2</v>
      </c>
      <c r="L278" s="3">
        <v>20.100000000000001</v>
      </c>
      <c r="M278" s="3">
        <v>75.599999999999994</v>
      </c>
      <c r="N278" s="3">
        <v>8.9</v>
      </c>
      <c r="O278" s="3">
        <v>24.3</v>
      </c>
      <c r="P278" s="3">
        <v>33.200000000000003</v>
      </c>
      <c r="Q278" s="3">
        <v>11.3</v>
      </c>
      <c r="R278" s="3">
        <v>7.2</v>
      </c>
      <c r="S278" s="3">
        <v>3.9</v>
      </c>
      <c r="T278" s="3">
        <v>11.3</v>
      </c>
      <c r="U278" s="3">
        <v>16.5</v>
      </c>
    </row>
    <row r="279" spans="1:21" x14ac:dyDescent="0.2">
      <c r="A279" s="3">
        <v>277</v>
      </c>
      <c r="B279" s="13" t="s">
        <v>309</v>
      </c>
      <c r="C279" s="3">
        <v>32</v>
      </c>
      <c r="D279" s="3">
        <v>70.2</v>
      </c>
      <c r="E279" s="3">
        <v>24.8</v>
      </c>
      <c r="F279" s="3">
        <v>56.4</v>
      </c>
      <c r="G279" s="3">
        <v>43.9</v>
      </c>
      <c r="H279" s="3">
        <v>7.5</v>
      </c>
      <c r="I279" s="3">
        <v>23.3</v>
      </c>
      <c r="J279" s="3">
        <v>32.200000000000003</v>
      </c>
      <c r="K279" s="3">
        <v>13.2</v>
      </c>
      <c r="L279" s="3">
        <v>17.100000000000001</v>
      </c>
      <c r="M279" s="3">
        <v>77.099999999999994</v>
      </c>
      <c r="N279" s="3">
        <v>8.3000000000000007</v>
      </c>
      <c r="O279" s="3">
        <v>23.5</v>
      </c>
      <c r="P279" s="3">
        <v>31.8</v>
      </c>
      <c r="Q279" s="3">
        <v>13.4</v>
      </c>
      <c r="R279" s="3">
        <v>6.9</v>
      </c>
      <c r="S279" s="3">
        <v>3.1</v>
      </c>
      <c r="T279" s="3">
        <v>10.5</v>
      </c>
      <c r="U279" s="3">
        <v>16.100000000000001</v>
      </c>
    </row>
    <row r="280" spans="1:21" x14ac:dyDescent="0.2">
      <c r="A280" s="3">
        <v>279</v>
      </c>
      <c r="B280" s="13" t="s">
        <v>344</v>
      </c>
      <c r="C280" s="3">
        <v>33</v>
      </c>
      <c r="D280" s="3">
        <v>70.099999999999994</v>
      </c>
      <c r="E280" s="3">
        <v>24.8</v>
      </c>
      <c r="F280" s="3">
        <v>61.1</v>
      </c>
      <c r="G280" s="3">
        <v>40.700000000000003</v>
      </c>
      <c r="H280" s="3">
        <v>6.4</v>
      </c>
      <c r="I280" s="3">
        <v>21.8</v>
      </c>
      <c r="J280" s="3">
        <v>29.3</v>
      </c>
      <c r="K280" s="3">
        <v>14</v>
      </c>
      <c r="L280" s="3">
        <v>18.7</v>
      </c>
      <c r="M280" s="3">
        <v>75.2</v>
      </c>
      <c r="N280" s="3">
        <v>11.5</v>
      </c>
      <c r="O280" s="3">
        <v>22.8</v>
      </c>
      <c r="P280" s="3">
        <v>34.299999999999997</v>
      </c>
      <c r="Q280" s="3">
        <v>11.4</v>
      </c>
      <c r="R280" s="3">
        <v>7.4</v>
      </c>
      <c r="S280" s="3">
        <v>3.6</v>
      </c>
      <c r="T280" s="3">
        <v>13.3</v>
      </c>
      <c r="U280" s="3">
        <v>21.1</v>
      </c>
    </row>
    <row r="281" spans="1:21" x14ac:dyDescent="0.2">
      <c r="A281" s="3">
        <v>280</v>
      </c>
      <c r="B281" s="13" t="s">
        <v>224</v>
      </c>
      <c r="C281" s="3">
        <v>31</v>
      </c>
      <c r="D281" s="3">
        <v>70.099999999999994</v>
      </c>
      <c r="E281" s="3">
        <v>24</v>
      </c>
      <c r="F281" s="3">
        <v>53.5</v>
      </c>
      <c r="G281" s="3">
        <v>44.9</v>
      </c>
      <c r="H281" s="3">
        <v>6.5</v>
      </c>
      <c r="I281" s="3">
        <v>20.5</v>
      </c>
      <c r="J281" s="3">
        <v>32</v>
      </c>
      <c r="K281" s="3">
        <v>15.5</v>
      </c>
      <c r="L281" s="3">
        <v>21</v>
      </c>
      <c r="M281" s="3">
        <v>73.8</v>
      </c>
      <c r="N281" s="3">
        <v>9.9</v>
      </c>
      <c r="O281" s="3">
        <v>25.6</v>
      </c>
      <c r="P281" s="3">
        <v>35.6</v>
      </c>
      <c r="Q281" s="3">
        <v>11.9</v>
      </c>
      <c r="R281" s="3">
        <v>3.5</v>
      </c>
      <c r="S281" s="3">
        <v>2.4</v>
      </c>
      <c r="T281" s="3">
        <v>13.5</v>
      </c>
      <c r="U281" s="3">
        <v>17.7</v>
      </c>
    </row>
    <row r="282" spans="1:21" x14ac:dyDescent="0.2">
      <c r="A282" s="3">
        <v>281</v>
      </c>
      <c r="B282" s="13" t="s">
        <v>312</v>
      </c>
      <c r="C282" s="3">
        <v>32</v>
      </c>
      <c r="D282" s="3">
        <v>70.099999999999994</v>
      </c>
      <c r="E282" s="3">
        <v>26.1</v>
      </c>
      <c r="F282" s="3">
        <v>57.8</v>
      </c>
      <c r="G282" s="3">
        <v>45.2</v>
      </c>
      <c r="H282" s="3">
        <v>6.8</v>
      </c>
      <c r="I282" s="3">
        <v>20.100000000000001</v>
      </c>
      <c r="J282" s="3">
        <v>33.700000000000003</v>
      </c>
      <c r="K282" s="3">
        <v>11.1</v>
      </c>
      <c r="L282" s="3">
        <v>16.2</v>
      </c>
      <c r="M282" s="3">
        <v>68.7</v>
      </c>
      <c r="N282" s="3">
        <v>10.6</v>
      </c>
      <c r="O282" s="3">
        <v>23.5</v>
      </c>
      <c r="P282" s="3">
        <v>34.1</v>
      </c>
      <c r="Q282" s="3">
        <v>13</v>
      </c>
      <c r="R282" s="3">
        <v>7.6</v>
      </c>
      <c r="S282" s="3">
        <v>4.7</v>
      </c>
      <c r="T282" s="3">
        <v>12.5</v>
      </c>
      <c r="U282" s="3">
        <v>16.2</v>
      </c>
    </row>
    <row r="283" spans="1:21" x14ac:dyDescent="0.2">
      <c r="A283" s="3">
        <v>282</v>
      </c>
      <c r="B283" s="13" t="s">
        <v>284</v>
      </c>
      <c r="C283" s="3">
        <v>33</v>
      </c>
      <c r="D283" s="3">
        <v>70.099999999999994</v>
      </c>
      <c r="E283" s="3">
        <v>24.2</v>
      </c>
      <c r="F283" s="3">
        <v>50.3</v>
      </c>
      <c r="G283" s="3">
        <v>48.1</v>
      </c>
      <c r="H283" s="3">
        <v>6.6</v>
      </c>
      <c r="I283" s="3">
        <v>18.7</v>
      </c>
      <c r="J283" s="3">
        <v>35.5</v>
      </c>
      <c r="K283" s="3">
        <v>15.1</v>
      </c>
      <c r="L283" s="3">
        <v>21.4</v>
      </c>
      <c r="M283" s="3">
        <v>70.5</v>
      </c>
      <c r="N283" s="3">
        <v>10.3</v>
      </c>
      <c r="O283" s="3">
        <v>20.7</v>
      </c>
      <c r="P283" s="3">
        <v>31</v>
      </c>
      <c r="Q283" s="3">
        <v>13.3</v>
      </c>
      <c r="R283" s="3">
        <v>9</v>
      </c>
      <c r="S283" s="3">
        <v>2.4</v>
      </c>
      <c r="T283" s="3">
        <v>11.2</v>
      </c>
      <c r="U283" s="3">
        <v>15.8</v>
      </c>
    </row>
    <row r="284" spans="1:21" x14ac:dyDescent="0.2">
      <c r="A284" s="3">
        <v>283</v>
      </c>
      <c r="B284" s="13" t="s">
        <v>337</v>
      </c>
      <c r="C284" s="3">
        <v>33</v>
      </c>
      <c r="D284" s="3">
        <v>70</v>
      </c>
      <c r="E284" s="3">
        <v>25.3</v>
      </c>
      <c r="F284" s="3">
        <v>60.2</v>
      </c>
      <c r="G284" s="3">
        <v>42.1</v>
      </c>
      <c r="H284" s="3">
        <v>7.7</v>
      </c>
      <c r="I284" s="3">
        <v>22.7</v>
      </c>
      <c r="J284" s="3">
        <v>33.700000000000003</v>
      </c>
      <c r="K284" s="3">
        <v>11.6</v>
      </c>
      <c r="L284" s="3">
        <v>17.100000000000001</v>
      </c>
      <c r="M284" s="3">
        <v>68.2</v>
      </c>
      <c r="N284" s="3">
        <v>13.1</v>
      </c>
      <c r="O284" s="3">
        <v>23.6</v>
      </c>
      <c r="P284" s="3">
        <v>36.799999999999997</v>
      </c>
      <c r="Q284" s="3">
        <v>10.6</v>
      </c>
      <c r="R284" s="3">
        <v>6.5</v>
      </c>
      <c r="S284" s="3">
        <v>3.3</v>
      </c>
      <c r="T284" s="3">
        <v>9.4</v>
      </c>
      <c r="U284" s="3">
        <v>16</v>
      </c>
    </row>
    <row r="285" spans="1:21" x14ac:dyDescent="0.2">
      <c r="A285" s="3">
        <v>284</v>
      </c>
      <c r="B285" s="13" t="s">
        <v>203</v>
      </c>
      <c r="C285" s="3">
        <v>34</v>
      </c>
      <c r="D285" s="3">
        <v>69.900000000000006</v>
      </c>
      <c r="E285" s="3">
        <v>24.2</v>
      </c>
      <c r="F285" s="3">
        <v>54.4</v>
      </c>
      <c r="G285" s="3">
        <v>44.6</v>
      </c>
      <c r="H285" s="3">
        <v>6.5</v>
      </c>
      <c r="I285" s="3">
        <v>20.3</v>
      </c>
      <c r="J285" s="3">
        <v>32.200000000000003</v>
      </c>
      <c r="K285" s="3">
        <v>14.9</v>
      </c>
      <c r="L285" s="3">
        <v>19.8</v>
      </c>
      <c r="M285" s="3">
        <v>75.400000000000006</v>
      </c>
      <c r="N285" s="3">
        <v>9.4</v>
      </c>
      <c r="O285" s="3">
        <v>25.6</v>
      </c>
      <c r="P285" s="3">
        <v>35</v>
      </c>
      <c r="Q285" s="3">
        <v>14.1</v>
      </c>
      <c r="R285" s="3">
        <v>7.1</v>
      </c>
      <c r="S285" s="3">
        <v>3.9</v>
      </c>
      <c r="T285" s="3">
        <v>14.4</v>
      </c>
      <c r="U285" s="3">
        <v>16.8</v>
      </c>
    </row>
    <row r="286" spans="1:21" x14ac:dyDescent="0.2">
      <c r="A286" s="3">
        <v>285</v>
      </c>
      <c r="B286" s="13" t="s">
        <v>325</v>
      </c>
      <c r="C286" s="3">
        <v>32</v>
      </c>
      <c r="D286" s="3">
        <v>69.900000000000006</v>
      </c>
      <c r="E286" s="3">
        <v>23.2</v>
      </c>
      <c r="F286" s="3">
        <v>53.6</v>
      </c>
      <c r="G286" s="3">
        <v>43.2</v>
      </c>
      <c r="H286" s="3">
        <v>8.1</v>
      </c>
      <c r="I286" s="3">
        <v>24.6</v>
      </c>
      <c r="J286" s="3">
        <v>32.9</v>
      </c>
      <c r="K286" s="3">
        <v>15.4</v>
      </c>
      <c r="L286" s="3">
        <v>19.7</v>
      </c>
      <c r="M286" s="3">
        <v>78.400000000000006</v>
      </c>
      <c r="N286" s="3">
        <v>6.2</v>
      </c>
      <c r="O286" s="3">
        <v>23.8</v>
      </c>
      <c r="P286" s="3">
        <v>29.9</v>
      </c>
      <c r="Q286" s="3">
        <v>14</v>
      </c>
      <c r="R286" s="3">
        <v>4.9000000000000004</v>
      </c>
      <c r="S286" s="3">
        <v>2</v>
      </c>
      <c r="T286" s="3">
        <v>12.5</v>
      </c>
      <c r="U286" s="3">
        <v>18.3</v>
      </c>
    </row>
    <row r="287" spans="1:21" x14ac:dyDescent="0.2">
      <c r="A287" s="3">
        <v>286</v>
      </c>
      <c r="B287" s="13" t="s">
        <v>235</v>
      </c>
      <c r="C287" s="3">
        <v>33</v>
      </c>
      <c r="D287" s="3">
        <v>69.900000000000006</v>
      </c>
      <c r="E287" s="3">
        <v>25.6</v>
      </c>
      <c r="F287" s="3">
        <v>60</v>
      </c>
      <c r="G287" s="3">
        <v>42.7</v>
      </c>
      <c r="H287" s="3">
        <v>7</v>
      </c>
      <c r="I287" s="3">
        <v>19.8</v>
      </c>
      <c r="J287" s="3">
        <v>35.200000000000003</v>
      </c>
      <c r="K287" s="3">
        <v>11.7</v>
      </c>
      <c r="L287" s="3">
        <v>17</v>
      </c>
      <c r="M287" s="3">
        <v>68.7</v>
      </c>
      <c r="N287" s="3">
        <v>13.4</v>
      </c>
      <c r="O287" s="3">
        <v>25.3</v>
      </c>
      <c r="P287" s="3">
        <v>38.700000000000003</v>
      </c>
      <c r="Q287" s="3">
        <v>15</v>
      </c>
      <c r="R287" s="3">
        <v>7.5</v>
      </c>
      <c r="S287" s="3">
        <v>5</v>
      </c>
      <c r="T287" s="3">
        <v>12.5</v>
      </c>
      <c r="U287" s="3">
        <v>15.3</v>
      </c>
    </row>
    <row r="288" spans="1:21" x14ac:dyDescent="0.2">
      <c r="A288" s="3">
        <v>287</v>
      </c>
      <c r="B288" s="13" t="s">
        <v>293</v>
      </c>
      <c r="C288" s="3">
        <v>33</v>
      </c>
      <c r="D288" s="3">
        <v>69.8</v>
      </c>
      <c r="E288" s="3">
        <v>24.5</v>
      </c>
      <c r="F288" s="3">
        <v>57.8</v>
      </c>
      <c r="G288" s="3">
        <v>42.5</v>
      </c>
      <c r="H288" s="3">
        <v>7.5</v>
      </c>
      <c r="I288" s="3">
        <v>22.4</v>
      </c>
      <c r="J288" s="3">
        <v>33.299999999999997</v>
      </c>
      <c r="K288" s="3">
        <v>13.3</v>
      </c>
      <c r="L288" s="3">
        <v>19.2</v>
      </c>
      <c r="M288" s="3">
        <v>69.5</v>
      </c>
      <c r="N288" s="3">
        <v>10.1</v>
      </c>
      <c r="O288" s="3">
        <v>23</v>
      </c>
      <c r="P288" s="3">
        <v>33</v>
      </c>
      <c r="Q288" s="3">
        <v>12.7</v>
      </c>
      <c r="R288" s="3">
        <v>6.5</v>
      </c>
      <c r="S288" s="3">
        <v>3.2</v>
      </c>
      <c r="T288" s="3">
        <v>12.6</v>
      </c>
      <c r="U288" s="3">
        <v>19.2</v>
      </c>
    </row>
    <row r="289" spans="1:21" x14ac:dyDescent="0.2">
      <c r="A289" s="3">
        <v>288</v>
      </c>
      <c r="B289" s="13" t="s">
        <v>298</v>
      </c>
      <c r="C289" s="3">
        <v>32</v>
      </c>
      <c r="D289" s="3">
        <v>69.8</v>
      </c>
      <c r="E289" s="3">
        <v>25</v>
      </c>
      <c r="F289" s="3">
        <v>54.2</v>
      </c>
      <c r="G289" s="3">
        <v>46.1</v>
      </c>
      <c r="H289" s="3">
        <v>7.1</v>
      </c>
      <c r="I289" s="3">
        <v>19.8</v>
      </c>
      <c r="J289" s="3">
        <v>35.9</v>
      </c>
      <c r="K289" s="3">
        <v>12.6</v>
      </c>
      <c r="L289" s="3">
        <v>18.2</v>
      </c>
      <c r="M289" s="3">
        <v>69.3</v>
      </c>
      <c r="N289" s="3">
        <v>8.9</v>
      </c>
      <c r="O289" s="3">
        <v>27</v>
      </c>
      <c r="P289" s="3">
        <v>35.9</v>
      </c>
      <c r="Q289" s="3">
        <v>13</v>
      </c>
      <c r="R289" s="3">
        <v>4.8</v>
      </c>
      <c r="S289" s="3">
        <v>3</v>
      </c>
      <c r="T289" s="3">
        <v>13.5</v>
      </c>
      <c r="U289" s="3">
        <v>16.399999999999999</v>
      </c>
    </row>
    <row r="290" spans="1:21" x14ac:dyDescent="0.2">
      <c r="A290" s="3">
        <v>288</v>
      </c>
      <c r="B290" s="13" t="s">
        <v>252</v>
      </c>
      <c r="C290" s="3">
        <v>32</v>
      </c>
      <c r="D290" s="3">
        <v>69.8</v>
      </c>
      <c r="E290" s="3">
        <v>23.2</v>
      </c>
      <c r="F290" s="3">
        <v>54.2</v>
      </c>
      <c r="G290" s="3">
        <v>42.7</v>
      </c>
      <c r="H290" s="3">
        <v>6.7</v>
      </c>
      <c r="I290" s="3">
        <v>21.2</v>
      </c>
      <c r="J290" s="3">
        <v>31.6</v>
      </c>
      <c r="K290" s="3">
        <v>16.8</v>
      </c>
      <c r="L290" s="3">
        <v>23.5</v>
      </c>
      <c r="M290" s="3">
        <v>71.5</v>
      </c>
      <c r="N290" s="3">
        <v>10.1</v>
      </c>
      <c r="O290" s="3">
        <v>24.3</v>
      </c>
      <c r="P290" s="3">
        <v>34.4</v>
      </c>
      <c r="Q290" s="3">
        <v>12.7</v>
      </c>
      <c r="R290" s="3">
        <v>5.7</v>
      </c>
      <c r="S290" s="3">
        <v>2.9</v>
      </c>
      <c r="T290" s="3">
        <v>12.4</v>
      </c>
      <c r="U290" s="3">
        <v>16.100000000000001</v>
      </c>
    </row>
    <row r="291" spans="1:21" x14ac:dyDescent="0.2">
      <c r="A291" s="3">
        <v>290</v>
      </c>
      <c r="B291" s="13" t="s">
        <v>180</v>
      </c>
      <c r="C291" s="3">
        <v>31</v>
      </c>
      <c r="D291" s="3">
        <v>69.8</v>
      </c>
      <c r="E291" s="3">
        <v>24.5</v>
      </c>
      <c r="F291" s="3">
        <v>57.6</v>
      </c>
      <c r="G291" s="3">
        <v>42.5</v>
      </c>
      <c r="H291" s="3">
        <v>5.9</v>
      </c>
      <c r="I291" s="3">
        <v>18.8</v>
      </c>
      <c r="J291" s="3">
        <v>31.3</v>
      </c>
      <c r="K291" s="3">
        <v>15</v>
      </c>
      <c r="L291" s="3">
        <v>20.6</v>
      </c>
      <c r="M291" s="3">
        <v>72.900000000000006</v>
      </c>
      <c r="N291" s="3">
        <v>11</v>
      </c>
      <c r="O291" s="3">
        <v>26.1</v>
      </c>
      <c r="P291" s="3">
        <v>37.1</v>
      </c>
      <c r="Q291" s="3">
        <v>12</v>
      </c>
      <c r="R291" s="3">
        <v>5.0999999999999996</v>
      </c>
      <c r="S291" s="3">
        <v>4.4000000000000004</v>
      </c>
      <c r="T291" s="3">
        <v>14.5</v>
      </c>
      <c r="U291" s="3">
        <v>17.600000000000001</v>
      </c>
    </row>
    <row r="292" spans="1:21" x14ac:dyDescent="0.2">
      <c r="A292" s="3">
        <v>291</v>
      </c>
      <c r="B292" s="13" t="s">
        <v>345</v>
      </c>
      <c r="C292" s="3">
        <v>34</v>
      </c>
      <c r="D292" s="3">
        <v>69.7</v>
      </c>
      <c r="E292" s="3">
        <v>25.6</v>
      </c>
      <c r="F292" s="3">
        <v>61</v>
      </c>
      <c r="G292" s="3">
        <v>42</v>
      </c>
      <c r="H292" s="3">
        <v>6.7</v>
      </c>
      <c r="I292" s="3">
        <v>21.2</v>
      </c>
      <c r="J292" s="3">
        <v>31.8</v>
      </c>
      <c r="K292" s="3">
        <v>11.6</v>
      </c>
      <c r="L292" s="3">
        <v>17</v>
      </c>
      <c r="M292" s="3">
        <v>68.5</v>
      </c>
      <c r="N292" s="3">
        <v>14.6</v>
      </c>
      <c r="O292" s="3">
        <v>22.5</v>
      </c>
      <c r="P292" s="3">
        <v>37</v>
      </c>
      <c r="Q292" s="3">
        <v>14.5</v>
      </c>
      <c r="R292" s="3">
        <v>9.6</v>
      </c>
      <c r="S292" s="3">
        <v>2.8</v>
      </c>
      <c r="T292" s="3">
        <v>14.4</v>
      </c>
      <c r="U292" s="3">
        <v>18.3</v>
      </c>
    </row>
    <row r="293" spans="1:21" x14ac:dyDescent="0.2">
      <c r="A293" s="3">
        <v>292</v>
      </c>
      <c r="B293" s="13" t="s">
        <v>319</v>
      </c>
      <c r="C293" s="3">
        <v>30</v>
      </c>
      <c r="D293" s="3">
        <v>69.7</v>
      </c>
      <c r="E293" s="3">
        <v>24</v>
      </c>
      <c r="F293" s="3">
        <v>60.9</v>
      </c>
      <c r="G293" s="3">
        <v>39.4</v>
      </c>
      <c r="H293" s="3">
        <v>9.1</v>
      </c>
      <c r="I293" s="3">
        <v>29.7</v>
      </c>
      <c r="J293" s="3">
        <v>30.5</v>
      </c>
      <c r="K293" s="3">
        <v>12.6</v>
      </c>
      <c r="L293" s="3">
        <v>16.899999999999999</v>
      </c>
      <c r="M293" s="3">
        <v>74.599999999999994</v>
      </c>
      <c r="N293" s="3">
        <v>10.3</v>
      </c>
      <c r="O293" s="3">
        <v>28.1</v>
      </c>
      <c r="P293" s="3">
        <v>38.4</v>
      </c>
      <c r="Q293" s="3">
        <v>12.1</v>
      </c>
      <c r="R293" s="3">
        <v>5.3</v>
      </c>
      <c r="S293" s="3">
        <v>3.1</v>
      </c>
      <c r="T293" s="3">
        <v>14</v>
      </c>
      <c r="U293" s="3">
        <v>17</v>
      </c>
    </row>
    <row r="294" spans="1:21" x14ac:dyDescent="0.2">
      <c r="A294" s="3">
        <v>293</v>
      </c>
      <c r="B294" s="13" t="s">
        <v>160</v>
      </c>
      <c r="C294" s="3">
        <v>32</v>
      </c>
      <c r="D294" s="3">
        <v>69.7</v>
      </c>
      <c r="E294" s="3">
        <v>24.6</v>
      </c>
      <c r="F294" s="3">
        <v>59.2</v>
      </c>
      <c r="G294" s="3">
        <v>41.5</v>
      </c>
      <c r="H294" s="3">
        <v>7.1</v>
      </c>
      <c r="I294" s="3">
        <v>22.2</v>
      </c>
      <c r="J294" s="3">
        <v>32.1</v>
      </c>
      <c r="K294" s="3">
        <v>13.3</v>
      </c>
      <c r="L294" s="3">
        <v>19.8</v>
      </c>
      <c r="M294" s="3">
        <v>67.5</v>
      </c>
      <c r="N294" s="3">
        <v>11.8</v>
      </c>
      <c r="O294" s="3">
        <v>25.6</v>
      </c>
      <c r="P294" s="3">
        <v>37.4</v>
      </c>
      <c r="Q294" s="3">
        <v>11.7</v>
      </c>
      <c r="R294" s="3">
        <v>6.4</v>
      </c>
      <c r="S294" s="3">
        <v>2.2999999999999998</v>
      </c>
      <c r="T294" s="3">
        <v>10.9</v>
      </c>
      <c r="U294" s="3">
        <v>18.600000000000001</v>
      </c>
    </row>
    <row r="295" spans="1:21" x14ac:dyDescent="0.2">
      <c r="A295" s="3">
        <v>294</v>
      </c>
      <c r="B295" s="13" t="s">
        <v>270</v>
      </c>
      <c r="C295" s="3">
        <v>31</v>
      </c>
      <c r="D295" s="3">
        <v>69.599999999999994</v>
      </c>
      <c r="E295" s="3">
        <v>24.6</v>
      </c>
      <c r="F295" s="3">
        <v>58</v>
      </c>
      <c r="G295" s="3">
        <v>42.5</v>
      </c>
      <c r="H295" s="3">
        <v>6.7</v>
      </c>
      <c r="I295" s="3">
        <v>21</v>
      </c>
      <c r="J295" s="3">
        <v>32.200000000000003</v>
      </c>
      <c r="K295" s="3">
        <v>13.6</v>
      </c>
      <c r="L295" s="3">
        <v>18.7</v>
      </c>
      <c r="M295" s="3">
        <v>72.599999999999994</v>
      </c>
      <c r="N295" s="3">
        <v>10.3</v>
      </c>
      <c r="O295" s="3">
        <v>21.7</v>
      </c>
      <c r="P295" s="3">
        <v>32</v>
      </c>
      <c r="Q295" s="3">
        <v>12.7</v>
      </c>
      <c r="R295" s="3">
        <v>6.5</v>
      </c>
      <c r="S295" s="3">
        <v>3.8</v>
      </c>
      <c r="T295" s="3">
        <v>9.5</v>
      </c>
      <c r="U295" s="3">
        <v>16.600000000000001</v>
      </c>
    </row>
    <row r="296" spans="1:21" x14ac:dyDescent="0.2">
      <c r="A296" s="3">
        <v>295</v>
      </c>
      <c r="B296" s="13" t="s">
        <v>317</v>
      </c>
      <c r="C296" s="3">
        <v>32</v>
      </c>
      <c r="D296" s="3">
        <v>69.599999999999994</v>
      </c>
      <c r="E296" s="3">
        <v>25.8</v>
      </c>
      <c r="F296" s="3">
        <v>56.4</v>
      </c>
      <c r="G296" s="3">
        <v>45.6</v>
      </c>
      <c r="H296" s="3">
        <v>9.1</v>
      </c>
      <c r="I296" s="3">
        <v>23.6</v>
      </c>
      <c r="J296" s="3">
        <v>38.700000000000003</v>
      </c>
      <c r="K296" s="3">
        <v>9</v>
      </c>
      <c r="L296" s="3">
        <v>12.4</v>
      </c>
      <c r="M296" s="3">
        <v>72.099999999999994</v>
      </c>
      <c r="N296" s="3">
        <v>7.5</v>
      </c>
      <c r="O296" s="3">
        <v>25.1</v>
      </c>
      <c r="P296" s="3">
        <v>32.6</v>
      </c>
      <c r="Q296" s="3">
        <v>12.4</v>
      </c>
      <c r="R296" s="3">
        <v>4.5999999999999996</v>
      </c>
      <c r="S296" s="3">
        <v>2.9</v>
      </c>
      <c r="T296" s="3">
        <v>11.9</v>
      </c>
      <c r="U296" s="3">
        <v>13.8</v>
      </c>
    </row>
    <row r="297" spans="1:21" x14ac:dyDescent="0.2">
      <c r="A297" s="3">
        <v>296</v>
      </c>
      <c r="B297" s="13" t="s">
        <v>362</v>
      </c>
      <c r="C297" s="3">
        <v>27</v>
      </c>
      <c r="D297" s="3">
        <v>69.599999999999994</v>
      </c>
      <c r="E297" s="3">
        <v>24.7</v>
      </c>
      <c r="F297" s="3">
        <v>58.4</v>
      </c>
      <c r="G297" s="3">
        <v>42.2</v>
      </c>
      <c r="H297" s="3">
        <v>8.4</v>
      </c>
      <c r="I297" s="3">
        <v>25.9</v>
      </c>
      <c r="J297" s="3">
        <v>32.6</v>
      </c>
      <c r="K297" s="3">
        <v>11.8</v>
      </c>
      <c r="L297" s="3">
        <v>16.899999999999999</v>
      </c>
      <c r="M297" s="3">
        <v>69.7</v>
      </c>
      <c r="N297" s="3">
        <v>9.6999999999999993</v>
      </c>
      <c r="O297" s="3">
        <v>24.7</v>
      </c>
      <c r="P297" s="3">
        <v>34.299999999999997</v>
      </c>
      <c r="Q297" s="3">
        <v>13.7</v>
      </c>
      <c r="R297" s="3">
        <v>4.9000000000000004</v>
      </c>
      <c r="S297" s="3">
        <v>1.7</v>
      </c>
      <c r="T297" s="3">
        <v>11.1</v>
      </c>
      <c r="U297" s="3">
        <v>15.3</v>
      </c>
    </row>
    <row r="298" spans="1:21" x14ac:dyDescent="0.2">
      <c r="A298" s="3">
        <v>297</v>
      </c>
      <c r="B298" s="13" t="s">
        <v>280</v>
      </c>
      <c r="C298" s="3">
        <v>33</v>
      </c>
      <c r="D298" s="3">
        <v>69.5</v>
      </c>
      <c r="E298" s="3">
        <v>24.8</v>
      </c>
      <c r="F298" s="3">
        <v>57.1</v>
      </c>
      <c r="G298" s="3">
        <v>43.5</v>
      </c>
      <c r="H298" s="3">
        <v>6.4</v>
      </c>
      <c r="I298" s="3">
        <v>21.4</v>
      </c>
      <c r="J298" s="3">
        <v>30</v>
      </c>
      <c r="K298" s="3">
        <v>13.5</v>
      </c>
      <c r="L298" s="3">
        <v>18.600000000000001</v>
      </c>
      <c r="M298" s="3">
        <v>72.5</v>
      </c>
      <c r="N298" s="3">
        <v>10.199999999999999</v>
      </c>
      <c r="O298" s="3">
        <v>24.5</v>
      </c>
      <c r="P298" s="3">
        <v>34.799999999999997</v>
      </c>
      <c r="Q298" s="3">
        <v>12.8</v>
      </c>
      <c r="R298" s="3">
        <v>5.7</v>
      </c>
      <c r="S298" s="3">
        <v>2.8</v>
      </c>
      <c r="T298" s="3">
        <v>13</v>
      </c>
      <c r="U298" s="3">
        <v>18.5</v>
      </c>
    </row>
    <row r="299" spans="1:21" x14ac:dyDescent="0.2">
      <c r="A299" s="3">
        <v>298</v>
      </c>
      <c r="B299" s="13" t="s">
        <v>339</v>
      </c>
      <c r="C299" s="3">
        <v>33</v>
      </c>
      <c r="D299" s="3">
        <v>69.3</v>
      </c>
      <c r="E299" s="3">
        <v>25.5</v>
      </c>
      <c r="F299" s="3">
        <v>57.4</v>
      </c>
      <c r="G299" s="3">
        <v>44.5</v>
      </c>
      <c r="H299" s="3">
        <v>6.5</v>
      </c>
      <c r="I299" s="3">
        <v>17.7</v>
      </c>
      <c r="J299" s="3">
        <v>36.9</v>
      </c>
      <c r="K299" s="3">
        <v>11.7</v>
      </c>
      <c r="L299" s="3">
        <v>16.600000000000001</v>
      </c>
      <c r="M299" s="3">
        <v>70.400000000000006</v>
      </c>
      <c r="N299" s="3">
        <v>10.4</v>
      </c>
      <c r="O299" s="3">
        <v>23.3</v>
      </c>
      <c r="P299" s="3">
        <v>33.700000000000003</v>
      </c>
      <c r="Q299" s="3">
        <v>13.5</v>
      </c>
      <c r="R299" s="3">
        <v>9</v>
      </c>
      <c r="S299" s="3">
        <v>5.2</v>
      </c>
      <c r="T299" s="3">
        <v>13.9</v>
      </c>
      <c r="U299" s="3">
        <v>17.100000000000001</v>
      </c>
    </row>
    <row r="300" spans="1:21" x14ac:dyDescent="0.2">
      <c r="A300" s="3">
        <v>299</v>
      </c>
      <c r="B300" s="13" t="s">
        <v>228</v>
      </c>
      <c r="C300" s="3">
        <v>33</v>
      </c>
      <c r="D300" s="3">
        <v>69.2</v>
      </c>
      <c r="E300" s="3">
        <v>24.9</v>
      </c>
      <c r="F300" s="3">
        <v>58.5</v>
      </c>
      <c r="G300" s="3">
        <v>42.5</v>
      </c>
      <c r="H300" s="3">
        <v>5.0999999999999996</v>
      </c>
      <c r="I300" s="3">
        <v>17.7</v>
      </c>
      <c r="J300" s="3">
        <v>28.7</v>
      </c>
      <c r="K300" s="3">
        <v>14.4</v>
      </c>
      <c r="L300" s="3">
        <v>20.399999999999999</v>
      </c>
      <c r="M300" s="3">
        <v>70.7</v>
      </c>
      <c r="N300" s="3">
        <v>11.5</v>
      </c>
      <c r="O300" s="3">
        <v>23.7</v>
      </c>
      <c r="P300" s="3">
        <v>35.1</v>
      </c>
      <c r="Q300" s="3">
        <v>12.2</v>
      </c>
      <c r="R300" s="3">
        <v>9</v>
      </c>
      <c r="S300" s="3">
        <v>4.5999999999999996</v>
      </c>
      <c r="T300" s="3">
        <v>13.7</v>
      </c>
      <c r="U300" s="3">
        <v>17</v>
      </c>
    </row>
    <row r="301" spans="1:21" x14ac:dyDescent="0.2">
      <c r="A301" s="3">
        <v>299</v>
      </c>
      <c r="B301" s="13" t="s">
        <v>269</v>
      </c>
      <c r="C301" s="3">
        <v>33</v>
      </c>
      <c r="D301" s="3">
        <v>69.2</v>
      </c>
      <c r="E301" s="3">
        <v>24.3</v>
      </c>
      <c r="F301" s="3">
        <v>55.3</v>
      </c>
      <c r="G301" s="3">
        <v>44</v>
      </c>
      <c r="H301" s="3">
        <v>6.4</v>
      </c>
      <c r="I301" s="3">
        <v>19.100000000000001</v>
      </c>
      <c r="J301" s="3">
        <v>33.299999999999997</v>
      </c>
      <c r="K301" s="3">
        <v>14.2</v>
      </c>
      <c r="L301" s="3">
        <v>19.8</v>
      </c>
      <c r="M301" s="3">
        <v>71.7</v>
      </c>
      <c r="N301" s="3">
        <v>9.3000000000000007</v>
      </c>
      <c r="O301" s="3">
        <v>24.6</v>
      </c>
      <c r="P301" s="3">
        <v>33.9</v>
      </c>
      <c r="Q301" s="3">
        <v>12.1</v>
      </c>
      <c r="R301" s="3">
        <v>6.5</v>
      </c>
      <c r="S301" s="3">
        <v>3.6</v>
      </c>
      <c r="T301" s="3">
        <v>10.7</v>
      </c>
      <c r="U301" s="3">
        <v>16</v>
      </c>
    </row>
    <row r="302" spans="1:21" x14ac:dyDescent="0.2">
      <c r="A302" s="3">
        <v>301</v>
      </c>
      <c r="B302" s="13" t="s">
        <v>282</v>
      </c>
      <c r="C302" s="3">
        <v>31</v>
      </c>
      <c r="D302" s="3">
        <v>69.2</v>
      </c>
      <c r="E302" s="3">
        <v>25</v>
      </c>
      <c r="F302" s="3">
        <v>57.4</v>
      </c>
      <c r="G302" s="3">
        <v>43.6</v>
      </c>
      <c r="H302" s="3">
        <v>7.4</v>
      </c>
      <c r="I302" s="3">
        <v>22.7</v>
      </c>
      <c r="J302" s="3">
        <v>32.5</v>
      </c>
      <c r="K302" s="3">
        <v>11.8</v>
      </c>
      <c r="L302" s="3">
        <v>16.899999999999999</v>
      </c>
      <c r="M302" s="3">
        <v>69.7</v>
      </c>
      <c r="N302" s="3">
        <v>10</v>
      </c>
      <c r="O302" s="3">
        <v>23.4</v>
      </c>
      <c r="P302" s="3">
        <v>33.4</v>
      </c>
      <c r="Q302" s="3">
        <v>13.7</v>
      </c>
      <c r="R302" s="3">
        <v>7.2</v>
      </c>
      <c r="S302" s="3">
        <v>2.9</v>
      </c>
      <c r="T302" s="3">
        <v>12</v>
      </c>
      <c r="U302" s="3">
        <v>15.4</v>
      </c>
    </row>
    <row r="303" spans="1:21" x14ac:dyDescent="0.2">
      <c r="A303" s="3">
        <v>302</v>
      </c>
      <c r="B303" s="13" t="s">
        <v>296</v>
      </c>
      <c r="C303" s="3">
        <v>32</v>
      </c>
      <c r="D303" s="3">
        <v>69.2</v>
      </c>
      <c r="E303" s="3">
        <v>24.5</v>
      </c>
      <c r="F303" s="3">
        <v>55.6</v>
      </c>
      <c r="G303" s="3">
        <v>44.2</v>
      </c>
      <c r="H303" s="3">
        <v>7.9</v>
      </c>
      <c r="I303" s="3">
        <v>22.5</v>
      </c>
      <c r="J303" s="3">
        <v>35</v>
      </c>
      <c r="K303" s="3">
        <v>12.2</v>
      </c>
      <c r="L303" s="3">
        <v>17.100000000000001</v>
      </c>
      <c r="M303" s="3">
        <v>71.400000000000006</v>
      </c>
      <c r="N303" s="3">
        <v>10.199999999999999</v>
      </c>
      <c r="O303" s="3">
        <v>23.2</v>
      </c>
      <c r="P303" s="3">
        <v>33.299999999999997</v>
      </c>
      <c r="Q303" s="3">
        <v>12.6</v>
      </c>
      <c r="R303" s="3">
        <v>5.4</v>
      </c>
      <c r="S303" s="3">
        <v>1.9</v>
      </c>
      <c r="T303" s="3">
        <v>13.4</v>
      </c>
      <c r="U303" s="3">
        <v>17</v>
      </c>
    </row>
    <row r="304" spans="1:21" x14ac:dyDescent="0.2">
      <c r="A304" s="3">
        <v>302</v>
      </c>
      <c r="B304" s="13" t="s">
        <v>202</v>
      </c>
      <c r="C304" s="3">
        <v>32</v>
      </c>
      <c r="D304" s="3">
        <v>69.2</v>
      </c>
      <c r="E304" s="3">
        <v>24.7</v>
      </c>
      <c r="F304" s="3">
        <v>60.5</v>
      </c>
      <c r="G304" s="3">
        <v>40.799999999999997</v>
      </c>
      <c r="H304" s="3">
        <v>6.7</v>
      </c>
      <c r="I304" s="3">
        <v>22.1</v>
      </c>
      <c r="J304" s="3">
        <v>30.4</v>
      </c>
      <c r="K304" s="3">
        <v>13</v>
      </c>
      <c r="L304" s="3">
        <v>18.899999999999999</v>
      </c>
      <c r="M304" s="3">
        <v>68.599999999999994</v>
      </c>
      <c r="N304" s="3">
        <v>10.7</v>
      </c>
      <c r="O304" s="3">
        <v>25.2</v>
      </c>
      <c r="P304" s="3">
        <v>35.9</v>
      </c>
      <c r="Q304" s="3">
        <v>11.2</v>
      </c>
      <c r="R304" s="3">
        <v>6.2</v>
      </c>
      <c r="S304" s="3">
        <v>3</v>
      </c>
      <c r="T304" s="3">
        <v>10.6</v>
      </c>
      <c r="U304" s="3">
        <v>15.1</v>
      </c>
    </row>
    <row r="305" spans="1:21" x14ac:dyDescent="0.2">
      <c r="A305" s="3">
        <v>304</v>
      </c>
      <c r="B305" s="13" t="s">
        <v>322</v>
      </c>
      <c r="C305" s="3">
        <v>32</v>
      </c>
      <c r="D305" s="3">
        <v>69.099999999999994</v>
      </c>
      <c r="E305" s="3">
        <v>24.8</v>
      </c>
      <c r="F305" s="3">
        <v>57.4</v>
      </c>
      <c r="G305" s="3">
        <v>43.3</v>
      </c>
      <c r="H305" s="3">
        <v>8.4</v>
      </c>
      <c r="I305" s="3">
        <v>24.6</v>
      </c>
      <c r="J305" s="3">
        <v>34.1</v>
      </c>
      <c r="K305" s="3">
        <v>11.1</v>
      </c>
      <c r="L305" s="3">
        <v>17</v>
      </c>
      <c r="M305" s="3">
        <v>65.099999999999994</v>
      </c>
      <c r="N305" s="3">
        <v>11.7</v>
      </c>
      <c r="O305" s="3">
        <v>22.4</v>
      </c>
      <c r="P305" s="3">
        <v>34.1</v>
      </c>
      <c r="Q305" s="3">
        <v>13.8</v>
      </c>
      <c r="R305" s="3">
        <v>7.1</v>
      </c>
      <c r="S305" s="3">
        <v>4.3</v>
      </c>
      <c r="T305" s="3">
        <v>12.1</v>
      </c>
      <c r="U305" s="3">
        <v>17.600000000000001</v>
      </c>
    </row>
    <row r="306" spans="1:21" x14ac:dyDescent="0.2">
      <c r="A306" s="3">
        <v>305</v>
      </c>
      <c r="B306" s="13" t="s">
        <v>327</v>
      </c>
      <c r="C306" s="3">
        <v>31</v>
      </c>
      <c r="D306" s="3">
        <v>69</v>
      </c>
      <c r="E306" s="3">
        <v>25.9</v>
      </c>
      <c r="F306" s="3">
        <v>59.6</v>
      </c>
      <c r="G306" s="3">
        <v>43.5</v>
      </c>
      <c r="H306" s="3">
        <v>5.4</v>
      </c>
      <c r="I306" s="3">
        <v>18</v>
      </c>
      <c r="J306" s="3">
        <v>30.2</v>
      </c>
      <c r="K306" s="3">
        <v>11.8</v>
      </c>
      <c r="L306" s="3">
        <v>17</v>
      </c>
      <c r="M306" s="3">
        <v>69.3</v>
      </c>
      <c r="N306" s="3">
        <v>9.5</v>
      </c>
      <c r="O306" s="3">
        <v>23.3</v>
      </c>
      <c r="P306" s="3">
        <v>32.799999999999997</v>
      </c>
      <c r="Q306" s="3">
        <v>13.5</v>
      </c>
      <c r="R306" s="3">
        <v>7</v>
      </c>
      <c r="S306" s="3">
        <v>3</v>
      </c>
      <c r="T306" s="3">
        <v>11.3</v>
      </c>
      <c r="U306" s="3">
        <v>15.9</v>
      </c>
    </row>
    <row r="307" spans="1:21" x14ac:dyDescent="0.2">
      <c r="A307" s="3">
        <v>306</v>
      </c>
      <c r="B307" s="13" t="s">
        <v>239</v>
      </c>
      <c r="C307" s="3">
        <v>33</v>
      </c>
      <c r="D307" s="3">
        <v>69</v>
      </c>
      <c r="E307" s="3">
        <v>25.2</v>
      </c>
      <c r="F307" s="3">
        <v>56.3</v>
      </c>
      <c r="G307" s="3">
        <v>44.7</v>
      </c>
      <c r="H307" s="3">
        <v>6.2</v>
      </c>
      <c r="I307" s="3">
        <v>19.7</v>
      </c>
      <c r="J307" s="3">
        <v>31.3</v>
      </c>
      <c r="K307" s="3">
        <v>12.5</v>
      </c>
      <c r="L307" s="3">
        <v>17</v>
      </c>
      <c r="M307" s="3">
        <v>73.5</v>
      </c>
      <c r="N307" s="3">
        <v>9.5</v>
      </c>
      <c r="O307" s="3">
        <v>24.4</v>
      </c>
      <c r="P307" s="3">
        <v>33.799999999999997</v>
      </c>
      <c r="Q307" s="3">
        <v>11</v>
      </c>
      <c r="R307" s="3">
        <v>7.5</v>
      </c>
      <c r="S307" s="3">
        <v>3.3</v>
      </c>
      <c r="T307" s="3">
        <v>10.5</v>
      </c>
      <c r="U307" s="3">
        <v>13.4</v>
      </c>
    </row>
    <row r="308" spans="1:21" x14ac:dyDescent="0.2">
      <c r="A308" s="3">
        <v>307</v>
      </c>
      <c r="B308" s="13" t="s">
        <v>279</v>
      </c>
      <c r="C308" s="3">
        <v>32</v>
      </c>
      <c r="D308" s="3">
        <v>68.900000000000006</v>
      </c>
      <c r="E308" s="3">
        <v>24.4</v>
      </c>
      <c r="F308" s="3">
        <v>60</v>
      </c>
      <c r="G308" s="3">
        <v>40.700000000000003</v>
      </c>
      <c r="H308" s="3">
        <v>6.8</v>
      </c>
      <c r="I308" s="3">
        <v>20.6</v>
      </c>
      <c r="J308" s="3">
        <v>33.1</v>
      </c>
      <c r="K308" s="3">
        <v>13.2</v>
      </c>
      <c r="L308" s="3">
        <v>18.5</v>
      </c>
      <c r="M308" s="3">
        <v>71.3</v>
      </c>
      <c r="N308" s="3">
        <v>11.3</v>
      </c>
      <c r="O308" s="3">
        <v>24.8</v>
      </c>
      <c r="P308" s="3">
        <v>36.1</v>
      </c>
      <c r="Q308" s="3">
        <v>12.9</v>
      </c>
      <c r="R308" s="3">
        <v>7.1</v>
      </c>
      <c r="S308" s="3">
        <v>2.4</v>
      </c>
      <c r="T308" s="3">
        <v>11.7</v>
      </c>
      <c r="U308" s="3">
        <v>14</v>
      </c>
    </row>
    <row r="309" spans="1:21" x14ac:dyDescent="0.2">
      <c r="A309" s="3">
        <v>308</v>
      </c>
      <c r="B309" s="13" t="s">
        <v>295</v>
      </c>
      <c r="C309" s="3">
        <v>31</v>
      </c>
      <c r="D309" s="3">
        <v>68.7</v>
      </c>
      <c r="E309" s="3">
        <v>25</v>
      </c>
      <c r="F309" s="3">
        <v>56.7</v>
      </c>
      <c r="G309" s="3">
        <v>44</v>
      </c>
      <c r="H309" s="3">
        <v>8</v>
      </c>
      <c r="I309" s="3">
        <v>21.3</v>
      </c>
      <c r="J309" s="3">
        <v>37.5</v>
      </c>
      <c r="K309" s="3">
        <v>10.8</v>
      </c>
      <c r="L309" s="3">
        <v>15.6</v>
      </c>
      <c r="M309" s="3">
        <v>69.2</v>
      </c>
      <c r="N309" s="3">
        <v>10.199999999999999</v>
      </c>
      <c r="O309" s="3">
        <v>24.6</v>
      </c>
      <c r="P309" s="3">
        <v>34.799999999999997</v>
      </c>
      <c r="Q309" s="3">
        <v>10.199999999999999</v>
      </c>
      <c r="R309" s="3">
        <v>5.4</v>
      </c>
      <c r="S309" s="3">
        <v>3.7</v>
      </c>
      <c r="T309" s="3">
        <v>12</v>
      </c>
      <c r="U309" s="3">
        <v>14.3</v>
      </c>
    </row>
    <row r="310" spans="1:21" x14ac:dyDescent="0.2">
      <c r="A310" s="3">
        <v>309</v>
      </c>
      <c r="B310" s="13" t="s">
        <v>259</v>
      </c>
      <c r="C310" s="3">
        <v>33</v>
      </c>
      <c r="D310" s="3">
        <v>68.7</v>
      </c>
      <c r="E310" s="3">
        <v>24.4</v>
      </c>
      <c r="F310" s="3">
        <v>55.6</v>
      </c>
      <c r="G310" s="3">
        <v>43.8</v>
      </c>
      <c r="H310" s="3">
        <v>7.2</v>
      </c>
      <c r="I310" s="3">
        <v>20.2</v>
      </c>
      <c r="J310" s="3">
        <v>35.799999999999997</v>
      </c>
      <c r="K310" s="3">
        <v>12.8</v>
      </c>
      <c r="L310" s="3">
        <v>17.8</v>
      </c>
      <c r="M310" s="3">
        <v>71.7</v>
      </c>
      <c r="N310" s="3">
        <v>11.4</v>
      </c>
      <c r="O310" s="3">
        <v>24.2</v>
      </c>
      <c r="P310" s="3">
        <v>35.6</v>
      </c>
      <c r="Q310" s="3">
        <v>13.4</v>
      </c>
      <c r="R310" s="3">
        <v>6.8</v>
      </c>
      <c r="S310" s="3">
        <v>4.3</v>
      </c>
      <c r="T310" s="3">
        <v>13</v>
      </c>
      <c r="U310" s="3">
        <v>15.5</v>
      </c>
    </row>
    <row r="311" spans="1:21" x14ac:dyDescent="0.2">
      <c r="A311" s="3">
        <v>310</v>
      </c>
      <c r="B311" s="13" t="s">
        <v>300</v>
      </c>
      <c r="C311" s="3">
        <v>32</v>
      </c>
      <c r="D311" s="3">
        <v>68.7</v>
      </c>
      <c r="E311" s="3">
        <v>23.7</v>
      </c>
      <c r="F311" s="3">
        <v>54.6</v>
      </c>
      <c r="G311" s="3">
        <v>43.4</v>
      </c>
      <c r="H311" s="3">
        <v>8.6</v>
      </c>
      <c r="I311" s="3">
        <v>24.3</v>
      </c>
      <c r="J311" s="3">
        <v>35.5</v>
      </c>
      <c r="K311" s="3">
        <v>12.6</v>
      </c>
      <c r="L311" s="3">
        <v>17.399999999999999</v>
      </c>
      <c r="M311" s="3">
        <v>72.400000000000006</v>
      </c>
      <c r="N311" s="3">
        <v>9</v>
      </c>
      <c r="O311" s="3">
        <v>24.1</v>
      </c>
      <c r="P311" s="3">
        <v>33.1</v>
      </c>
      <c r="Q311" s="3">
        <v>14.4</v>
      </c>
      <c r="R311" s="3">
        <v>6.4</v>
      </c>
      <c r="S311" s="3">
        <v>2.6</v>
      </c>
      <c r="T311" s="3">
        <v>12.1</v>
      </c>
      <c r="U311" s="3">
        <v>16.600000000000001</v>
      </c>
    </row>
    <row r="312" spans="1:21" x14ac:dyDescent="0.2">
      <c r="A312" s="3">
        <v>311</v>
      </c>
      <c r="B312" s="13" t="s">
        <v>323</v>
      </c>
      <c r="C312" s="3">
        <v>34</v>
      </c>
      <c r="D312" s="3">
        <v>68.599999999999994</v>
      </c>
      <c r="E312" s="3">
        <v>23.9</v>
      </c>
      <c r="F312" s="3">
        <v>54</v>
      </c>
      <c r="G312" s="3">
        <v>44.3</v>
      </c>
      <c r="H312" s="3">
        <v>8.4</v>
      </c>
      <c r="I312" s="3">
        <v>24.2</v>
      </c>
      <c r="J312" s="3">
        <v>34.700000000000003</v>
      </c>
      <c r="K312" s="3">
        <v>12.4</v>
      </c>
      <c r="L312" s="3">
        <v>16.399999999999999</v>
      </c>
      <c r="M312" s="3">
        <v>75.599999999999994</v>
      </c>
      <c r="N312" s="3">
        <v>7.7</v>
      </c>
      <c r="O312" s="3">
        <v>22.6</v>
      </c>
      <c r="P312" s="3">
        <v>30.3</v>
      </c>
      <c r="Q312" s="3">
        <v>12.5</v>
      </c>
      <c r="R312" s="3">
        <v>6.6</v>
      </c>
      <c r="S312" s="3">
        <v>1.9</v>
      </c>
      <c r="T312" s="3">
        <v>11.1</v>
      </c>
      <c r="U312" s="3">
        <v>17.899999999999999</v>
      </c>
    </row>
    <row r="313" spans="1:21" x14ac:dyDescent="0.2">
      <c r="A313" s="3">
        <v>312</v>
      </c>
      <c r="B313" s="13" t="s">
        <v>360</v>
      </c>
      <c r="C313" s="3">
        <v>33</v>
      </c>
      <c r="D313" s="3">
        <v>68.599999999999994</v>
      </c>
      <c r="E313" s="3">
        <v>24.2</v>
      </c>
      <c r="F313" s="3">
        <v>56.7</v>
      </c>
      <c r="G313" s="3">
        <v>42.8</v>
      </c>
      <c r="H313" s="3">
        <v>6.1</v>
      </c>
      <c r="I313" s="3">
        <v>19.2</v>
      </c>
      <c r="J313" s="3">
        <v>31.9</v>
      </c>
      <c r="K313" s="3">
        <v>14</v>
      </c>
      <c r="L313" s="3">
        <v>20.3</v>
      </c>
      <c r="M313" s="3">
        <v>69</v>
      </c>
      <c r="N313" s="3">
        <v>10.1</v>
      </c>
      <c r="O313" s="3">
        <v>25.5</v>
      </c>
      <c r="P313" s="3">
        <v>35.6</v>
      </c>
      <c r="Q313" s="3">
        <v>12.8</v>
      </c>
      <c r="R313" s="3">
        <v>6.7</v>
      </c>
      <c r="S313" s="3">
        <v>3.7</v>
      </c>
      <c r="T313" s="3">
        <v>13.6</v>
      </c>
      <c r="U313" s="3">
        <v>16.100000000000001</v>
      </c>
    </row>
    <row r="314" spans="1:21" x14ac:dyDescent="0.2">
      <c r="A314" s="3">
        <v>313</v>
      </c>
      <c r="B314" s="13" t="s">
        <v>316</v>
      </c>
      <c r="C314" s="3">
        <v>33</v>
      </c>
      <c r="D314" s="3">
        <v>68.5</v>
      </c>
      <c r="E314" s="3">
        <v>24.5</v>
      </c>
      <c r="F314" s="3">
        <v>56.2</v>
      </c>
      <c r="G314" s="3">
        <v>43.6</v>
      </c>
      <c r="H314" s="3">
        <v>7.8</v>
      </c>
      <c r="I314" s="3">
        <v>22.8</v>
      </c>
      <c r="J314" s="3">
        <v>34.1</v>
      </c>
      <c r="K314" s="3">
        <v>11.7</v>
      </c>
      <c r="L314" s="3">
        <v>17.100000000000001</v>
      </c>
      <c r="M314" s="3">
        <v>68.400000000000006</v>
      </c>
      <c r="N314" s="3">
        <v>8.6</v>
      </c>
      <c r="O314" s="3">
        <v>24.8</v>
      </c>
      <c r="P314" s="3">
        <v>33.4</v>
      </c>
      <c r="Q314" s="3">
        <v>14.7</v>
      </c>
      <c r="R314" s="3">
        <v>5.8</v>
      </c>
      <c r="S314" s="3">
        <v>3.5</v>
      </c>
      <c r="T314" s="3">
        <v>11</v>
      </c>
      <c r="U314" s="3">
        <v>15.5</v>
      </c>
    </row>
    <row r="315" spans="1:21" x14ac:dyDescent="0.2">
      <c r="A315" s="3">
        <v>314</v>
      </c>
      <c r="B315" s="13" t="s">
        <v>330</v>
      </c>
      <c r="C315" s="3">
        <v>31</v>
      </c>
      <c r="D315" s="3">
        <v>68.5</v>
      </c>
      <c r="E315" s="3">
        <v>24.1</v>
      </c>
      <c r="F315" s="3">
        <v>53.5</v>
      </c>
      <c r="G315" s="3">
        <v>45</v>
      </c>
      <c r="H315" s="3">
        <v>8.1</v>
      </c>
      <c r="I315" s="3">
        <v>22.9</v>
      </c>
      <c r="J315" s="3">
        <v>35.299999999999997</v>
      </c>
      <c r="K315" s="3">
        <v>12.2</v>
      </c>
      <c r="L315" s="3">
        <v>16.5</v>
      </c>
      <c r="M315" s="3">
        <v>73.900000000000006</v>
      </c>
      <c r="N315" s="3">
        <v>7.5</v>
      </c>
      <c r="O315" s="3">
        <v>23.2</v>
      </c>
      <c r="P315" s="3">
        <v>30.7</v>
      </c>
      <c r="Q315" s="3">
        <v>12.6</v>
      </c>
      <c r="R315" s="3">
        <v>6.2</v>
      </c>
      <c r="S315" s="3">
        <v>2.2000000000000002</v>
      </c>
      <c r="T315" s="3">
        <v>12.3</v>
      </c>
      <c r="U315" s="3">
        <v>15.7</v>
      </c>
    </row>
    <row r="316" spans="1:21" x14ac:dyDescent="0.2">
      <c r="A316" s="3">
        <v>315</v>
      </c>
      <c r="B316" s="13" t="s">
        <v>343</v>
      </c>
      <c r="C316" s="3">
        <v>27</v>
      </c>
      <c r="D316" s="3">
        <v>68.400000000000006</v>
      </c>
      <c r="E316" s="3">
        <v>25.1</v>
      </c>
      <c r="F316" s="3">
        <v>56.7</v>
      </c>
      <c r="G316" s="3">
        <v>44.3</v>
      </c>
      <c r="H316" s="3">
        <v>7.3</v>
      </c>
      <c r="I316" s="3">
        <v>22.6</v>
      </c>
      <c r="J316" s="3">
        <v>32.200000000000003</v>
      </c>
      <c r="K316" s="3">
        <v>10.9</v>
      </c>
      <c r="L316" s="3">
        <v>14.1</v>
      </c>
      <c r="M316" s="3">
        <v>76.7</v>
      </c>
      <c r="N316" s="3">
        <v>8.3000000000000007</v>
      </c>
      <c r="O316" s="3">
        <v>23.3</v>
      </c>
      <c r="P316" s="3">
        <v>31.6</v>
      </c>
      <c r="Q316" s="3">
        <v>13.7</v>
      </c>
      <c r="R316" s="3">
        <v>7.4</v>
      </c>
      <c r="S316" s="3">
        <v>2.9</v>
      </c>
      <c r="T316" s="3">
        <v>11.9</v>
      </c>
      <c r="U316" s="3">
        <v>14.2</v>
      </c>
    </row>
    <row r="317" spans="1:21" x14ac:dyDescent="0.2">
      <c r="A317" s="3">
        <v>316</v>
      </c>
      <c r="B317" s="13" t="s">
        <v>218</v>
      </c>
      <c r="C317" s="3">
        <v>32</v>
      </c>
      <c r="D317" s="3">
        <v>68.2</v>
      </c>
      <c r="E317" s="3">
        <v>24.4</v>
      </c>
      <c r="F317" s="3">
        <v>57.6</v>
      </c>
      <c r="G317" s="3">
        <v>42.5</v>
      </c>
      <c r="H317" s="3">
        <v>8.6999999999999993</v>
      </c>
      <c r="I317" s="3">
        <v>26.5</v>
      </c>
      <c r="J317" s="3">
        <v>32.6</v>
      </c>
      <c r="K317" s="3">
        <v>10.6</v>
      </c>
      <c r="L317" s="3">
        <v>14.8</v>
      </c>
      <c r="M317" s="3">
        <v>72</v>
      </c>
      <c r="N317" s="3">
        <v>9</v>
      </c>
      <c r="O317" s="3">
        <v>24.3</v>
      </c>
      <c r="P317" s="3">
        <v>33.299999999999997</v>
      </c>
      <c r="Q317" s="3">
        <v>13.8</v>
      </c>
      <c r="R317" s="3">
        <v>7.6</v>
      </c>
      <c r="S317" s="3">
        <v>4.0999999999999996</v>
      </c>
      <c r="T317" s="3">
        <v>10.8</v>
      </c>
      <c r="U317" s="3">
        <v>16.600000000000001</v>
      </c>
    </row>
    <row r="318" spans="1:21" x14ac:dyDescent="0.2">
      <c r="A318" s="3">
        <v>317</v>
      </c>
      <c r="B318" s="13" t="s">
        <v>320</v>
      </c>
      <c r="C318" s="3">
        <v>32</v>
      </c>
      <c r="D318" s="3">
        <v>68.099999999999994</v>
      </c>
      <c r="E318" s="3">
        <v>23.3</v>
      </c>
      <c r="F318" s="3">
        <v>51.6</v>
      </c>
      <c r="G318" s="3">
        <v>45.1</v>
      </c>
      <c r="H318" s="3">
        <v>6.9</v>
      </c>
      <c r="I318" s="3">
        <v>19.3</v>
      </c>
      <c r="J318" s="3">
        <v>35.700000000000003</v>
      </c>
      <c r="K318" s="3">
        <v>14.7</v>
      </c>
      <c r="L318" s="3">
        <v>18.899999999999999</v>
      </c>
      <c r="M318" s="3">
        <v>77.400000000000006</v>
      </c>
      <c r="N318" s="3">
        <v>10.199999999999999</v>
      </c>
      <c r="O318" s="3">
        <v>22.6</v>
      </c>
      <c r="P318" s="3">
        <v>32.799999999999997</v>
      </c>
      <c r="Q318" s="3">
        <v>10.6</v>
      </c>
      <c r="R318" s="3">
        <v>7.6</v>
      </c>
      <c r="S318" s="3">
        <v>2.4</v>
      </c>
      <c r="T318" s="3">
        <v>10.4</v>
      </c>
      <c r="U318" s="3">
        <v>15.1</v>
      </c>
    </row>
    <row r="319" spans="1:21" x14ac:dyDescent="0.2">
      <c r="A319" s="3">
        <v>318</v>
      </c>
      <c r="B319" s="13" t="s">
        <v>331</v>
      </c>
      <c r="C319" s="3">
        <v>32</v>
      </c>
      <c r="D319" s="3">
        <v>68.099999999999994</v>
      </c>
      <c r="E319" s="3">
        <v>24.9</v>
      </c>
      <c r="F319" s="3">
        <v>56.4</v>
      </c>
      <c r="G319" s="3">
        <v>44.1</v>
      </c>
      <c r="H319" s="3">
        <v>6.5</v>
      </c>
      <c r="I319" s="3">
        <v>20.3</v>
      </c>
      <c r="J319" s="3">
        <v>32.200000000000003</v>
      </c>
      <c r="K319" s="3">
        <v>11.8</v>
      </c>
      <c r="L319" s="3">
        <v>17.8</v>
      </c>
      <c r="M319" s="3">
        <v>66.400000000000006</v>
      </c>
      <c r="N319" s="3">
        <v>10.5</v>
      </c>
      <c r="O319" s="3">
        <v>23.3</v>
      </c>
      <c r="P319" s="3">
        <v>33.9</v>
      </c>
      <c r="Q319" s="3">
        <v>15.3</v>
      </c>
      <c r="R319" s="3">
        <v>6</v>
      </c>
      <c r="S319" s="3">
        <v>4.7</v>
      </c>
      <c r="T319" s="3">
        <v>10.8</v>
      </c>
      <c r="U319" s="3">
        <v>17.5</v>
      </c>
    </row>
    <row r="320" spans="1:21" x14ac:dyDescent="0.2">
      <c r="A320" s="3">
        <v>319</v>
      </c>
      <c r="B320" s="13" t="s">
        <v>303</v>
      </c>
      <c r="C320" s="3">
        <v>32</v>
      </c>
      <c r="D320" s="3">
        <v>68</v>
      </c>
      <c r="E320" s="3">
        <v>23</v>
      </c>
      <c r="F320" s="3">
        <v>55.8</v>
      </c>
      <c r="G320" s="3">
        <v>41.3</v>
      </c>
      <c r="H320" s="3">
        <v>6.3</v>
      </c>
      <c r="I320" s="3">
        <v>19.5</v>
      </c>
      <c r="J320" s="3">
        <v>32.5</v>
      </c>
      <c r="K320" s="3">
        <v>15.6</v>
      </c>
      <c r="L320" s="3">
        <v>20.9</v>
      </c>
      <c r="M320" s="3">
        <v>74.3</v>
      </c>
      <c r="N320" s="3">
        <v>10.199999999999999</v>
      </c>
      <c r="O320" s="3">
        <v>22.8</v>
      </c>
      <c r="P320" s="3">
        <v>33</v>
      </c>
      <c r="Q320" s="3">
        <v>11.1</v>
      </c>
      <c r="R320" s="3">
        <v>7.9</v>
      </c>
      <c r="S320" s="3">
        <v>3.6</v>
      </c>
      <c r="T320" s="3">
        <v>13.3</v>
      </c>
      <c r="U320" s="3">
        <v>18.100000000000001</v>
      </c>
    </row>
    <row r="321" spans="1:21" x14ac:dyDescent="0.2">
      <c r="A321" s="3">
        <v>319</v>
      </c>
      <c r="B321" s="13" t="s">
        <v>283</v>
      </c>
      <c r="C321" s="3">
        <v>32</v>
      </c>
      <c r="D321" s="3">
        <v>68</v>
      </c>
      <c r="E321" s="3">
        <v>24.3</v>
      </c>
      <c r="F321" s="3">
        <v>54.2</v>
      </c>
      <c r="G321" s="3">
        <v>44.7</v>
      </c>
      <c r="H321" s="3">
        <v>7.1</v>
      </c>
      <c r="I321" s="3">
        <v>20</v>
      </c>
      <c r="J321" s="3">
        <v>35.700000000000003</v>
      </c>
      <c r="K321" s="3">
        <v>12.3</v>
      </c>
      <c r="L321" s="3">
        <v>18.8</v>
      </c>
      <c r="M321" s="3">
        <v>65.599999999999994</v>
      </c>
      <c r="N321" s="3">
        <v>10.4</v>
      </c>
      <c r="O321" s="3">
        <v>22.3</v>
      </c>
      <c r="P321" s="3">
        <v>32.700000000000003</v>
      </c>
      <c r="Q321" s="3">
        <v>12.2</v>
      </c>
      <c r="R321" s="3">
        <v>7.4</v>
      </c>
      <c r="S321" s="3">
        <v>2.6</v>
      </c>
      <c r="T321" s="3">
        <v>13.7</v>
      </c>
      <c r="U321" s="3">
        <v>18.2</v>
      </c>
    </row>
    <row r="322" spans="1:21" x14ac:dyDescent="0.2">
      <c r="A322" s="3">
        <v>321</v>
      </c>
      <c r="B322" s="13" t="s">
        <v>354</v>
      </c>
      <c r="C322" s="3">
        <v>31</v>
      </c>
      <c r="D322" s="3">
        <v>67.900000000000006</v>
      </c>
      <c r="E322" s="3">
        <v>23.7</v>
      </c>
      <c r="F322" s="3">
        <v>54.9</v>
      </c>
      <c r="G322" s="3">
        <v>43.2</v>
      </c>
      <c r="H322" s="3">
        <v>6.9</v>
      </c>
      <c r="I322" s="3">
        <v>19.7</v>
      </c>
      <c r="J322" s="3">
        <v>35.1</v>
      </c>
      <c r="K322" s="3">
        <v>13.6</v>
      </c>
      <c r="L322" s="3">
        <v>16.899999999999999</v>
      </c>
      <c r="M322" s="3">
        <v>80.2</v>
      </c>
      <c r="N322" s="3">
        <v>7.6</v>
      </c>
      <c r="O322" s="3">
        <v>19.8</v>
      </c>
      <c r="P322" s="3">
        <v>27.4</v>
      </c>
      <c r="Q322" s="3">
        <v>13.5</v>
      </c>
      <c r="R322" s="3">
        <v>7.3</v>
      </c>
      <c r="S322" s="3">
        <v>2.2000000000000002</v>
      </c>
      <c r="T322" s="3">
        <v>10.8</v>
      </c>
      <c r="U322" s="3">
        <v>16.8</v>
      </c>
    </row>
    <row r="323" spans="1:21" x14ac:dyDescent="0.2">
      <c r="A323" s="3">
        <v>321</v>
      </c>
      <c r="B323" s="13" t="s">
        <v>342</v>
      </c>
      <c r="C323" s="3">
        <v>31</v>
      </c>
      <c r="D323" s="3">
        <v>67.900000000000006</v>
      </c>
      <c r="E323" s="3">
        <v>24.5</v>
      </c>
      <c r="F323" s="3">
        <v>59.4</v>
      </c>
      <c r="G323" s="3">
        <v>41.2</v>
      </c>
      <c r="H323" s="3">
        <v>5.5</v>
      </c>
      <c r="I323" s="3">
        <v>18.2</v>
      </c>
      <c r="J323" s="3">
        <v>30.4</v>
      </c>
      <c r="K323" s="3">
        <v>13.5</v>
      </c>
      <c r="L323" s="3">
        <v>20.100000000000001</v>
      </c>
      <c r="M323" s="3">
        <v>66.900000000000006</v>
      </c>
      <c r="N323" s="3">
        <v>12.1</v>
      </c>
      <c r="O323" s="3">
        <v>23.5</v>
      </c>
      <c r="P323" s="3">
        <v>35.6</v>
      </c>
      <c r="Q323" s="3">
        <v>12.3</v>
      </c>
      <c r="R323" s="3">
        <v>7.3</v>
      </c>
      <c r="S323" s="3">
        <v>2.6</v>
      </c>
      <c r="T323" s="3">
        <v>13.2</v>
      </c>
      <c r="U323" s="3">
        <v>15</v>
      </c>
    </row>
    <row r="324" spans="1:21" x14ac:dyDescent="0.2">
      <c r="A324" s="3">
        <v>323</v>
      </c>
      <c r="B324" s="13" t="s">
        <v>313</v>
      </c>
      <c r="C324" s="3">
        <v>35</v>
      </c>
      <c r="D324" s="3">
        <v>67.900000000000006</v>
      </c>
      <c r="E324" s="3">
        <v>24</v>
      </c>
      <c r="F324" s="3">
        <v>60.6</v>
      </c>
      <c r="G324" s="3">
        <v>39.6</v>
      </c>
      <c r="H324" s="3">
        <v>6.2</v>
      </c>
      <c r="I324" s="3">
        <v>21.7</v>
      </c>
      <c r="J324" s="3">
        <v>28.8</v>
      </c>
      <c r="K324" s="3">
        <v>13.7</v>
      </c>
      <c r="L324" s="3">
        <v>19.100000000000001</v>
      </c>
      <c r="M324" s="3">
        <v>71.7</v>
      </c>
      <c r="N324" s="3">
        <v>14.3</v>
      </c>
      <c r="O324" s="3">
        <v>24.1</v>
      </c>
      <c r="P324" s="3">
        <v>38.4</v>
      </c>
      <c r="Q324" s="3">
        <v>10.5</v>
      </c>
      <c r="R324" s="3">
        <v>5.5</v>
      </c>
      <c r="S324" s="3">
        <v>3.4</v>
      </c>
      <c r="T324" s="3">
        <v>11.4</v>
      </c>
      <c r="U324" s="3">
        <v>16.7</v>
      </c>
    </row>
    <row r="325" spans="1:21" x14ac:dyDescent="0.2">
      <c r="A325" s="3">
        <v>324</v>
      </c>
      <c r="B325" s="13" t="s">
        <v>291</v>
      </c>
      <c r="C325" s="3">
        <v>31</v>
      </c>
      <c r="D325" s="3">
        <v>67.8</v>
      </c>
      <c r="E325" s="3">
        <v>23.8</v>
      </c>
      <c r="F325" s="3">
        <v>54.6</v>
      </c>
      <c r="G325" s="3">
        <v>43.6</v>
      </c>
      <c r="H325" s="3">
        <v>7.7</v>
      </c>
      <c r="I325" s="3">
        <v>22.5</v>
      </c>
      <c r="J325" s="3">
        <v>34.4</v>
      </c>
      <c r="K325" s="3">
        <v>12.5</v>
      </c>
      <c r="L325" s="3">
        <v>19.100000000000001</v>
      </c>
      <c r="M325" s="3">
        <v>65.099999999999994</v>
      </c>
      <c r="N325" s="3">
        <v>9.8000000000000007</v>
      </c>
      <c r="O325" s="3">
        <v>27.1</v>
      </c>
      <c r="P325" s="3">
        <v>36.9</v>
      </c>
      <c r="Q325" s="3">
        <v>12.5</v>
      </c>
      <c r="R325" s="3">
        <v>5.5</v>
      </c>
      <c r="S325" s="3">
        <v>3.7</v>
      </c>
      <c r="T325" s="3">
        <v>10.8</v>
      </c>
      <c r="U325" s="3">
        <v>13.4</v>
      </c>
    </row>
    <row r="326" spans="1:21" x14ac:dyDescent="0.2">
      <c r="A326" s="3">
        <v>325</v>
      </c>
      <c r="B326" s="13" t="s">
        <v>311</v>
      </c>
      <c r="C326" s="3">
        <v>33</v>
      </c>
      <c r="D326" s="3">
        <v>67.7</v>
      </c>
      <c r="E326" s="3">
        <v>25.2</v>
      </c>
      <c r="F326" s="3">
        <v>57.9</v>
      </c>
      <c r="G326" s="3">
        <v>43.5</v>
      </c>
      <c r="H326" s="3">
        <v>6.1</v>
      </c>
      <c r="I326" s="3">
        <v>19.7</v>
      </c>
      <c r="J326" s="3">
        <v>31</v>
      </c>
      <c r="K326" s="3">
        <v>11.3</v>
      </c>
      <c r="L326" s="3">
        <v>15.7</v>
      </c>
      <c r="M326" s="3">
        <v>71.8</v>
      </c>
      <c r="N326" s="3">
        <v>11.6</v>
      </c>
      <c r="O326" s="3">
        <v>23.9</v>
      </c>
      <c r="P326" s="3">
        <v>35.5</v>
      </c>
      <c r="Q326" s="3">
        <v>11.8</v>
      </c>
      <c r="R326" s="3">
        <v>8.1999999999999993</v>
      </c>
      <c r="S326" s="3">
        <v>3.5</v>
      </c>
      <c r="T326" s="3">
        <v>13</v>
      </c>
      <c r="U326" s="3">
        <v>18.899999999999999</v>
      </c>
    </row>
    <row r="327" spans="1:21" x14ac:dyDescent="0.2">
      <c r="A327" s="3">
        <v>326</v>
      </c>
      <c r="B327" s="13" t="s">
        <v>310</v>
      </c>
      <c r="C327" s="3">
        <v>32</v>
      </c>
      <c r="D327" s="3">
        <v>67.5</v>
      </c>
      <c r="E327" s="3">
        <v>24.5</v>
      </c>
      <c r="F327" s="3">
        <v>60.2</v>
      </c>
      <c r="G327" s="3">
        <v>40.700000000000003</v>
      </c>
      <c r="H327" s="3">
        <v>7.2</v>
      </c>
      <c r="I327" s="3">
        <v>22.8</v>
      </c>
      <c r="J327" s="3">
        <v>31.6</v>
      </c>
      <c r="K327" s="3">
        <v>11.3</v>
      </c>
      <c r="L327" s="3">
        <v>15.6</v>
      </c>
      <c r="M327" s="3">
        <v>72.599999999999994</v>
      </c>
      <c r="N327" s="3">
        <v>11</v>
      </c>
      <c r="O327" s="3">
        <v>22</v>
      </c>
      <c r="P327" s="3">
        <v>32.9</v>
      </c>
      <c r="Q327" s="3">
        <v>12.6</v>
      </c>
      <c r="R327" s="3">
        <v>6.8</v>
      </c>
      <c r="S327" s="3">
        <v>3</v>
      </c>
      <c r="T327" s="3">
        <v>10.3</v>
      </c>
      <c r="U327" s="3">
        <v>16.3</v>
      </c>
    </row>
    <row r="328" spans="1:21" x14ac:dyDescent="0.2">
      <c r="A328" s="3">
        <v>327</v>
      </c>
      <c r="B328" s="13" t="s">
        <v>324</v>
      </c>
      <c r="C328" s="3">
        <v>31</v>
      </c>
      <c r="D328" s="3">
        <v>67.400000000000006</v>
      </c>
      <c r="E328" s="3">
        <v>23.8</v>
      </c>
      <c r="F328" s="3">
        <v>56.1</v>
      </c>
      <c r="G328" s="3">
        <v>42.4</v>
      </c>
      <c r="H328" s="3">
        <v>6.8</v>
      </c>
      <c r="I328" s="3">
        <v>20.6</v>
      </c>
      <c r="J328" s="3">
        <v>32.9</v>
      </c>
      <c r="K328" s="3">
        <v>13</v>
      </c>
      <c r="L328" s="3">
        <v>19.600000000000001</v>
      </c>
      <c r="M328" s="3">
        <v>66.400000000000006</v>
      </c>
      <c r="N328" s="3">
        <v>9.9</v>
      </c>
      <c r="O328" s="3">
        <v>23</v>
      </c>
      <c r="P328" s="3">
        <v>32.9</v>
      </c>
      <c r="Q328" s="3">
        <v>11.6</v>
      </c>
      <c r="R328" s="3">
        <v>5.3</v>
      </c>
      <c r="S328" s="3">
        <v>2</v>
      </c>
      <c r="T328" s="3">
        <v>13.3</v>
      </c>
      <c r="U328" s="3">
        <v>18</v>
      </c>
    </row>
    <row r="329" spans="1:21" x14ac:dyDescent="0.2">
      <c r="A329" s="3">
        <v>328</v>
      </c>
      <c r="B329" s="13" t="s">
        <v>338</v>
      </c>
      <c r="C329" s="3">
        <v>32</v>
      </c>
      <c r="D329" s="3">
        <v>67.3</v>
      </c>
      <c r="E329" s="3">
        <v>23</v>
      </c>
      <c r="F329" s="3">
        <v>53.1</v>
      </c>
      <c r="G329" s="3">
        <v>43.3</v>
      </c>
      <c r="H329" s="3">
        <v>6.8</v>
      </c>
      <c r="I329" s="3">
        <v>19.5</v>
      </c>
      <c r="J329" s="3">
        <v>34.9</v>
      </c>
      <c r="K329" s="3">
        <v>14.4</v>
      </c>
      <c r="L329" s="3">
        <v>19.100000000000001</v>
      </c>
      <c r="M329" s="3">
        <v>75.599999999999994</v>
      </c>
      <c r="N329" s="3">
        <v>9.5</v>
      </c>
      <c r="O329" s="3">
        <v>22.4</v>
      </c>
      <c r="P329" s="3">
        <v>31.9</v>
      </c>
      <c r="Q329" s="3">
        <v>11.4</v>
      </c>
      <c r="R329" s="3">
        <v>5.7</v>
      </c>
      <c r="S329" s="3">
        <v>3</v>
      </c>
      <c r="T329" s="3">
        <v>14.4</v>
      </c>
      <c r="U329" s="3">
        <v>18.3</v>
      </c>
    </row>
    <row r="330" spans="1:21" x14ac:dyDescent="0.2">
      <c r="A330" s="3">
        <v>329</v>
      </c>
      <c r="B330" s="13" t="s">
        <v>292</v>
      </c>
      <c r="C330" s="3">
        <v>32</v>
      </c>
      <c r="D330" s="3">
        <v>67.2</v>
      </c>
      <c r="E330" s="3">
        <v>24.3</v>
      </c>
      <c r="F330" s="3">
        <v>55.6</v>
      </c>
      <c r="G330" s="3">
        <v>43.8</v>
      </c>
      <c r="H330" s="3">
        <v>7.6</v>
      </c>
      <c r="I330" s="3">
        <v>22.2</v>
      </c>
      <c r="J330" s="3">
        <v>34.200000000000003</v>
      </c>
      <c r="K330" s="3">
        <v>10.9</v>
      </c>
      <c r="L330" s="3">
        <v>16.7</v>
      </c>
      <c r="M330" s="3">
        <v>65.2</v>
      </c>
      <c r="N330" s="3">
        <v>10.5</v>
      </c>
      <c r="O330" s="3">
        <v>24.3</v>
      </c>
      <c r="P330" s="3">
        <v>34.799999999999997</v>
      </c>
      <c r="Q330" s="3">
        <v>11.7</v>
      </c>
      <c r="R330" s="3">
        <v>4.4000000000000004</v>
      </c>
      <c r="S330" s="3">
        <v>2.8</v>
      </c>
      <c r="T330" s="3">
        <v>12.9</v>
      </c>
      <c r="U330" s="3">
        <v>19.3</v>
      </c>
    </row>
    <row r="331" spans="1:21" x14ac:dyDescent="0.2">
      <c r="A331" s="3">
        <v>330</v>
      </c>
      <c r="B331" s="13" t="s">
        <v>347</v>
      </c>
      <c r="C331" s="3">
        <v>32</v>
      </c>
      <c r="D331" s="3">
        <v>67.099999999999994</v>
      </c>
      <c r="E331" s="3">
        <v>24</v>
      </c>
      <c r="F331" s="3">
        <v>54.8</v>
      </c>
      <c r="G331" s="3">
        <v>43.8</v>
      </c>
      <c r="H331" s="3">
        <v>7.8</v>
      </c>
      <c r="I331" s="3">
        <v>23.1</v>
      </c>
      <c r="J331" s="3">
        <v>33.799999999999997</v>
      </c>
      <c r="K331" s="3">
        <v>11.3</v>
      </c>
      <c r="L331" s="3">
        <v>17.100000000000001</v>
      </c>
      <c r="M331" s="3">
        <v>66.3</v>
      </c>
      <c r="N331" s="3">
        <v>10.9</v>
      </c>
      <c r="O331" s="3">
        <v>24.2</v>
      </c>
      <c r="P331" s="3">
        <v>35.1</v>
      </c>
      <c r="Q331" s="3">
        <v>11.9</v>
      </c>
      <c r="R331" s="3">
        <v>6.1</v>
      </c>
      <c r="S331" s="3">
        <v>2.6</v>
      </c>
      <c r="T331" s="3">
        <v>13.2</v>
      </c>
      <c r="U331" s="3">
        <v>16.100000000000001</v>
      </c>
    </row>
    <row r="332" spans="1:21" x14ac:dyDescent="0.2">
      <c r="A332" s="3">
        <v>331</v>
      </c>
      <c r="B332" s="13" t="s">
        <v>334</v>
      </c>
      <c r="C332" s="3">
        <v>32</v>
      </c>
      <c r="D332" s="3">
        <v>67.099999999999994</v>
      </c>
      <c r="E332" s="3">
        <v>24.4</v>
      </c>
      <c r="F332" s="3">
        <v>59.3</v>
      </c>
      <c r="G332" s="3">
        <v>41.2</v>
      </c>
      <c r="H332" s="3">
        <v>5.6</v>
      </c>
      <c r="I332" s="3">
        <v>17.100000000000001</v>
      </c>
      <c r="J332" s="3">
        <v>33</v>
      </c>
      <c r="K332" s="3">
        <v>12.6</v>
      </c>
      <c r="L332" s="3">
        <v>17.2</v>
      </c>
      <c r="M332" s="3">
        <v>73.5</v>
      </c>
      <c r="N332" s="3">
        <v>12</v>
      </c>
      <c r="O332" s="3">
        <v>25.7</v>
      </c>
      <c r="P332" s="3">
        <v>37.700000000000003</v>
      </c>
      <c r="Q332" s="3">
        <v>10.8</v>
      </c>
      <c r="R332" s="3">
        <v>5.8</v>
      </c>
      <c r="S332" s="3">
        <v>2.5</v>
      </c>
      <c r="T332" s="3">
        <v>13</v>
      </c>
      <c r="U332" s="3">
        <v>18.899999999999999</v>
      </c>
    </row>
    <row r="333" spans="1:21" x14ac:dyDescent="0.2">
      <c r="A333" s="3">
        <v>332</v>
      </c>
      <c r="B333" s="13" t="s">
        <v>357</v>
      </c>
      <c r="C333" s="3">
        <v>33</v>
      </c>
      <c r="D333" s="3">
        <v>67</v>
      </c>
      <c r="E333" s="3">
        <v>24.7</v>
      </c>
      <c r="F333" s="3">
        <v>57.4</v>
      </c>
      <c r="G333" s="3">
        <v>43</v>
      </c>
      <c r="H333" s="3">
        <v>5.4</v>
      </c>
      <c r="I333" s="3">
        <v>17.3</v>
      </c>
      <c r="J333" s="3">
        <v>31.2</v>
      </c>
      <c r="K333" s="3">
        <v>12.3</v>
      </c>
      <c r="L333" s="3">
        <v>17</v>
      </c>
      <c r="M333" s="3">
        <v>72.2</v>
      </c>
      <c r="N333" s="3">
        <v>11.2</v>
      </c>
      <c r="O333" s="3">
        <v>23.1</v>
      </c>
      <c r="P333" s="3">
        <v>34.299999999999997</v>
      </c>
      <c r="Q333" s="3">
        <v>12.6</v>
      </c>
      <c r="R333" s="3">
        <v>5.4</v>
      </c>
      <c r="S333" s="3">
        <v>3.1</v>
      </c>
      <c r="T333" s="3">
        <v>11.2</v>
      </c>
      <c r="U333" s="3">
        <v>14.5</v>
      </c>
    </row>
    <row r="334" spans="1:21" x14ac:dyDescent="0.2">
      <c r="A334" s="3">
        <v>333</v>
      </c>
      <c r="B334" s="13" t="s">
        <v>335</v>
      </c>
      <c r="C334" s="3">
        <v>34</v>
      </c>
      <c r="D334" s="3">
        <v>66.8</v>
      </c>
      <c r="E334" s="3">
        <v>23.5</v>
      </c>
      <c r="F334" s="3">
        <v>54.8</v>
      </c>
      <c r="G334" s="3">
        <v>42.9</v>
      </c>
      <c r="H334" s="3">
        <v>6.4</v>
      </c>
      <c r="I334" s="3">
        <v>19.100000000000001</v>
      </c>
      <c r="J334" s="3">
        <v>33.799999999999997</v>
      </c>
      <c r="K334" s="3">
        <v>13.3</v>
      </c>
      <c r="L334" s="3">
        <v>18.2</v>
      </c>
      <c r="M334" s="3">
        <v>72.900000000000006</v>
      </c>
      <c r="N334" s="3">
        <v>8.8000000000000007</v>
      </c>
      <c r="O334" s="3">
        <v>24.9</v>
      </c>
      <c r="P334" s="3">
        <v>33.700000000000003</v>
      </c>
      <c r="Q334" s="3">
        <v>11.4</v>
      </c>
      <c r="R334" s="3">
        <v>6.7</v>
      </c>
      <c r="S334" s="3">
        <v>3.7</v>
      </c>
      <c r="T334" s="3">
        <v>12.7</v>
      </c>
      <c r="U334" s="3">
        <v>16.399999999999999</v>
      </c>
    </row>
    <row r="335" spans="1:21" x14ac:dyDescent="0.2">
      <c r="A335" s="3">
        <v>334</v>
      </c>
      <c r="B335" s="13" t="s">
        <v>302</v>
      </c>
      <c r="C335" s="3">
        <v>32</v>
      </c>
      <c r="D335" s="3">
        <v>66.8</v>
      </c>
      <c r="E335" s="3">
        <v>22.8</v>
      </c>
      <c r="F335" s="3">
        <v>54.5</v>
      </c>
      <c r="G335" s="3">
        <v>41.8</v>
      </c>
      <c r="H335" s="3">
        <v>7.8</v>
      </c>
      <c r="I335" s="3">
        <v>24.9</v>
      </c>
      <c r="J335" s="3">
        <v>31.4</v>
      </c>
      <c r="K335" s="3">
        <v>13.4</v>
      </c>
      <c r="L335" s="3">
        <v>16.899999999999999</v>
      </c>
      <c r="M335" s="3">
        <v>79.2</v>
      </c>
      <c r="N335" s="3">
        <v>6.5</v>
      </c>
      <c r="O335" s="3">
        <v>24.6</v>
      </c>
      <c r="P335" s="3">
        <v>31.1</v>
      </c>
      <c r="Q335" s="3">
        <v>11.7</v>
      </c>
      <c r="R335" s="3">
        <v>6</v>
      </c>
      <c r="S335" s="3">
        <v>2.1</v>
      </c>
      <c r="T335" s="3">
        <v>10.199999999999999</v>
      </c>
      <c r="U335" s="3">
        <v>17.600000000000001</v>
      </c>
    </row>
    <row r="336" spans="1:21" x14ac:dyDescent="0.2">
      <c r="A336" s="3">
        <v>335</v>
      </c>
      <c r="B336" s="13" t="s">
        <v>328</v>
      </c>
      <c r="C336" s="3">
        <v>32</v>
      </c>
      <c r="D336" s="3">
        <v>66.8</v>
      </c>
      <c r="E336" s="3">
        <v>23.1</v>
      </c>
      <c r="F336" s="3">
        <v>54</v>
      </c>
      <c r="G336" s="3">
        <v>42.8</v>
      </c>
      <c r="H336" s="3">
        <v>7.5</v>
      </c>
      <c r="I336" s="3">
        <v>21.5</v>
      </c>
      <c r="J336" s="3">
        <v>34.700000000000003</v>
      </c>
      <c r="K336" s="3">
        <v>13</v>
      </c>
      <c r="L336" s="3">
        <v>18.600000000000001</v>
      </c>
      <c r="M336" s="3">
        <v>70.2</v>
      </c>
      <c r="N336" s="3">
        <v>10</v>
      </c>
      <c r="O336" s="3">
        <v>26.6</v>
      </c>
      <c r="P336" s="3">
        <v>36.6</v>
      </c>
      <c r="Q336" s="3">
        <v>11.5</v>
      </c>
      <c r="R336" s="3">
        <v>3.3</v>
      </c>
      <c r="S336" s="3">
        <v>1.7</v>
      </c>
      <c r="T336" s="3">
        <v>11.9</v>
      </c>
      <c r="U336" s="3">
        <v>17.7</v>
      </c>
    </row>
    <row r="337" spans="1:21" x14ac:dyDescent="0.2">
      <c r="A337" s="3">
        <v>336</v>
      </c>
      <c r="B337" s="13" t="s">
        <v>340</v>
      </c>
      <c r="C337" s="3">
        <v>33</v>
      </c>
      <c r="D337" s="3">
        <v>66.7</v>
      </c>
      <c r="E337" s="3">
        <v>24.1</v>
      </c>
      <c r="F337" s="3">
        <v>56.4</v>
      </c>
      <c r="G337" s="3">
        <v>42.7</v>
      </c>
      <c r="H337" s="3">
        <v>8.3000000000000007</v>
      </c>
      <c r="I337" s="3">
        <v>24.3</v>
      </c>
      <c r="J337" s="3">
        <v>34</v>
      </c>
      <c r="K337" s="3">
        <v>10.3</v>
      </c>
      <c r="L337" s="3">
        <v>14.5</v>
      </c>
      <c r="M337" s="3">
        <v>71.5</v>
      </c>
      <c r="N337" s="3">
        <v>8.8000000000000007</v>
      </c>
      <c r="O337" s="3">
        <v>26.8</v>
      </c>
      <c r="P337" s="3">
        <v>35.5</v>
      </c>
      <c r="Q337" s="3">
        <v>13.5</v>
      </c>
      <c r="R337" s="3">
        <v>5.9</v>
      </c>
      <c r="S337" s="3">
        <v>3.9</v>
      </c>
      <c r="T337" s="3">
        <v>11.2</v>
      </c>
      <c r="U337" s="3">
        <v>17.600000000000001</v>
      </c>
    </row>
    <row r="338" spans="1:21" x14ac:dyDescent="0.2">
      <c r="A338" s="3">
        <v>337</v>
      </c>
      <c r="B338" s="13" t="s">
        <v>351</v>
      </c>
      <c r="C338" s="3">
        <v>33</v>
      </c>
      <c r="D338" s="3">
        <v>66.599999999999994</v>
      </c>
      <c r="E338" s="3">
        <v>23.5</v>
      </c>
      <c r="F338" s="3">
        <v>54.2</v>
      </c>
      <c r="G338" s="3">
        <v>43.4</v>
      </c>
      <c r="H338" s="3">
        <v>7.8</v>
      </c>
      <c r="I338" s="3">
        <v>23.5</v>
      </c>
      <c r="J338" s="3">
        <v>33</v>
      </c>
      <c r="K338" s="3">
        <v>11.8</v>
      </c>
      <c r="L338" s="3">
        <v>16.5</v>
      </c>
      <c r="M338" s="3">
        <v>72</v>
      </c>
      <c r="N338" s="3">
        <v>8.8000000000000007</v>
      </c>
      <c r="O338" s="3">
        <v>25.3</v>
      </c>
      <c r="P338" s="3">
        <v>34.1</v>
      </c>
      <c r="Q338" s="3">
        <v>12.1</v>
      </c>
      <c r="R338" s="3">
        <v>5.6</v>
      </c>
      <c r="S338" s="3">
        <v>4.5</v>
      </c>
      <c r="T338" s="3">
        <v>11.2</v>
      </c>
      <c r="U338" s="3">
        <v>13.8</v>
      </c>
    </row>
    <row r="339" spans="1:21" x14ac:dyDescent="0.2">
      <c r="A339" s="3">
        <v>338</v>
      </c>
      <c r="B339" s="13" t="s">
        <v>355</v>
      </c>
      <c r="C339" s="3">
        <v>31</v>
      </c>
      <c r="D339" s="3">
        <v>66.599999999999994</v>
      </c>
      <c r="E339" s="3">
        <v>24.4</v>
      </c>
      <c r="F339" s="3">
        <v>57.8</v>
      </c>
      <c r="G339" s="3">
        <v>42.2</v>
      </c>
      <c r="H339" s="3">
        <v>6.2</v>
      </c>
      <c r="I339" s="3">
        <v>21.3</v>
      </c>
      <c r="J339" s="3">
        <v>29</v>
      </c>
      <c r="K339" s="3">
        <v>11.7</v>
      </c>
      <c r="L339" s="3">
        <v>18.5</v>
      </c>
      <c r="M339" s="3">
        <v>63.3</v>
      </c>
      <c r="N339" s="3">
        <v>13.1</v>
      </c>
      <c r="O339" s="3">
        <v>24.5</v>
      </c>
      <c r="P339" s="3">
        <v>37.6</v>
      </c>
      <c r="Q339" s="3">
        <v>12.5</v>
      </c>
      <c r="R339" s="3">
        <v>8.3000000000000007</v>
      </c>
      <c r="S339" s="3">
        <v>4.2</v>
      </c>
      <c r="T339" s="3">
        <v>15.6</v>
      </c>
      <c r="U339" s="3">
        <v>16.600000000000001</v>
      </c>
    </row>
    <row r="340" spans="1:21" x14ac:dyDescent="0.2">
      <c r="A340" s="3">
        <v>339</v>
      </c>
      <c r="B340" s="13" t="s">
        <v>307</v>
      </c>
      <c r="C340" s="3">
        <v>30</v>
      </c>
      <c r="D340" s="3">
        <v>66.599999999999994</v>
      </c>
      <c r="E340" s="3">
        <v>23.5</v>
      </c>
      <c r="F340" s="3">
        <v>56.2</v>
      </c>
      <c r="G340" s="3">
        <v>41.9</v>
      </c>
      <c r="H340" s="3">
        <v>7.5</v>
      </c>
      <c r="I340" s="3">
        <v>25.5</v>
      </c>
      <c r="J340" s="3">
        <v>29.5</v>
      </c>
      <c r="K340" s="3">
        <v>12</v>
      </c>
      <c r="L340" s="3">
        <v>19.399999999999999</v>
      </c>
      <c r="M340" s="3">
        <v>61.7</v>
      </c>
      <c r="N340" s="3">
        <v>10.6</v>
      </c>
      <c r="O340" s="3">
        <v>23.8</v>
      </c>
      <c r="P340" s="3">
        <v>34.4</v>
      </c>
      <c r="Q340" s="3">
        <v>12.3</v>
      </c>
      <c r="R340" s="3">
        <v>6</v>
      </c>
      <c r="S340" s="3">
        <v>2</v>
      </c>
      <c r="T340" s="3">
        <v>12.5</v>
      </c>
      <c r="U340" s="3">
        <v>16.100000000000001</v>
      </c>
    </row>
    <row r="341" spans="1:21" x14ac:dyDescent="0.2">
      <c r="A341" s="3">
        <v>340</v>
      </c>
      <c r="B341" s="13" t="s">
        <v>305</v>
      </c>
      <c r="C341" s="3">
        <v>31</v>
      </c>
      <c r="D341" s="3">
        <v>66.5</v>
      </c>
      <c r="E341" s="3">
        <v>23.9</v>
      </c>
      <c r="F341" s="3">
        <v>58.1</v>
      </c>
      <c r="G341" s="3">
        <v>41.2</v>
      </c>
      <c r="H341" s="3">
        <v>5.4</v>
      </c>
      <c r="I341" s="3">
        <v>16.8</v>
      </c>
      <c r="J341" s="3">
        <v>31.9</v>
      </c>
      <c r="K341" s="3">
        <v>13.3</v>
      </c>
      <c r="L341" s="3">
        <v>19.600000000000001</v>
      </c>
      <c r="M341" s="3">
        <v>67.8</v>
      </c>
      <c r="N341" s="3">
        <v>11.5</v>
      </c>
      <c r="O341" s="3">
        <v>23.7</v>
      </c>
      <c r="P341" s="3">
        <v>35.299999999999997</v>
      </c>
      <c r="Q341" s="3">
        <v>11.3</v>
      </c>
      <c r="R341" s="3">
        <v>9</v>
      </c>
      <c r="S341" s="3">
        <v>2.7</v>
      </c>
      <c r="T341" s="3">
        <v>12.5</v>
      </c>
      <c r="U341" s="3">
        <v>18.600000000000001</v>
      </c>
    </row>
    <row r="342" spans="1:21" x14ac:dyDescent="0.2">
      <c r="A342" s="3">
        <v>341</v>
      </c>
      <c r="B342" s="13" t="s">
        <v>349</v>
      </c>
      <c r="C342" s="3">
        <v>32</v>
      </c>
      <c r="D342" s="3">
        <v>66.5</v>
      </c>
      <c r="E342" s="3">
        <v>23.1</v>
      </c>
      <c r="F342" s="3">
        <v>55.8</v>
      </c>
      <c r="G342" s="3">
        <v>41.4</v>
      </c>
      <c r="H342" s="3">
        <v>7.4</v>
      </c>
      <c r="I342" s="3">
        <v>21.9</v>
      </c>
      <c r="J342" s="3">
        <v>33.700000000000003</v>
      </c>
      <c r="K342" s="3">
        <v>12.9</v>
      </c>
      <c r="L342" s="3">
        <v>17.3</v>
      </c>
      <c r="M342" s="3">
        <v>74.599999999999994</v>
      </c>
      <c r="N342" s="3">
        <v>10.5</v>
      </c>
      <c r="O342" s="3">
        <v>22.6</v>
      </c>
      <c r="P342" s="3">
        <v>33.1</v>
      </c>
      <c r="Q342" s="3">
        <v>11.3</v>
      </c>
      <c r="R342" s="3">
        <v>5.0999999999999996</v>
      </c>
      <c r="S342" s="3">
        <v>2.1</v>
      </c>
      <c r="T342" s="3">
        <v>11.8</v>
      </c>
      <c r="U342" s="3">
        <v>15.2</v>
      </c>
    </row>
    <row r="343" spans="1:21" x14ac:dyDescent="0.2">
      <c r="A343" s="3">
        <v>342</v>
      </c>
      <c r="B343" s="13" t="s">
        <v>352</v>
      </c>
      <c r="C343" s="3">
        <v>32</v>
      </c>
      <c r="D343" s="3">
        <v>66.400000000000006</v>
      </c>
      <c r="E343" s="3">
        <v>24.1</v>
      </c>
      <c r="F343" s="3">
        <v>58.5</v>
      </c>
      <c r="G343" s="3">
        <v>41.2</v>
      </c>
      <c r="H343" s="3">
        <v>7.8</v>
      </c>
      <c r="I343" s="3">
        <v>23.9</v>
      </c>
      <c r="J343" s="3">
        <v>32.5</v>
      </c>
      <c r="K343" s="3">
        <v>10.3</v>
      </c>
      <c r="L343" s="3">
        <v>15.7</v>
      </c>
      <c r="M343" s="3">
        <v>65.900000000000006</v>
      </c>
      <c r="N343" s="3">
        <v>10.3</v>
      </c>
      <c r="O343" s="3">
        <v>24</v>
      </c>
      <c r="P343" s="3">
        <v>34.299999999999997</v>
      </c>
      <c r="Q343" s="3">
        <v>11.2</v>
      </c>
      <c r="R343" s="3">
        <v>5.7</v>
      </c>
      <c r="S343" s="3">
        <v>2.4</v>
      </c>
      <c r="T343" s="3">
        <v>13.3</v>
      </c>
      <c r="U343" s="3">
        <v>16.600000000000001</v>
      </c>
    </row>
    <row r="344" spans="1:21" x14ac:dyDescent="0.2">
      <c r="A344" s="3">
        <v>343</v>
      </c>
      <c r="B344" s="13" t="s">
        <v>333</v>
      </c>
      <c r="C344" s="3">
        <v>31</v>
      </c>
      <c r="D344" s="3">
        <v>66.400000000000006</v>
      </c>
      <c r="E344" s="3">
        <v>23.8</v>
      </c>
      <c r="F344" s="3">
        <v>58.1</v>
      </c>
      <c r="G344" s="3">
        <v>41.1</v>
      </c>
      <c r="H344" s="3">
        <v>5.8</v>
      </c>
      <c r="I344" s="3">
        <v>20</v>
      </c>
      <c r="J344" s="3">
        <v>29.2</v>
      </c>
      <c r="K344" s="3">
        <v>12.8</v>
      </c>
      <c r="L344" s="3">
        <v>19.8</v>
      </c>
      <c r="M344" s="3">
        <v>64.900000000000006</v>
      </c>
      <c r="N344" s="3">
        <v>11.8</v>
      </c>
      <c r="O344" s="3">
        <v>22.6</v>
      </c>
      <c r="P344" s="3">
        <v>34.4</v>
      </c>
      <c r="Q344" s="3">
        <v>11.6</v>
      </c>
      <c r="R344" s="3">
        <v>7.6</v>
      </c>
      <c r="S344" s="3">
        <v>3.5</v>
      </c>
      <c r="T344" s="3">
        <v>11.8</v>
      </c>
      <c r="U344" s="3">
        <v>15.5</v>
      </c>
    </row>
    <row r="345" spans="1:21" x14ac:dyDescent="0.2">
      <c r="A345" s="3">
        <v>344</v>
      </c>
      <c r="B345" s="13" t="s">
        <v>346</v>
      </c>
      <c r="C345" s="3">
        <v>32</v>
      </c>
      <c r="D345" s="3">
        <v>66.2</v>
      </c>
      <c r="E345" s="3">
        <v>23.3</v>
      </c>
      <c r="F345" s="3">
        <v>54.4</v>
      </c>
      <c r="G345" s="3">
        <v>42.8</v>
      </c>
      <c r="H345" s="3">
        <v>8.1999999999999993</v>
      </c>
      <c r="I345" s="3">
        <v>24.9</v>
      </c>
      <c r="J345" s="3">
        <v>32.799999999999997</v>
      </c>
      <c r="K345" s="3">
        <v>11.4</v>
      </c>
      <c r="L345" s="3">
        <v>16.899999999999999</v>
      </c>
      <c r="M345" s="3">
        <v>67.5</v>
      </c>
      <c r="N345" s="3">
        <v>9.4</v>
      </c>
      <c r="O345" s="3">
        <v>24</v>
      </c>
      <c r="P345" s="3">
        <v>33.4</v>
      </c>
      <c r="Q345" s="3">
        <v>13.1</v>
      </c>
      <c r="R345" s="3">
        <v>5.9</v>
      </c>
      <c r="S345" s="3">
        <v>3</v>
      </c>
      <c r="T345" s="3">
        <v>13.2</v>
      </c>
      <c r="U345" s="3">
        <v>18.5</v>
      </c>
    </row>
    <row r="346" spans="1:21" x14ac:dyDescent="0.2">
      <c r="A346" s="3">
        <v>345</v>
      </c>
      <c r="B346" s="13" t="s">
        <v>314</v>
      </c>
      <c r="C346" s="3">
        <v>32</v>
      </c>
      <c r="D346" s="3">
        <v>66.099999999999994</v>
      </c>
      <c r="E346" s="3">
        <v>23.2</v>
      </c>
      <c r="F346" s="3">
        <v>55.6</v>
      </c>
      <c r="G346" s="3">
        <v>41.7</v>
      </c>
      <c r="H346" s="3">
        <v>5.9</v>
      </c>
      <c r="I346" s="3">
        <v>19.2</v>
      </c>
      <c r="J346" s="3">
        <v>30.9</v>
      </c>
      <c r="K346" s="3">
        <v>13.9</v>
      </c>
      <c r="L346" s="3">
        <v>20.6</v>
      </c>
      <c r="M346" s="3">
        <v>67.5</v>
      </c>
      <c r="N346" s="3">
        <v>11.3</v>
      </c>
      <c r="O346" s="3">
        <v>25.3</v>
      </c>
      <c r="P346" s="3">
        <v>36.6</v>
      </c>
      <c r="Q346" s="3">
        <v>11.5</v>
      </c>
      <c r="R346" s="3">
        <v>5.6</v>
      </c>
      <c r="S346" s="3">
        <v>2.6</v>
      </c>
      <c r="T346" s="3">
        <v>11.8</v>
      </c>
      <c r="U346" s="3">
        <v>15.9</v>
      </c>
    </row>
    <row r="347" spans="1:21" x14ac:dyDescent="0.2">
      <c r="A347" s="3">
        <v>346</v>
      </c>
      <c r="B347" s="13" t="s">
        <v>365</v>
      </c>
      <c r="C347" s="3">
        <v>32</v>
      </c>
      <c r="D347" s="3">
        <v>66</v>
      </c>
      <c r="E347" s="3">
        <v>23.8</v>
      </c>
      <c r="F347" s="3">
        <v>55</v>
      </c>
      <c r="G347" s="3">
        <v>43.3</v>
      </c>
      <c r="H347" s="3">
        <v>6.8</v>
      </c>
      <c r="I347" s="3">
        <v>22.5</v>
      </c>
      <c r="J347" s="3">
        <v>30.3</v>
      </c>
      <c r="K347" s="3">
        <v>11.7</v>
      </c>
      <c r="L347" s="3">
        <v>16.7</v>
      </c>
      <c r="M347" s="3">
        <v>69.7</v>
      </c>
      <c r="N347" s="3">
        <v>7.7</v>
      </c>
      <c r="O347" s="3">
        <v>25.3</v>
      </c>
      <c r="P347" s="3">
        <v>32.9</v>
      </c>
      <c r="Q347" s="3">
        <v>12.6</v>
      </c>
      <c r="R347" s="3">
        <v>6</v>
      </c>
      <c r="S347" s="3">
        <v>4.4000000000000004</v>
      </c>
      <c r="T347" s="3">
        <v>11.8</v>
      </c>
      <c r="U347" s="3">
        <v>16.5</v>
      </c>
    </row>
    <row r="348" spans="1:21" x14ac:dyDescent="0.2">
      <c r="A348" s="3">
        <v>347</v>
      </c>
      <c r="B348" s="13" t="s">
        <v>326</v>
      </c>
      <c r="C348" s="3">
        <v>28</v>
      </c>
      <c r="D348" s="3">
        <v>66</v>
      </c>
      <c r="E348" s="3">
        <v>22.3</v>
      </c>
      <c r="F348" s="3">
        <v>56.5</v>
      </c>
      <c r="G348" s="3">
        <v>39.5</v>
      </c>
      <c r="H348" s="3">
        <v>7.1</v>
      </c>
      <c r="I348" s="3">
        <v>21.6</v>
      </c>
      <c r="J348" s="3">
        <v>32.9</v>
      </c>
      <c r="K348" s="3">
        <v>14.3</v>
      </c>
      <c r="L348" s="3">
        <v>19.399999999999999</v>
      </c>
      <c r="M348" s="3">
        <v>73.8</v>
      </c>
      <c r="N348" s="3">
        <v>13.5</v>
      </c>
      <c r="O348" s="3">
        <v>23.8</v>
      </c>
      <c r="P348" s="3">
        <v>37.299999999999997</v>
      </c>
      <c r="Q348" s="3">
        <v>10.3</v>
      </c>
      <c r="R348" s="3">
        <v>6.8</v>
      </c>
      <c r="S348" s="3">
        <v>3.6</v>
      </c>
      <c r="T348" s="3">
        <v>13.6</v>
      </c>
      <c r="U348" s="3">
        <v>18.899999999999999</v>
      </c>
    </row>
    <row r="349" spans="1:21" x14ac:dyDescent="0.2">
      <c r="A349" s="3">
        <v>348</v>
      </c>
      <c r="B349" s="13" t="s">
        <v>341</v>
      </c>
      <c r="C349" s="3">
        <v>32</v>
      </c>
      <c r="D349" s="3">
        <v>66</v>
      </c>
      <c r="E349" s="3">
        <v>23.2</v>
      </c>
      <c r="F349" s="3">
        <v>54.8</v>
      </c>
      <c r="G349" s="3">
        <v>42.3</v>
      </c>
      <c r="H349" s="3">
        <v>7.8</v>
      </c>
      <c r="I349" s="3">
        <v>24</v>
      </c>
      <c r="J349" s="3">
        <v>32.6</v>
      </c>
      <c r="K349" s="3">
        <v>11.8</v>
      </c>
      <c r="L349" s="3">
        <v>17.100000000000001</v>
      </c>
      <c r="M349" s="3">
        <v>68.7</v>
      </c>
      <c r="N349" s="3">
        <v>9.3000000000000007</v>
      </c>
      <c r="O349" s="3">
        <v>22</v>
      </c>
      <c r="P349" s="3">
        <v>31.3</v>
      </c>
      <c r="Q349" s="3">
        <v>10.9</v>
      </c>
      <c r="R349" s="3">
        <v>7.9</v>
      </c>
      <c r="S349" s="3">
        <v>3.6</v>
      </c>
      <c r="T349" s="3">
        <v>11.7</v>
      </c>
      <c r="U349" s="3">
        <v>13.6</v>
      </c>
    </row>
    <row r="350" spans="1:21" x14ac:dyDescent="0.2">
      <c r="A350" s="3">
        <v>349</v>
      </c>
      <c r="B350" s="13" t="s">
        <v>290</v>
      </c>
      <c r="C350" s="3">
        <v>30</v>
      </c>
      <c r="D350" s="3">
        <v>66</v>
      </c>
      <c r="E350" s="3">
        <v>25.1</v>
      </c>
      <c r="F350" s="3">
        <v>57.1</v>
      </c>
      <c r="G350" s="3">
        <v>44</v>
      </c>
      <c r="H350" s="3">
        <v>6.7</v>
      </c>
      <c r="I350" s="3">
        <v>21.4</v>
      </c>
      <c r="J350" s="3">
        <v>31.4</v>
      </c>
      <c r="K350" s="3">
        <v>9</v>
      </c>
      <c r="L350" s="3">
        <v>12.8</v>
      </c>
      <c r="M350" s="3">
        <v>70.8</v>
      </c>
      <c r="N350" s="3">
        <v>10.3</v>
      </c>
      <c r="O350" s="3">
        <v>25.6</v>
      </c>
      <c r="P350" s="3">
        <v>36</v>
      </c>
      <c r="Q350" s="3">
        <v>14</v>
      </c>
      <c r="R350" s="3">
        <v>5.8</v>
      </c>
      <c r="S350" s="3">
        <v>3.4</v>
      </c>
      <c r="T350" s="3">
        <v>11.9</v>
      </c>
      <c r="U350" s="3">
        <v>14.9</v>
      </c>
    </row>
    <row r="351" spans="1:21" x14ac:dyDescent="0.2">
      <c r="A351" s="3">
        <v>350</v>
      </c>
      <c r="B351" s="13" t="s">
        <v>361</v>
      </c>
      <c r="C351" s="3">
        <v>33</v>
      </c>
      <c r="D351" s="3">
        <v>65.599999999999994</v>
      </c>
      <c r="E351" s="3">
        <v>23.8</v>
      </c>
      <c r="F351" s="3">
        <v>56.4</v>
      </c>
      <c r="G351" s="3">
        <v>42.3</v>
      </c>
      <c r="H351" s="3">
        <v>8</v>
      </c>
      <c r="I351" s="3">
        <v>24.2</v>
      </c>
      <c r="J351" s="3">
        <v>33</v>
      </c>
      <c r="K351" s="3">
        <v>10</v>
      </c>
      <c r="L351" s="3">
        <v>13.8</v>
      </c>
      <c r="M351" s="3">
        <v>72.3</v>
      </c>
      <c r="N351" s="3">
        <v>7</v>
      </c>
      <c r="O351" s="3">
        <v>21.2</v>
      </c>
      <c r="P351" s="3">
        <v>28.2</v>
      </c>
      <c r="Q351" s="3">
        <v>11.8</v>
      </c>
      <c r="R351" s="3">
        <v>9.5</v>
      </c>
      <c r="S351" s="3">
        <v>3.8</v>
      </c>
      <c r="T351" s="3">
        <v>9</v>
      </c>
      <c r="U351" s="3">
        <v>15.7</v>
      </c>
    </row>
    <row r="352" spans="1:21" x14ac:dyDescent="0.2">
      <c r="A352" s="3">
        <v>351</v>
      </c>
      <c r="B352" s="13" t="s">
        <v>348</v>
      </c>
      <c r="C352" s="3">
        <v>33</v>
      </c>
      <c r="D352" s="3">
        <v>65.400000000000006</v>
      </c>
      <c r="E352" s="3">
        <v>22.9</v>
      </c>
      <c r="F352" s="3">
        <v>57.5</v>
      </c>
      <c r="G352" s="3">
        <v>39.9</v>
      </c>
      <c r="H352" s="3">
        <v>6.8</v>
      </c>
      <c r="I352" s="3">
        <v>21.8</v>
      </c>
      <c r="J352" s="3">
        <v>31</v>
      </c>
      <c r="K352" s="3">
        <v>12.8</v>
      </c>
      <c r="L352" s="3">
        <v>17.5</v>
      </c>
      <c r="M352" s="3">
        <v>72.900000000000006</v>
      </c>
      <c r="N352" s="3">
        <v>9.6</v>
      </c>
      <c r="O352" s="3">
        <v>21.1</v>
      </c>
      <c r="P352" s="3">
        <v>30.7</v>
      </c>
      <c r="Q352" s="3">
        <v>10.3</v>
      </c>
      <c r="R352" s="3">
        <v>7.4</v>
      </c>
      <c r="S352" s="3">
        <v>2.9</v>
      </c>
      <c r="T352" s="3">
        <v>10.8</v>
      </c>
      <c r="U352" s="3">
        <v>17.600000000000001</v>
      </c>
    </row>
    <row r="353" spans="1:21" x14ac:dyDescent="0.2">
      <c r="A353" s="3">
        <v>352</v>
      </c>
      <c r="B353" s="13" t="s">
        <v>368</v>
      </c>
      <c r="C353" s="3">
        <v>31</v>
      </c>
      <c r="D353" s="3">
        <v>65.3</v>
      </c>
      <c r="E353" s="3">
        <v>23.4</v>
      </c>
      <c r="F353" s="3">
        <v>58.5</v>
      </c>
      <c r="G353" s="3">
        <v>40</v>
      </c>
      <c r="H353" s="3">
        <v>6.8</v>
      </c>
      <c r="I353" s="3">
        <v>22.2</v>
      </c>
      <c r="J353" s="3">
        <v>30.8</v>
      </c>
      <c r="K353" s="3">
        <v>11.6</v>
      </c>
      <c r="L353" s="3">
        <v>15.8</v>
      </c>
      <c r="M353" s="3">
        <v>73.099999999999994</v>
      </c>
      <c r="N353" s="3">
        <v>10.7</v>
      </c>
      <c r="O353" s="3">
        <v>24.7</v>
      </c>
      <c r="P353" s="3">
        <v>35.5</v>
      </c>
      <c r="Q353" s="3">
        <v>10.1</v>
      </c>
      <c r="R353" s="3">
        <v>4.8</v>
      </c>
      <c r="S353" s="3">
        <v>3.7</v>
      </c>
      <c r="T353" s="3">
        <v>12.1</v>
      </c>
      <c r="U353" s="3">
        <v>18.399999999999999</v>
      </c>
    </row>
    <row r="354" spans="1:21" x14ac:dyDescent="0.2">
      <c r="A354" s="3">
        <v>353</v>
      </c>
      <c r="B354" s="13" t="s">
        <v>371</v>
      </c>
      <c r="C354" s="3">
        <v>32</v>
      </c>
      <c r="D354" s="3">
        <v>65</v>
      </c>
      <c r="E354" s="3">
        <v>23.6</v>
      </c>
      <c r="F354" s="3">
        <v>57.3</v>
      </c>
      <c r="G354" s="3">
        <v>41.1</v>
      </c>
      <c r="H354" s="3">
        <v>5.3</v>
      </c>
      <c r="I354" s="3">
        <v>16.8</v>
      </c>
      <c r="J354" s="3">
        <v>31.8</v>
      </c>
      <c r="K354" s="3">
        <v>12.6</v>
      </c>
      <c r="L354" s="3">
        <v>17.5</v>
      </c>
      <c r="M354" s="3">
        <v>71.7</v>
      </c>
      <c r="N354" s="3">
        <v>11.8</v>
      </c>
      <c r="O354" s="3">
        <v>22.2</v>
      </c>
      <c r="P354" s="3">
        <v>34</v>
      </c>
      <c r="Q354" s="3">
        <v>10.3</v>
      </c>
      <c r="R354" s="3">
        <v>6.6</v>
      </c>
      <c r="S354" s="3">
        <v>2.7</v>
      </c>
      <c r="T354" s="3">
        <v>13.1</v>
      </c>
      <c r="U354" s="3">
        <v>17</v>
      </c>
    </row>
    <row r="355" spans="1:21" x14ac:dyDescent="0.2">
      <c r="A355" s="3">
        <v>354</v>
      </c>
      <c r="B355" s="13" t="s">
        <v>370</v>
      </c>
      <c r="C355" s="3">
        <v>32</v>
      </c>
      <c r="D355" s="3">
        <v>64.8</v>
      </c>
      <c r="E355" s="3">
        <v>23.1</v>
      </c>
      <c r="F355" s="3">
        <v>51.8</v>
      </c>
      <c r="G355" s="3">
        <v>44.6</v>
      </c>
      <c r="H355" s="3">
        <v>8.3000000000000007</v>
      </c>
      <c r="I355" s="3">
        <v>22.2</v>
      </c>
      <c r="J355" s="3">
        <v>37.5</v>
      </c>
      <c r="K355" s="3">
        <v>10.3</v>
      </c>
      <c r="L355" s="3">
        <v>13.7</v>
      </c>
      <c r="M355" s="3">
        <v>75.3</v>
      </c>
      <c r="N355" s="3">
        <v>6.8</v>
      </c>
      <c r="O355" s="3">
        <v>22.5</v>
      </c>
      <c r="P355" s="3">
        <v>29.3</v>
      </c>
      <c r="Q355" s="3">
        <v>14.7</v>
      </c>
      <c r="R355" s="3">
        <v>5.5</v>
      </c>
      <c r="S355" s="3">
        <v>3.8</v>
      </c>
      <c r="T355" s="3">
        <v>10.1</v>
      </c>
      <c r="U355" s="3">
        <v>15.3</v>
      </c>
    </row>
    <row r="356" spans="1:21" x14ac:dyDescent="0.2">
      <c r="A356" s="3">
        <v>355</v>
      </c>
      <c r="B356" s="13" t="s">
        <v>359</v>
      </c>
      <c r="C356" s="3">
        <v>31</v>
      </c>
      <c r="D356" s="3">
        <v>64.8</v>
      </c>
      <c r="E356" s="3">
        <v>23.5</v>
      </c>
      <c r="F356" s="3">
        <v>54</v>
      </c>
      <c r="G356" s="3">
        <v>43.6</v>
      </c>
      <c r="H356" s="3">
        <v>8.1999999999999993</v>
      </c>
      <c r="I356" s="3">
        <v>22.3</v>
      </c>
      <c r="J356" s="3">
        <v>36.700000000000003</v>
      </c>
      <c r="K356" s="3">
        <v>9.5</v>
      </c>
      <c r="L356" s="3">
        <v>12.6</v>
      </c>
      <c r="M356" s="3">
        <v>75.900000000000006</v>
      </c>
      <c r="N356" s="3">
        <v>5.8</v>
      </c>
      <c r="O356" s="3">
        <v>20.100000000000001</v>
      </c>
      <c r="P356" s="3">
        <v>25.9</v>
      </c>
      <c r="Q356" s="3">
        <v>11.2</v>
      </c>
      <c r="R356" s="3">
        <v>6.2</v>
      </c>
      <c r="S356" s="3">
        <v>2.4</v>
      </c>
      <c r="T356" s="3">
        <v>12.3</v>
      </c>
      <c r="U356" s="3">
        <v>16</v>
      </c>
    </row>
    <row r="357" spans="1:21" x14ac:dyDescent="0.2">
      <c r="A357" s="3">
        <v>356</v>
      </c>
      <c r="B357" s="13" t="s">
        <v>366</v>
      </c>
      <c r="C357" s="3">
        <v>31</v>
      </c>
      <c r="D357" s="3">
        <v>64.400000000000006</v>
      </c>
      <c r="E357" s="3">
        <v>23</v>
      </c>
      <c r="F357" s="3">
        <v>55.3</v>
      </c>
      <c r="G357" s="3">
        <v>41.6</v>
      </c>
      <c r="H357" s="3">
        <v>8.4</v>
      </c>
      <c r="I357" s="3">
        <v>26.7</v>
      </c>
      <c r="J357" s="3">
        <v>31.4</v>
      </c>
      <c r="K357" s="3">
        <v>10</v>
      </c>
      <c r="L357" s="3">
        <v>15.5</v>
      </c>
      <c r="M357" s="3">
        <v>64.400000000000006</v>
      </c>
      <c r="N357" s="3">
        <v>9.8000000000000007</v>
      </c>
      <c r="O357" s="3">
        <v>20.8</v>
      </c>
      <c r="P357" s="3">
        <v>30.6</v>
      </c>
      <c r="Q357" s="3">
        <v>14.2</v>
      </c>
      <c r="R357" s="3">
        <v>8.4</v>
      </c>
      <c r="S357" s="3">
        <v>3.9</v>
      </c>
      <c r="T357" s="3">
        <v>15.3</v>
      </c>
      <c r="U357" s="3">
        <v>16.8</v>
      </c>
    </row>
    <row r="358" spans="1:21" x14ac:dyDescent="0.2">
      <c r="A358" s="3">
        <v>357</v>
      </c>
      <c r="B358" s="13" t="s">
        <v>353</v>
      </c>
      <c r="C358" s="3">
        <v>32</v>
      </c>
      <c r="D358" s="3">
        <v>63.3</v>
      </c>
      <c r="E358" s="3">
        <v>21.8</v>
      </c>
      <c r="F358" s="3">
        <v>50.4</v>
      </c>
      <c r="G358" s="3">
        <v>43.2</v>
      </c>
      <c r="H358" s="3">
        <v>4.0999999999999996</v>
      </c>
      <c r="I358" s="3">
        <v>12.8</v>
      </c>
      <c r="J358" s="3">
        <v>32.4</v>
      </c>
      <c r="K358" s="3">
        <v>15.6</v>
      </c>
      <c r="L358" s="3">
        <v>21.3</v>
      </c>
      <c r="M358" s="3">
        <v>73.3</v>
      </c>
      <c r="N358" s="3">
        <v>9.5</v>
      </c>
      <c r="O358" s="3">
        <v>20.9</v>
      </c>
      <c r="P358" s="3">
        <v>30.3</v>
      </c>
      <c r="Q358" s="3">
        <v>10.6</v>
      </c>
      <c r="R358" s="3">
        <v>9.4</v>
      </c>
      <c r="S358" s="3">
        <v>3.6</v>
      </c>
      <c r="T358" s="3">
        <v>17.600000000000001</v>
      </c>
      <c r="U358" s="3">
        <v>19.3</v>
      </c>
    </row>
    <row r="359" spans="1:21" x14ac:dyDescent="0.2">
      <c r="A359" s="3">
        <v>358</v>
      </c>
      <c r="B359" s="13" t="s">
        <v>364</v>
      </c>
      <c r="C359" s="3">
        <v>32</v>
      </c>
      <c r="D359" s="3">
        <v>63.3</v>
      </c>
      <c r="E359" s="3">
        <v>21.3</v>
      </c>
      <c r="F359" s="3">
        <v>53.2</v>
      </c>
      <c r="G359" s="3">
        <v>40.200000000000003</v>
      </c>
      <c r="H359" s="3">
        <v>4.9000000000000004</v>
      </c>
      <c r="I359" s="3">
        <v>18</v>
      </c>
      <c r="J359" s="3">
        <v>27.1</v>
      </c>
      <c r="K359" s="3">
        <v>15.7</v>
      </c>
      <c r="L359" s="3">
        <v>21.2</v>
      </c>
      <c r="M359" s="3">
        <v>74.2</v>
      </c>
      <c r="N359" s="3">
        <v>9.5</v>
      </c>
      <c r="O359" s="3">
        <v>23.8</v>
      </c>
      <c r="P359" s="3">
        <v>33.299999999999997</v>
      </c>
      <c r="Q359" s="3">
        <v>9</v>
      </c>
      <c r="R359" s="3">
        <v>5.3</v>
      </c>
      <c r="S359" s="3">
        <v>1.9</v>
      </c>
      <c r="T359" s="3">
        <v>14.8</v>
      </c>
      <c r="U359" s="3">
        <v>17.8</v>
      </c>
    </row>
    <row r="360" spans="1:21" x14ac:dyDescent="0.2">
      <c r="A360" s="3">
        <v>359</v>
      </c>
      <c r="B360" s="13" t="s">
        <v>372</v>
      </c>
      <c r="C360" s="3">
        <v>32</v>
      </c>
      <c r="D360" s="3">
        <v>62.5</v>
      </c>
      <c r="E360" s="3">
        <v>22.2</v>
      </c>
      <c r="F360" s="3">
        <v>58.1</v>
      </c>
      <c r="G360" s="3">
        <v>38.200000000000003</v>
      </c>
      <c r="H360" s="3">
        <v>7.3</v>
      </c>
      <c r="I360" s="3">
        <v>23.7</v>
      </c>
      <c r="J360" s="3">
        <v>30.6</v>
      </c>
      <c r="K360" s="3">
        <v>11</v>
      </c>
      <c r="L360" s="3">
        <v>15.6</v>
      </c>
      <c r="M360" s="3">
        <v>70.5</v>
      </c>
      <c r="N360" s="3">
        <v>8.5</v>
      </c>
      <c r="O360" s="3">
        <v>22.1</v>
      </c>
      <c r="P360" s="3">
        <v>30.7</v>
      </c>
      <c r="Q360" s="3">
        <v>10.8</v>
      </c>
      <c r="R360" s="3">
        <v>7.3</v>
      </c>
      <c r="S360" s="3">
        <v>3.6</v>
      </c>
      <c r="T360" s="3">
        <v>12.9</v>
      </c>
      <c r="U360" s="3">
        <v>19</v>
      </c>
    </row>
    <row r="361" spans="1:21" x14ac:dyDescent="0.2">
      <c r="A361" s="3">
        <v>360</v>
      </c>
      <c r="B361" s="13" t="s">
        <v>363</v>
      </c>
      <c r="C361" s="3">
        <v>30</v>
      </c>
      <c r="D361" s="3">
        <v>62.5</v>
      </c>
      <c r="E361" s="3">
        <v>22.1</v>
      </c>
      <c r="F361" s="3">
        <v>54.5</v>
      </c>
      <c r="G361" s="3">
        <v>40.6</v>
      </c>
      <c r="H361" s="3">
        <v>6.9</v>
      </c>
      <c r="I361" s="3">
        <v>20.7</v>
      </c>
      <c r="J361" s="3">
        <v>33.4</v>
      </c>
      <c r="K361" s="3">
        <v>11.4</v>
      </c>
      <c r="L361" s="3">
        <v>16.100000000000001</v>
      </c>
      <c r="M361" s="3">
        <v>70.599999999999994</v>
      </c>
      <c r="N361" s="3">
        <v>11.3</v>
      </c>
      <c r="O361" s="3">
        <v>23.5</v>
      </c>
      <c r="P361" s="3">
        <v>34.9</v>
      </c>
      <c r="Q361" s="3">
        <v>12.6</v>
      </c>
      <c r="R361" s="3">
        <v>7.1</v>
      </c>
      <c r="S361" s="3">
        <v>1.6</v>
      </c>
      <c r="T361" s="3">
        <v>11.8</v>
      </c>
      <c r="U361" s="3">
        <v>17.100000000000001</v>
      </c>
    </row>
    <row r="362" spans="1:21" x14ac:dyDescent="0.2">
      <c r="A362" s="3">
        <v>361</v>
      </c>
      <c r="B362" s="13" t="s">
        <v>373</v>
      </c>
      <c r="C362" s="3">
        <v>30</v>
      </c>
      <c r="D362" s="3">
        <v>62.2</v>
      </c>
      <c r="E362" s="3">
        <v>21.8</v>
      </c>
      <c r="F362" s="3">
        <v>54.8</v>
      </c>
      <c r="G362" s="3">
        <v>39.700000000000003</v>
      </c>
      <c r="H362" s="3">
        <v>5.2</v>
      </c>
      <c r="I362" s="3">
        <v>17.600000000000001</v>
      </c>
      <c r="J362" s="3">
        <v>29.4</v>
      </c>
      <c r="K362" s="3">
        <v>13.5</v>
      </c>
      <c r="L362" s="3">
        <v>19.899999999999999</v>
      </c>
      <c r="M362" s="3">
        <v>68.099999999999994</v>
      </c>
      <c r="N362" s="3">
        <v>9.6999999999999993</v>
      </c>
      <c r="O362" s="3">
        <v>21</v>
      </c>
      <c r="P362" s="3">
        <v>30.6</v>
      </c>
      <c r="Q362" s="3">
        <v>11.2</v>
      </c>
      <c r="R362" s="3">
        <v>8.1</v>
      </c>
      <c r="S362" s="3">
        <v>1.9</v>
      </c>
      <c r="T362" s="3">
        <v>14.9</v>
      </c>
      <c r="U362" s="3">
        <v>17.399999999999999</v>
      </c>
    </row>
    <row r="363" spans="1:21" x14ac:dyDescent="0.2">
      <c r="A363" s="3">
        <v>362</v>
      </c>
      <c r="B363" s="13" t="s">
        <v>367</v>
      </c>
      <c r="C363" s="3">
        <v>32</v>
      </c>
      <c r="D363" s="3">
        <v>61.9</v>
      </c>
      <c r="E363" s="3">
        <v>21.3</v>
      </c>
      <c r="F363" s="3">
        <v>50.5</v>
      </c>
      <c r="G363" s="3">
        <v>42.1</v>
      </c>
      <c r="H363" s="3">
        <v>8.1</v>
      </c>
      <c r="I363" s="3">
        <v>24.5</v>
      </c>
      <c r="J363" s="3">
        <v>33.1</v>
      </c>
      <c r="K363" s="3">
        <v>11.3</v>
      </c>
      <c r="L363" s="3">
        <v>17.899999999999999</v>
      </c>
      <c r="M363" s="3">
        <v>63.5</v>
      </c>
      <c r="N363" s="3">
        <v>7.4</v>
      </c>
      <c r="O363" s="3">
        <v>22.5</v>
      </c>
      <c r="P363" s="3">
        <v>29.9</v>
      </c>
      <c r="Q363" s="3">
        <v>13.4</v>
      </c>
      <c r="R363" s="3">
        <v>5.7</v>
      </c>
      <c r="S363" s="3">
        <v>2.8</v>
      </c>
      <c r="T363" s="3">
        <v>13.5</v>
      </c>
      <c r="U363" s="3">
        <v>17.8</v>
      </c>
    </row>
    <row r="364" spans="1:21" x14ac:dyDescent="0.2">
      <c r="A364" s="3">
        <v>363</v>
      </c>
      <c r="B364" s="13" t="s">
        <v>358</v>
      </c>
      <c r="C364" s="3">
        <v>32</v>
      </c>
      <c r="D364" s="3">
        <v>61.6</v>
      </c>
      <c r="E364" s="3">
        <v>22.1</v>
      </c>
      <c r="F364" s="3">
        <v>55.3</v>
      </c>
      <c r="G364" s="3">
        <v>40</v>
      </c>
      <c r="H364" s="3">
        <v>5.3</v>
      </c>
      <c r="I364" s="3">
        <v>16.8</v>
      </c>
      <c r="J364" s="3">
        <v>31.2</v>
      </c>
      <c r="K364" s="3">
        <v>12.1</v>
      </c>
      <c r="L364" s="3">
        <v>18.2</v>
      </c>
      <c r="M364" s="3">
        <v>66.3</v>
      </c>
      <c r="N364" s="3">
        <v>11.2</v>
      </c>
      <c r="O364" s="3">
        <v>19.899999999999999</v>
      </c>
      <c r="P364" s="3">
        <v>31.1</v>
      </c>
      <c r="Q364" s="3">
        <v>11.2</v>
      </c>
      <c r="R364" s="3">
        <v>8.1</v>
      </c>
      <c r="S364" s="3">
        <v>3.4</v>
      </c>
      <c r="T364" s="3">
        <v>12.5</v>
      </c>
      <c r="U364" s="3">
        <v>18.100000000000001</v>
      </c>
    </row>
    <row r="365" spans="1:21" x14ac:dyDescent="0.2">
      <c r="A365" s="3">
        <v>364</v>
      </c>
      <c r="B365" s="13" t="s">
        <v>374</v>
      </c>
      <c r="C365" s="3">
        <v>31</v>
      </c>
      <c r="D365" s="3">
        <v>54.1</v>
      </c>
      <c r="E365" s="3">
        <v>19.7</v>
      </c>
      <c r="F365" s="3">
        <v>50.6</v>
      </c>
      <c r="G365" s="3">
        <v>38.9</v>
      </c>
      <c r="H365" s="3">
        <v>4.5</v>
      </c>
      <c r="I365" s="3">
        <v>15.3</v>
      </c>
      <c r="J365" s="3">
        <v>29.6</v>
      </c>
      <c r="K365" s="3">
        <v>10.3</v>
      </c>
      <c r="L365" s="3">
        <v>15.5</v>
      </c>
      <c r="M365" s="3">
        <v>66</v>
      </c>
      <c r="N365" s="3">
        <v>7.7</v>
      </c>
      <c r="O365" s="3">
        <v>20.3</v>
      </c>
      <c r="P365" s="3">
        <v>28</v>
      </c>
      <c r="Q365" s="3">
        <v>8.3000000000000007</v>
      </c>
      <c r="R365" s="3">
        <v>6</v>
      </c>
      <c r="S365" s="3">
        <v>1.9</v>
      </c>
      <c r="T365" s="3">
        <v>16.2</v>
      </c>
      <c r="U365" s="3">
        <v>16.399999999999999</v>
      </c>
    </row>
  </sheetData>
  <hyperlinks>
    <hyperlink ref="D1" r:id="rId1" display="https://www.espn.com/mens-college-basketball/stats/team/_/table/offensive/sort/avgPoints/dir/asc" xr:uid="{337A038E-CF14-4E47-8F97-6D3C1ABADA7C}"/>
    <hyperlink ref="E1" r:id="rId2" display="https://www.espn.com/mens-college-basketball/stats/team/_/table/offensive/sort/avgFieldGoalsMade/dir/desc" xr:uid="{FD315CE9-A65A-3744-A212-34DAAE5968C8}"/>
    <hyperlink ref="F1" r:id="rId3" display="https://www.espn.com/mens-college-basketball/stats/team/_/table/offensive/sort/avgFieldGoalsAttempted/dir/desc" xr:uid="{822257A3-5F57-3944-98E2-80A77E64D23E}"/>
    <hyperlink ref="G1" r:id="rId4" display="https://www.espn.com/mens-college-basketball/stats/team/_/table/offensive/sort/fieldGoalPct/dir/desc" xr:uid="{1E0529FE-7E04-F94F-9843-A23285572865}"/>
    <hyperlink ref="H1" r:id="rId5" display="https://www.espn.com/mens-college-basketball/stats/team/_/table/offensive/sort/avgThreePointFieldGoalsMade/dir/desc" xr:uid="{A23FE4C3-ECAC-914A-828C-2DA8455748DE}"/>
    <hyperlink ref="I1" r:id="rId6" display="https://www.espn.com/mens-college-basketball/stats/team/_/table/offensive/sort/avgThreePointFieldGoalsAttempted/dir/desc" xr:uid="{3FB08329-177D-0940-8C0C-FAC72D0E51C5}"/>
    <hyperlink ref="J1" r:id="rId7" display="https://www.espn.com/mens-college-basketball/stats/team/_/table/offensive/sort/threePointFieldGoalPct/dir/desc" xr:uid="{88FB7A19-292E-E141-BFAB-EDA6C787DC7E}"/>
    <hyperlink ref="K1" r:id="rId8" display="https://www.espn.com/mens-college-basketball/stats/team/_/table/offensive/sort/avgFreeThrowsMade/dir/desc" xr:uid="{FA4ABED4-1671-5347-8F2C-A4B962E9DCC6}"/>
    <hyperlink ref="L1" r:id="rId9" display="https://www.espn.com/mens-college-basketball/stats/team/_/table/offensive/sort/avgFreeThrowsAttempted/dir/desc" xr:uid="{EC8AC49E-C1D3-B64C-A789-52A2AF238863}"/>
    <hyperlink ref="M1" r:id="rId10" display="https://www.espn.com/mens-college-basketball/stats/team/_/table/offensive/sort/freeThrowPct/dir/desc" xr:uid="{B591CD05-2EC3-6646-8F6F-398F9A517D13}"/>
    <hyperlink ref="N1" r:id="rId11" display="https://www.espn.com/mens-college-basketball/stats/team/_/table/offensive/sort/avgOffensiveRebounds/dir/desc" xr:uid="{1027E13E-BD56-1348-BD25-BDE204D6BFC8}"/>
    <hyperlink ref="O1" r:id="rId12" display="https://www.espn.com/mens-college-basketball/stats/team/_/table/defensive/sort/avgDefensiveRebounds/dir/desc" xr:uid="{8EA26636-C702-1D4C-9092-07915627F951}"/>
    <hyperlink ref="P1" r:id="rId13" display="https://www.espn.com/mens-college-basketball/stats/team/_/table/general/sort/avgRebounds/dir/desc" xr:uid="{8592D826-974A-674E-9CA8-FC21E00D30BF}"/>
    <hyperlink ref="Q1" r:id="rId14" display="https://www.espn.com/mens-college-basketball/stats/team/_/table/offensive/sort/avgAssists/dir/desc" xr:uid="{15174445-D72A-E642-83D1-ED09ED4B12FF}"/>
    <hyperlink ref="R1" r:id="rId15" display="https://www.espn.com/mens-college-basketball/stats/team/_/table/defensive/sort/avgSteals/dir/desc" xr:uid="{2678F992-52AD-9D48-B87A-5C8FB05FE77B}"/>
    <hyperlink ref="S1" r:id="rId16" display="https://www.espn.com/mens-college-basketball/stats/team/_/table/defensive/sort/avgBlocks/dir/desc" xr:uid="{0273BED6-D104-2540-8205-F607B322B63A}"/>
    <hyperlink ref="T1" r:id="rId17" display="https://www.espn.com/mens-college-basketball/stats/team/_/table/offensive/sort/avgTurnovers/dir/asc" xr:uid="{E62B5EB8-99EA-C341-9854-70E5AB0FDEA0}"/>
    <hyperlink ref="U1" r:id="rId18" display="https://www.espn.com/mens-college-basketball/stats/team/_/table/general/sort/avgFouls/dir/asc" xr:uid="{0A7A58EB-25D8-9E4A-9FAF-CEB4D2CE9B7A}"/>
    <hyperlink ref="A1" r:id="rId19" xr:uid="{6E2FAB81-0446-B042-B172-44A046DD990C}"/>
  </hyperlinks>
  <pageMargins left="0.7" right="0.7" top="0.75" bottom="0.75" header="0.3" footer="0.3"/>
  <drawing r:id="rId2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6374E-7D3A-0248-8108-21F14DC71D51}">
  <dimension ref="A1:V365"/>
  <sheetViews>
    <sheetView topLeftCell="A105" workbookViewId="0">
      <selection activeCell="B241" sqref="B241"/>
    </sheetView>
  </sheetViews>
  <sheetFormatPr baseColWidth="10" defaultRowHeight="16" x14ac:dyDescent="0.2"/>
  <sheetData>
    <row r="1" spans="1:22" x14ac:dyDescent="0.2">
      <c r="A1" s="4" t="s">
        <v>732</v>
      </c>
      <c r="B1" s="2" t="s">
        <v>0</v>
      </c>
      <c r="C1" s="2" t="s">
        <v>375</v>
      </c>
      <c r="D1" s="4" t="s">
        <v>376</v>
      </c>
      <c r="E1" s="4" t="s">
        <v>377</v>
      </c>
      <c r="F1" s="4" t="s">
        <v>378</v>
      </c>
      <c r="G1" s="4" t="s">
        <v>379</v>
      </c>
      <c r="H1" s="4" t="s">
        <v>380</v>
      </c>
      <c r="I1" s="4" t="s">
        <v>381</v>
      </c>
      <c r="J1" s="4" t="s">
        <v>382</v>
      </c>
      <c r="K1" s="4" t="s">
        <v>383</v>
      </c>
      <c r="L1" s="4" t="s">
        <v>6</v>
      </c>
      <c r="M1" s="4" t="s">
        <v>384</v>
      </c>
      <c r="N1" s="4" t="s">
        <v>385</v>
      </c>
      <c r="O1" s="4" t="s">
        <v>386</v>
      </c>
      <c r="P1" s="4" t="s">
        <v>387</v>
      </c>
      <c r="Q1" s="4" t="s">
        <v>388</v>
      </c>
      <c r="R1" s="4" t="s">
        <v>389</v>
      </c>
      <c r="S1" s="4" t="s">
        <v>390</v>
      </c>
      <c r="T1" s="4" t="s">
        <v>391</v>
      </c>
      <c r="U1" s="4" t="s">
        <v>392</v>
      </c>
      <c r="V1" s="4"/>
    </row>
    <row r="2" spans="1:22" x14ac:dyDescent="0.2">
      <c r="A2" s="3">
        <v>1</v>
      </c>
      <c r="B2" s="13" t="s">
        <v>284</v>
      </c>
      <c r="C2" s="3">
        <v>33</v>
      </c>
      <c r="D2" s="3">
        <v>58.4</v>
      </c>
      <c r="E2" s="3">
        <v>20.6</v>
      </c>
      <c r="F2" s="3">
        <v>46.6</v>
      </c>
      <c r="G2" s="3">
        <v>44.2</v>
      </c>
      <c r="H2" s="3">
        <v>5.6</v>
      </c>
      <c r="I2" s="3">
        <v>18.2</v>
      </c>
      <c r="J2" s="3">
        <v>31</v>
      </c>
      <c r="K2" s="3">
        <v>11.6</v>
      </c>
      <c r="L2" s="3">
        <v>16</v>
      </c>
      <c r="M2" s="3">
        <v>72.2</v>
      </c>
      <c r="N2" s="3">
        <v>7</v>
      </c>
      <c r="O2" s="3">
        <v>18.100000000000001</v>
      </c>
      <c r="P2" s="3">
        <v>25.1</v>
      </c>
      <c r="Q2" s="3">
        <v>9.8000000000000007</v>
      </c>
      <c r="R2" s="3">
        <v>5.2</v>
      </c>
      <c r="S2" s="3">
        <v>2.2999999999999998</v>
      </c>
      <c r="T2" s="3">
        <v>13.8</v>
      </c>
      <c r="U2" s="3">
        <v>17.2</v>
      </c>
      <c r="V2" s="3"/>
    </row>
    <row r="3" spans="1:22" x14ac:dyDescent="0.2">
      <c r="A3" s="3">
        <v>2</v>
      </c>
      <c r="B3" s="13" t="s">
        <v>147</v>
      </c>
      <c r="C3" s="3">
        <v>34</v>
      </c>
      <c r="D3" s="3">
        <v>58.5</v>
      </c>
      <c r="E3" s="3">
        <v>19.600000000000001</v>
      </c>
      <c r="F3" s="3">
        <v>51.3</v>
      </c>
      <c r="G3" s="3">
        <v>38.299999999999997</v>
      </c>
      <c r="H3" s="3">
        <v>6.8</v>
      </c>
      <c r="I3" s="3">
        <v>22.1</v>
      </c>
      <c r="J3" s="3">
        <v>30.9</v>
      </c>
      <c r="K3" s="3">
        <v>12.4</v>
      </c>
      <c r="L3" s="3">
        <v>17.5</v>
      </c>
      <c r="M3" s="3">
        <v>70.900000000000006</v>
      </c>
      <c r="N3" s="3">
        <v>9.9</v>
      </c>
      <c r="O3" s="3">
        <v>21.7</v>
      </c>
      <c r="P3" s="3">
        <v>31.6</v>
      </c>
      <c r="Q3" s="3">
        <v>10.8</v>
      </c>
      <c r="R3" s="3">
        <v>4.9000000000000004</v>
      </c>
      <c r="S3" s="3">
        <v>2.5</v>
      </c>
      <c r="T3" s="3">
        <v>13.8</v>
      </c>
      <c r="U3" s="3">
        <v>16.3</v>
      </c>
      <c r="V3" s="3"/>
    </row>
    <row r="4" spans="1:22" x14ac:dyDescent="0.2">
      <c r="A4" s="3">
        <v>3</v>
      </c>
      <c r="B4" s="13" t="s">
        <v>320</v>
      </c>
      <c r="C4" s="3">
        <v>32</v>
      </c>
      <c r="D4" s="3">
        <v>59.7</v>
      </c>
      <c r="E4" s="3">
        <v>20</v>
      </c>
      <c r="F4" s="3">
        <v>48.8</v>
      </c>
      <c r="G4" s="3">
        <v>41</v>
      </c>
      <c r="H4" s="3">
        <v>5.7</v>
      </c>
      <c r="I4" s="3">
        <v>18.5</v>
      </c>
      <c r="J4" s="3">
        <v>30.6</v>
      </c>
      <c r="K4" s="3">
        <v>14</v>
      </c>
      <c r="L4" s="3">
        <v>18.7</v>
      </c>
      <c r="M4" s="3">
        <v>74.900000000000006</v>
      </c>
      <c r="N4" s="3">
        <v>8.3000000000000007</v>
      </c>
      <c r="O4" s="3">
        <v>20.3</v>
      </c>
      <c r="P4" s="3">
        <v>28.7</v>
      </c>
      <c r="Q4" s="3">
        <v>9.4</v>
      </c>
      <c r="R4" s="3">
        <v>6</v>
      </c>
      <c r="S4" s="3">
        <v>2.9</v>
      </c>
      <c r="T4" s="3">
        <v>12</v>
      </c>
      <c r="U4" s="3">
        <v>16</v>
      </c>
      <c r="V4" s="3"/>
    </row>
    <row r="5" spans="1:22" x14ac:dyDescent="0.2">
      <c r="A5" s="3">
        <v>4</v>
      </c>
      <c r="B5" s="13" t="s">
        <v>363</v>
      </c>
      <c r="C5" s="3">
        <v>30</v>
      </c>
      <c r="D5" s="3">
        <v>60.6</v>
      </c>
      <c r="E5" s="3">
        <v>20.3</v>
      </c>
      <c r="F5" s="3">
        <v>48.1</v>
      </c>
      <c r="G5" s="3">
        <v>42.2</v>
      </c>
      <c r="H5" s="3">
        <v>7</v>
      </c>
      <c r="I5" s="3">
        <v>21.1</v>
      </c>
      <c r="J5" s="3">
        <v>33.200000000000003</v>
      </c>
      <c r="K5" s="3">
        <v>12.9</v>
      </c>
      <c r="L5" s="3">
        <v>17.899999999999999</v>
      </c>
      <c r="M5" s="3">
        <v>72.099999999999994</v>
      </c>
      <c r="N5" s="3">
        <v>6.7</v>
      </c>
      <c r="O5" s="3">
        <v>23.4</v>
      </c>
      <c r="P5" s="3">
        <v>30.2</v>
      </c>
      <c r="Q5" s="3">
        <v>11.3</v>
      </c>
      <c r="R5" s="3">
        <v>6.3</v>
      </c>
      <c r="S5" s="3">
        <v>3.2</v>
      </c>
      <c r="T5" s="3">
        <v>12.6</v>
      </c>
      <c r="U5" s="3">
        <v>14.7</v>
      </c>
      <c r="V5" s="3"/>
    </row>
    <row r="6" spans="1:22" x14ac:dyDescent="0.2">
      <c r="A6" s="3">
        <v>5</v>
      </c>
      <c r="B6" s="13" t="s">
        <v>150</v>
      </c>
      <c r="C6" s="3">
        <v>33</v>
      </c>
      <c r="D6" s="3">
        <v>60.7</v>
      </c>
      <c r="E6" s="3">
        <v>22.6</v>
      </c>
      <c r="F6" s="3">
        <v>55.4</v>
      </c>
      <c r="G6" s="3">
        <v>40.799999999999997</v>
      </c>
      <c r="H6" s="3">
        <v>5.3</v>
      </c>
      <c r="I6" s="3">
        <v>17.3</v>
      </c>
      <c r="J6" s="3">
        <v>30.8</v>
      </c>
      <c r="K6" s="3">
        <v>10.1</v>
      </c>
      <c r="L6" s="3">
        <v>13.6</v>
      </c>
      <c r="M6" s="3">
        <v>74.2</v>
      </c>
      <c r="N6" s="3">
        <v>8.4</v>
      </c>
      <c r="O6" s="3">
        <v>20.7</v>
      </c>
      <c r="P6" s="3">
        <v>29.1</v>
      </c>
      <c r="Q6" s="3">
        <v>12.3</v>
      </c>
      <c r="R6" s="3">
        <v>5.2</v>
      </c>
      <c r="S6" s="3">
        <v>2.8</v>
      </c>
      <c r="T6" s="3">
        <v>10.8</v>
      </c>
      <c r="U6" s="3">
        <v>16.8</v>
      </c>
      <c r="V6" s="3"/>
    </row>
    <row r="7" spans="1:22" x14ac:dyDescent="0.2">
      <c r="A7" s="3">
        <v>6</v>
      </c>
      <c r="B7" s="13" t="s">
        <v>79</v>
      </c>
      <c r="C7" s="3">
        <v>34</v>
      </c>
      <c r="D7" s="3">
        <v>61.6</v>
      </c>
      <c r="E7" s="3">
        <v>21.1</v>
      </c>
      <c r="F7" s="3">
        <v>53.4</v>
      </c>
      <c r="G7" s="3">
        <v>39.6</v>
      </c>
      <c r="H7" s="3">
        <v>7.8</v>
      </c>
      <c r="I7" s="3">
        <v>23.6</v>
      </c>
      <c r="J7" s="3">
        <v>32.9</v>
      </c>
      <c r="K7" s="3">
        <v>11.6</v>
      </c>
      <c r="L7" s="3">
        <v>15.4</v>
      </c>
      <c r="M7" s="3">
        <v>75</v>
      </c>
      <c r="N7" s="3">
        <v>9.3000000000000007</v>
      </c>
      <c r="O7" s="3">
        <v>24.9</v>
      </c>
      <c r="P7" s="3">
        <v>34.1</v>
      </c>
      <c r="Q7" s="3">
        <v>11.1</v>
      </c>
      <c r="R7" s="3">
        <v>4.5999999999999996</v>
      </c>
      <c r="S7" s="3">
        <v>2.8</v>
      </c>
      <c r="T7" s="3">
        <v>16</v>
      </c>
      <c r="U7" s="3">
        <v>16.100000000000001</v>
      </c>
      <c r="V7" s="3"/>
    </row>
    <row r="8" spans="1:22" x14ac:dyDescent="0.2">
      <c r="A8" s="3">
        <v>7</v>
      </c>
      <c r="B8" s="13" t="s">
        <v>77</v>
      </c>
      <c r="C8" s="3">
        <v>34</v>
      </c>
      <c r="D8" s="3">
        <v>61.9</v>
      </c>
      <c r="E8" s="3">
        <v>22.3</v>
      </c>
      <c r="F8" s="3">
        <v>57.8</v>
      </c>
      <c r="G8" s="3">
        <v>38.6</v>
      </c>
      <c r="H8" s="3">
        <v>6.8</v>
      </c>
      <c r="I8" s="3">
        <v>21.9</v>
      </c>
      <c r="J8" s="3">
        <v>30.9</v>
      </c>
      <c r="K8" s="3">
        <v>10.5</v>
      </c>
      <c r="L8" s="3">
        <v>14.7</v>
      </c>
      <c r="M8" s="3">
        <v>71.5</v>
      </c>
      <c r="N8" s="3">
        <v>9.9</v>
      </c>
      <c r="O8" s="3">
        <v>20.6</v>
      </c>
      <c r="P8" s="3">
        <v>30.5</v>
      </c>
      <c r="Q8" s="3">
        <v>11.5</v>
      </c>
      <c r="R8" s="3">
        <v>5.4</v>
      </c>
      <c r="S8" s="3">
        <v>3.1</v>
      </c>
      <c r="T8" s="3">
        <v>11.8</v>
      </c>
      <c r="U8" s="3">
        <v>16.5</v>
      </c>
      <c r="V8" s="3"/>
    </row>
    <row r="9" spans="1:22" x14ac:dyDescent="0.2">
      <c r="A9" s="3">
        <v>8</v>
      </c>
      <c r="B9" s="13" t="s">
        <v>145</v>
      </c>
      <c r="C9" s="3">
        <v>33</v>
      </c>
      <c r="D9" s="3">
        <v>62.3</v>
      </c>
      <c r="E9" s="3">
        <v>21.6</v>
      </c>
      <c r="F9" s="3">
        <v>56.8</v>
      </c>
      <c r="G9" s="3">
        <v>38</v>
      </c>
      <c r="H9" s="3">
        <v>7.1</v>
      </c>
      <c r="I9" s="3">
        <v>25.7</v>
      </c>
      <c r="J9" s="3">
        <v>27.6</v>
      </c>
      <c r="K9" s="3">
        <v>12</v>
      </c>
      <c r="L9" s="3">
        <v>16.399999999999999</v>
      </c>
      <c r="M9" s="3">
        <v>73.2</v>
      </c>
      <c r="N9" s="3">
        <v>10.7</v>
      </c>
      <c r="O9" s="3">
        <v>20.8</v>
      </c>
      <c r="P9" s="3">
        <v>31.5</v>
      </c>
      <c r="Q9" s="3">
        <v>10.1</v>
      </c>
      <c r="R9" s="3">
        <v>5.8</v>
      </c>
      <c r="S9" s="3">
        <v>3</v>
      </c>
      <c r="T9" s="3">
        <v>11.8</v>
      </c>
      <c r="U9" s="3">
        <v>17.5</v>
      </c>
      <c r="V9" s="3"/>
    </row>
    <row r="10" spans="1:22" x14ac:dyDescent="0.2">
      <c r="A10" s="3">
        <v>9</v>
      </c>
      <c r="B10" s="13" t="s">
        <v>130</v>
      </c>
      <c r="C10" s="3">
        <v>33</v>
      </c>
      <c r="D10" s="3">
        <v>62.4</v>
      </c>
      <c r="E10" s="3">
        <v>21.2</v>
      </c>
      <c r="F10" s="3">
        <v>54.6</v>
      </c>
      <c r="G10" s="3">
        <v>38.9</v>
      </c>
      <c r="H10" s="3">
        <v>5.7</v>
      </c>
      <c r="I10" s="3">
        <v>19</v>
      </c>
      <c r="J10" s="3">
        <v>29.9</v>
      </c>
      <c r="K10" s="3">
        <v>14.2</v>
      </c>
      <c r="L10" s="3">
        <v>19.899999999999999</v>
      </c>
      <c r="M10" s="3">
        <v>71.3</v>
      </c>
      <c r="N10" s="3">
        <v>10.7</v>
      </c>
      <c r="O10" s="3">
        <v>22.6</v>
      </c>
      <c r="P10" s="3">
        <v>33.299999999999997</v>
      </c>
      <c r="Q10" s="3">
        <v>9.8000000000000007</v>
      </c>
      <c r="R10" s="3">
        <v>6.4</v>
      </c>
      <c r="S10" s="3">
        <v>2.2999999999999998</v>
      </c>
      <c r="T10" s="3">
        <v>13.9</v>
      </c>
      <c r="U10" s="3">
        <v>17.100000000000001</v>
      </c>
      <c r="V10" s="3"/>
    </row>
    <row r="11" spans="1:22" x14ac:dyDescent="0.2">
      <c r="A11" s="3">
        <v>10</v>
      </c>
      <c r="B11" s="13" t="s">
        <v>277</v>
      </c>
      <c r="C11" s="3">
        <v>32</v>
      </c>
      <c r="D11" s="3">
        <v>62.9</v>
      </c>
      <c r="E11" s="3">
        <v>24.1</v>
      </c>
      <c r="F11" s="3">
        <v>58.5</v>
      </c>
      <c r="G11" s="3">
        <v>41.2</v>
      </c>
      <c r="H11" s="3">
        <v>7.5</v>
      </c>
      <c r="I11" s="3">
        <v>24.2</v>
      </c>
      <c r="J11" s="3">
        <v>30.8</v>
      </c>
      <c r="K11" s="3">
        <v>7.3</v>
      </c>
      <c r="L11" s="3">
        <v>10.8</v>
      </c>
      <c r="M11" s="3">
        <v>67.7</v>
      </c>
      <c r="N11" s="3">
        <v>9.1</v>
      </c>
      <c r="O11" s="3">
        <v>23</v>
      </c>
      <c r="P11" s="3">
        <v>32.1</v>
      </c>
      <c r="Q11" s="3">
        <v>12.4</v>
      </c>
      <c r="R11" s="3">
        <v>6.2</v>
      </c>
      <c r="S11" s="3">
        <v>2.2000000000000002</v>
      </c>
      <c r="T11" s="3">
        <v>12.3</v>
      </c>
      <c r="U11" s="3">
        <v>13.2</v>
      </c>
      <c r="V11" s="3"/>
    </row>
    <row r="12" spans="1:22" x14ac:dyDescent="0.2">
      <c r="A12" s="3">
        <v>11</v>
      </c>
      <c r="B12" s="13" t="s">
        <v>86</v>
      </c>
      <c r="C12" s="3">
        <v>34</v>
      </c>
      <c r="D12" s="3">
        <v>62.9</v>
      </c>
      <c r="E12" s="3">
        <v>23.3</v>
      </c>
      <c r="F12" s="3">
        <v>58.1</v>
      </c>
      <c r="G12" s="3">
        <v>40.1</v>
      </c>
      <c r="H12" s="3">
        <v>5.8</v>
      </c>
      <c r="I12" s="3">
        <v>20.5</v>
      </c>
      <c r="J12" s="3">
        <v>28.3</v>
      </c>
      <c r="K12" s="3">
        <v>10.5</v>
      </c>
      <c r="L12" s="3">
        <v>14.3</v>
      </c>
      <c r="M12" s="3">
        <v>73.5</v>
      </c>
      <c r="N12" s="3">
        <v>9.6</v>
      </c>
      <c r="O12" s="3">
        <v>24.5</v>
      </c>
      <c r="P12" s="3">
        <v>34.1</v>
      </c>
      <c r="Q12" s="3">
        <v>9.4</v>
      </c>
      <c r="R12" s="3">
        <v>6</v>
      </c>
      <c r="S12" s="3">
        <v>2.5</v>
      </c>
      <c r="T12" s="3">
        <v>12</v>
      </c>
      <c r="U12" s="3">
        <v>14.5</v>
      </c>
      <c r="V12" s="3"/>
    </row>
    <row r="13" spans="1:22" x14ac:dyDescent="0.2">
      <c r="A13" s="3">
        <v>12</v>
      </c>
      <c r="B13" s="13" t="s">
        <v>236</v>
      </c>
      <c r="C13" s="3">
        <v>33</v>
      </c>
      <c r="D13" s="3">
        <v>63.2</v>
      </c>
      <c r="E13" s="3">
        <v>21.5</v>
      </c>
      <c r="F13" s="3">
        <v>56.9</v>
      </c>
      <c r="G13" s="3">
        <v>37.9</v>
      </c>
      <c r="H13" s="3">
        <v>7.7</v>
      </c>
      <c r="I13" s="3">
        <v>25.7</v>
      </c>
      <c r="J13" s="3">
        <v>30.1</v>
      </c>
      <c r="K13" s="3">
        <v>12.3</v>
      </c>
      <c r="L13" s="3">
        <v>17.399999999999999</v>
      </c>
      <c r="M13" s="3">
        <v>70.900000000000006</v>
      </c>
      <c r="N13" s="3">
        <v>10.8</v>
      </c>
      <c r="O13" s="3">
        <v>21.3</v>
      </c>
      <c r="P13" s="3">
        <v>32.1</v>
      </c>
      <c r="Q13" s="3">
        <v>11.4</v>
      </c>
      <c r="R13" s="3">
        <v>7.2</v>
      </c>
      <c r="S13" s="3">
        <v>3.2</v>
      </c>
      <c r="T13" s="3">
        <v>12.5</v>
      </c>
      <c r="U13" s="3">
        <v>18.600000000000001</v>
      </c>
      <c r="V13" s="3"/>
    </row>
    <row r="14" spans="1:22" x14ac:dyDescent="0.2">
      <c r="A14" s="3">
        <v>13</v>
      </c>
      <c r="B14" s="13" t="s">
        <v>291</v>
      </c>
      <c r="C14" s="3">
        <v>31</v>
      </c>
      <c r="D14" s="3">
        <v>63.5</v>
      </c>
      <c r="E14" s="3">
        <v>23.5</v>
      </c>
      <c r="F14" s="3">
        <v>60.1</v>
      </c>
      <c r="G14" s="3">
        <v>39.1</v>
      </c>
      <c r="H14" s="3">
        <v>6.9</v>
      </c>
      <c r="I14" s="3">
        <v>23.5</v>
      </c>
      <c r="J14" s="3">
        <v>29.5</v>
      </c>
      <c r="K14" s="3">
        <v>9.6</v>
      </c>
      <c r="L14" s="3">
        <v>13.1</v>
      </c>
      <c r="M14" s="3">
        <v>73.5</v>
      </c>
      <c r="N14" s="3">
        <v>11</v>
      </c>
      <c r="O14" s="3">
        <v>25</v>
      </c>
      <c r="P14" s="3">
        <v>36</v>
      </c>
      <c r="Q14" s="3">
        <v>11.4</v>
      </c>
      <c r="R14" s="3">
        <v>6.7</v>
      </c>
      <c r="S14" s="3">
        <v>3.5</v>
      </c>
      <c r="T14" s="3">
        <v>9.5</v>
      </c>
      <c r="U14" s="3">
        <v>16.8</v>
      </c>
      <c r="V14" s="3"/>
    </row>
    <row r="15" spans="1:22" x14ac:dyDescent="0.2">
      <c r="A15" s="3">
        <v>14</v>
      </c>
      <c r="B15" s="13" t="s">
        <v>263</v>
      </c>
      <c r="C15" s="3">
        <v>30</v>
      </c>
      <c r="D15" s="3">
        <v>63.6</v>
      </c>
      <c r="E15" s="3">
        <v>20.8</v>
      </c>
      <c r="F15" s="3">
        <v>55.1</v>
      </c>
      <c r="G15" s="3">
        <v>37.799999999999997</v>
      </c>
      <c r="H15" s="3">
        <v>7.8</v>
      </c>
      <c r="I15" s="3">
        <v>25.9</v>
      </c>
      <c r="J15" s="3">
        <v>30.2</v>
      </c>
      <c r="K15" s="3">
        <v>14.1</v>
      </c>
      <c r="L15" s="3">
        <v>20.2</v>
      </c>
      <c r="M15" s="3">
        <v>70</v>
      </c>
      <c r="N15" s="3">
        <v>11.4</v>
      </c>
      <c r="O15" s="3">
        <v>24</v>
      </c>
      <c r="P15" s="3">
        <v>35.299999999999997</v>
      </c>
      <c r="Q15" s="3">
        <v>10.5</v>
      </c>
      <c r="R15" s="3">
        <v>5.9</v>
      </c>
      <c r="S15" s="3">
        <v>2.9</v>
      </c>
      <c r="T15" s="3">
        <v>13.4</v>
      </c>
      <c r="U15" s="3">
        <v>17.7</v>
      </c>
      <c r="V15" s="3"/>
    </row>
    <row r="16" spans="1:22" x14ac:dyDescent="0.2">
      <c r="A16" s="3">
        <v>15</v>
      </c>
      <c r="B16" s="13" t="s">
        <v>351</v>
      </c>
      <c r="C16" s="3">
        <v>33</v>
      </c>
      <c r="D16" s="3">
        <v>63.8</v>
      </c>
      <c r="E16" s="3">
        <v>23.2</v>
      </c>
      <c r="F16" s="3">
        <v>55.6</v>
      </c>
      <c r="G16" s="3">
        <v>41.7</v>
      </c>
      <c r="H16" s="3">
        <v>6.8</v>
      </c>
      <c r="I16" s="3">
        <v>21.4</v>
      </c>
      <c r="J16" s="3">
        <v>31.8</v>
      </c>
      <c r="K16" s="3">
        <v>10.7</v>
      </c>
      <c r="L16" s="3">
        <v>14.9</v>
      </c>
      <c r="M16" s="3">
        <v>71.5</v>
      </c>
      <c r="N16" s="3">
        <v>8.8000000000000007</v>
      </c>
      <c r="O16" s="3">
        <v>24.1</v>
      </c>
      <c r="P16" s="3">
        <v>32.9</v>
      </c>
      <c r="Q16" s="3">
        <v>10.4</v>
      </c>
      <c r="R16" s="3">
        <v>6.3</v>
      </c>
      <c r="S16" s="3">
        <v>3.4</v>
      </c>
      <c r="T16" s="3">
        <v>10.7</v>
      </c>
      <c r="U16" s="3">
        <v>15.2</v>
      </c>
      <c r="V16" s="3"/>
    </row>
    <row r="17" spans="1:22" x14ac:dyDescent="0.2">
      <c r="A17" s="3">
        <v>16</v>
      </c>
      <c r="B17" s="13" t="s">
        <v>127</v>
      </c>
      <c r="C17" s="3">
        <v>33</v>
      </c>
      <c r="D17" s="3">
        <v>64</v>
      </c>
      <c r="E17" s="3">
        <v>22.1</v>
      </c>
      <c r="F17" s="3">
        <v>54.8</v>
      </c>
      <c r="G17" s="3">
        <v>40.200000000000003</v>
      </c>
      <c r="H17" s="3">
        <v>8.1</v>
      </c>
      <c r="I17" s="3">
        <v>25.2</v>
      </c>
      <c r="J17" s="3">
        <v>32</v>
      </c>
      <c r="K17" s="3">
        <v>11.8</v>
      </c>
      <c r="L17" s="3">
        <v>16.600000000000001</v>
      </c>
      <c r="M17" s="3">
        <v>71.400000000000006</v>
      </c>
      <c r="N17" s="3">
        <v>10.9</v>
      </c>
      <c r="O17" s="3">
        <v>21.6</v>
      </c>
      <c r="P17" s="3">
        <v>32.5</v>
      </c>
      <c r="Q17" s="3">
        <v>12.2</v>
      </c>
      <c r="R17" s="3">
        <v>6.3</v>
      </c>
      <c r="S17" s="3">
        <v>3</v>
      </c>
      <c r="T17" s="3">
        <v>14.5</v>
      </c>
      <c r="U17" s="3">
        <v>15.9</v>
      </c>
      <c r="V17" s="3"/>
    </row>
    <row r="18" spans="1:22" x14ac:dyDescent="0.2">
      <c r="A18" s="3">
        <v>17</v>
      </c>
      <c r="B18" s="13" t="s">
        <v>361</v>
      </c>
      <c r="C18" s="3">
        <v>33</v>
      </c>
      <c r="D18" s="3">
        <v>64.2</v>
      </c>
      <c r="E18" s="3">
        <v>23</v>
      </c>
      <c r="F18" s="3">
        <v>55.7</v>
      </c>
      <c r="G18" s="3">
        <v>41.3</v>
      </c>
      <c r="H18" s="3">
        <v>6.3</v>
      </c>
      <c r="I18" s="3">
        <v>20.2</v>
      </c>
      <c r="J18" s="3">
        <v>31</v>
      </c>
      <c r="K18" s="3">
        <v>12</v>
      </c>
      <c r="L18" s="3">
        <v>16.7</v>
      </c>
      <c r="M18" s="3">
        <v>71.8</v>
      </c>
      <c r="N18" s="3">
        <v>13.3</v>
      </c>
      <c r="O18" s="3">
        <v>26.8</v>
      </c>
      <c r="P18" s="3">
        <v>40.200000000000003</v>
      </c>
      <c r="Q18" s="3">
        <v>13.8</v>
      </c>
      <c r="R18" s="3">
        <v>5</v>
      </c>
      <c r="S18" s="3">
        <v>2.8</v>
      </c>
      <c r="T18" s="3">
        <v>15.1</v>
      </c>
      <c r="U18" s="3">
        <v>13.6</v>
      </c>
      <c r="V18" s="3"/>
    </row>
    <row r="19" spans="1:22" x14ac:dyDescent="0.2">
      <c r="A19" s="3">
        <v>18</v>
      </c>
      <c r="B19" s="13" t="s">
        <v>290</v>
      </c>
      <c r="C19" s="3">
        <v>30</v>
      </c>
      <c r="D19" s="3">
        <v>64.5</v>
      </c>
      <c r="E19" s="3">
        <v>22.4</v>
      </c>
      <c r="F19" s="3">
        <v>54.7</v>
      </c>
      <c r="G19" s="3">
        <v>40.9</v>
      </c>
      <c r="H19" s="3">
        <v>6.5</v>
      </c>
      <c r="I19" s="3">
        <v>19.399999999999999</v>
      </c>
      <c r="J19" s="3">
        <v>33.700000000000003</v>
      </c>
      <c r="K19" s="3">
        <v>13.1</v>
      </c>
      <c r="L19" s="3">
        <v>18.2</v>
      </c>
      <c r="M19" s="3">
        <v>72.3</v>
      </c>
      <c r="N19" s="3">
        <v>8.8000000000000007</v>
      </c>
      <c r="O19" s="3">
        <v>23.5</v>
      </c>
      <c r="P19" s="3">
        <v>32.299999999999997</v>
      </c>
      <c r="Q19" s="3">
        <v>10.1</v>
      </c>
      <c r="R19" s="3">
        <v>6.9</v>
      </c>
      <c r="S19" s="3">
        <v>2.5</v>
      </c>
      <c r="T19" s="3">
        <v>10.6</v>
      </c>
      <c r="U19" s="3">
        <v>14.8</v>
      </c>
      <c r="V19" s="3"/>
    </row>
    <row r="20" spans="1:22" x14ac:dyDescent="0.2">
      <c r="A20" s="3">
        <v>19</v>
      </c>
      <c r="B20" s="13" t="s">
        <v>212</v>
      </c>
      <c r="C20" s="3">
        <v>32</v>
      </c>
      <c r="D20" s="3">
        <v>64.599999999999994</v>
      </c>
      <c r="E20" s="3">
        <v>21.9</v>
      </c>
      <c r="F20" s="3">
        <v>56.9</v>
      </c>
      <c r="G20" s="3">
        <v>38.5</v>
      </c>
      <c r="H20" s="3">
        <v>11.3</v>
      </c>
      <c r="I20" s="3">
        <v>33.799999999999997</v>
      </c>
      <c r="J20" s="3">
        <v>33.200000000000003</v>
      </c>
      <c r="K20" s="3">
        <v>9.4</v>
      </c>
      <c r="L20" s="3">
        <v>13.5</v>
      </c>
      <c r="M20" s="3">
        <v>69.900000000000006</v>
      </c>
      <c r="N20" s="3">
        <v>11.6</v>
      </c>
      <c r="O20" s="3">
        <v>24.4</v>
      </c>
      <c r="P20" s="3">
        <v>36.1</v>
      </c>
      <c r="Q20" s="3">
        <v>15.3</v>
      </c>
      <c r="R20" s="3">
        <v>5.8</v>
      </c>
      <c r="S20" s="3">
        <v>3.2</v>
      </c>
      <c r="T20" s="3">
        <v>14</v>
      </c>
      <c r="U20" s="3">
        <v>15.5</v>
      </c>
      <c r="V20" s="3"/>
    </row>
    <row r="21" spans="1:22" x14ac:dyDescent="0.2">
      <c r="A21" s="3">
        <v>20</v>
      </c>
      <c r="B21" s="13" t="s">
        <v>218</v>
      </c>
      <c r="C21" s="3">
        <v>32</v>
      </c>
      <c r="D21" s="3">
        <v>64.8</v>
      </c>
      <c r="E21" s="3">
        <v>22.8</v>
      </c>
      <c r="F21" s="3">
        <v>55.6</v>
      </c>
      <c r="G21" s="3">
        <v>40.9</v>
      </c>
      <c r="H21" s="3">
        <v>6</v>
      </c>
      <c r="I21" s="3">
        <v>20.3</v>
      </c>
      <c r="J21" s="3">
        <v>29.7</v>
      </c>
      <c r="K21" s="3">
        <v>13.3</v>
      </c>
      <c r="L21" s="3">
        <v>17.899999999999999</v>
      </c>
      <c r="M21" s="3">
        <v>74</v>
      </c>
      <c r="N21" s="3">
        <v>10.8</v>
      </c>
      <c r="O21" s="3">
        <v>25.8</v>
      </c>
      <c r="P21" s="3">
        <v>36.6</v>
      </c>
      <c r="Q21" s="3">
        <v>10.5</v>
      </c>
      <c r="R21" s="3">
        <v>5.6</v>
      </c>
      <c r="S21" s="3">
        <v>2.9</v>
      </c>
      <c r="T21" s="3">
        <v>12.8</v>
      </c>
      <c r="U21" s="3">
        <v>14.4</v>
      </c>
      <c r="V21" s="3"/>
    </row>
    <row r="22" spans="1:22" x14ac:dyDescent="0.2">
      <c r="A22" s="3">
        <v>21</v>
      </c>
      <c r="B22" s="13" t="s">
        <v>340</v>
      </c>
      <c r="C22" s="3">
        <v>33</v>
      </c>
      <c r="D22" s="3">
        <v>64.900000000000006</v>
      </c>
      <c r="E22" s="3">
        <v>21.4</v>
      </c>
      <c r="F22" s="3">
        <v>55.5</v>
      </c>
      <c r="G22" s="3">
        <v>38.6</v>
      </c>
      <c r="H22" s="3">
        <v>7.5</v>
      </c>
      <c r="I22" s="3">
        <v>22.3</v>
      </c>
      <c r="J22" s="3">
        <v>33.799999999999997</v>
      </c>
      <c r="K22" s="3">
        <v>14.5</v>
      </c>
      <c r="L22" s="3">
        <v>20.6</v>
      </c>
      <c r="M22" s="3">
        <v>70.3</v>
      </c>
      <c r="N22" s="3">
        <v>10.199999999999999</v>
      </c>
      <c r="O22" s="3">
        <v>25.5</v>
      </c>
      <c r="P22" s="3">
        <v>35.6</v>
      </c>
      <c r="Q22" s="3">
        <v>11.4</v>
      </c>
      <c r="R22" s="3">
        <v>6</v>
      </c>
      <c r="S22" s="3">
        <v>2.8</v>
      </c>
      <c r="T22" s="3">
        <v>11</v>
      </c>
      <c r="U22" s="3">
        <v>15.4</v>
      </c>
      <c r="V22" s="3"/>
    </row>
    <row r="23" spans="1:22" x14ac:dyDescent="0.2">
      <c r="A23" s="3">
        <v>22</v>
      </c>
      <c r="B23" s="13" t="s">
        <v>239</v>
      </c>
      <c r="C23" s="3">
        <v>33</v>
      </c>
      <c r="D23" s="3">
        <v>64.900000000000006</v>
      </c>
      <c r="E23" s="3">
        <v>23.3</v>
      </c>
      <c r="F23" s="3">
        <v>55.5</v>
      </c>
      <c r="G23" s="3">
        <v>42</v>
      </c>
      <c r="H23" s="3">
        <v>8.5</v>
      </c>
      <c r="I23" s="3">
        <v>26.4</v>
      </c>
      <c r="J23" s="3">
        <v>32.4</v>
      </c>
      <c r="K23" s="3">
        <v>9.8000000000000007</v>
      </c>
      <c r="L23" s="3">
        <v>13.5</v>
      </c>
      <c r="M23" s="3">
        <v>72.7</v>
      </c>
      <c r="N23" s="3">
        <v>8.8000000000000007</v>
      </c>
      <c r="O23" s="3">
        <v>23.8</v>
      </c>
      <c r="P23" s="3">
        <v>32.5</v>
      </c>
      <c r="Q23" s="3">
        <v>13.6</v>
      </c>
      <c r="R23" s="3">
        <v>6.1</v>
      </c>
      <c r="S23" s="3">
        <v>3.4</v>
      </c>
      <c r="T23" s="3">
        <v>12.4</v>
      </c>
      <c r="U23" s="3">
        <v>14.8</v>
      </c>
      <c r="V23" s="3"/>
    </row>
    <row r="24" spans="1:22" x14ac:dyDescent="0.2">
      <c r="A24" s="3">
        <v>23</v>
      </c>
      <c r="B24" s="13" t="s">
        <v>311</v>
      </c>
      <c r="C24" s="3">
        <v>33</v>
      </c>
      <c r="D24" s="3">
        <v>65.3</v>
      </c>
      <c r="E24" s="3">
        <v>21.2</v>
      </c>
      <c r="F24" s="3">
        <v>51.6</v>
      </c>
      <c r="G24" s="3">
        <v>41</v>
      </c>
      <c r="H24" s="3">
        <v>6.4</v>
      </c>
      <c r="I24" s="3">
        <v>20.7</v>
      </c>
      <c r="J24" s="3">
        <v>30.9</v>
      </c>
      <c r="K24" s="3">
        <v>16.600000000000001</v>
      </c>
      <c r="L24" s="3">
        <v>22.2</v>
      </c>
      <c r="M24" s="3">
        <v>74.8</v>
      </c>
      <c r="N24" s="3">
        <v>8.9</v>
      </c>
      <c r="O24" s="3">
        <v>22.9</v>
      </c>
      <c r="P24" s="3">
        <v>31.8</v>
      </c>
      <c r="Q24" s="3">
        <v>12.8</v>
      </c>
      <c r="R24" s="3">
        <v>7.1</v>
      </c>
      <c r="S24" s="3">
        <v>3.8</v>
      </c>
      <c r="T24" s="3">
        <v>13.4</v>
      </c>
      <c r="U24" s="3">
        <v>15.5</v>
      </c>
      <c r="V24" s="3"/>
    </row>
    <row r="25" spans="1:22" x14ac:dyDescent="0.2">
      <c r="A25" s="3">
        <v>24</v>
      </c>
      <c r="B25" s="13" t="s">
        <v>213</v>
      </c>
      <c r="C25" s="3">
        <v>32</v>
      </c>
      <c r="D25" s="3">
        <v>65.400000000000006</v>
      </c>
      <c r="E25" s="3">
        <v>22.4</v>
      </c>
      <c r="F25" s="3">
        <v>56.1</v>
      </c>
      <c r="G25" s="3">
        <v>40</v>
      </c>
      <c r="H25" s="3">
        <v>7</v>
      </c>
      <c r="I25" s="3">
        <v>23.4</v>
      </c>
      <c r="J25" s="3">
        <v>30.1</v>
      </c>
      <c r="K25" s="3">
        <v>13.5</v>
      </c>
      <c r="L25" s="3">
        <v>18.899999999999999</v>
      </c>
      <c r="M25" s="3">
        <v>71.7</v>
      </c>
      <c r="N25" s="3">
        <v>10.5</v>
      </c>
      <c r="O25" s="3">
        <v>23.4</v>
      </c>
      <c r="P25" s="3">
        <v>33.9</v>
      </c>
      <c r="Q25" s="3">
        <v>10.3</v>
      </c>
      <c r="R25" s="3">
        <v>5.7</v>
      </c>
      <c r="S25" s="3">
        <v>2.4</v>
      </c>
      <c r="T25" s="3">
        <v>10.9</v>
      </c>
      <c r="U25" s="3">
        <v>15.7</v>
      </c>
      <c r="V25" s="3"/>
    </row>
    <row r="26" spans="1:22" x14ac:dyDescent="0.2">
      <c r="A26" s="3">
        <v>25</v>
      </c>
      <c r="B26" s="13" t="s">
        <v>230</v>
      </c>
      <c r="C26" s="3">
        <v>33</v>
      </c>
      <c r="D26" s="3">
        <v>65.400000000000006</v>
      </c>
      <c r="E26" s="3">
        <v>23.1</v>
      </c>
      <c r="F26" s="3">
        <v>57.3</v>
      </c>
      <c r="G26" s="3">
        <v>40.299999999999997</v>
      </c>
      <c r="H26" s="3">
        <v>6.9</v>
      </c>
      <c r="I26" s="3">
        <v>21.5</v>
      </c>
      <c r="J26" s="3">
        <v>32.200000000000003</v>
      </c>
      <c r="K26" s="3">
        <v>12.3</v>
      </c>
      <c r="L26" s="3">
        <v>17.2</v>
      </c>
      <c r="M26" s="3">
        <v>71.400000000000006</v>
      </c>
      <c r="N26" s="3">
        <v>11.7</v>
      </c>
      <c r="O26" s="3">
        <v>21.3</v>
      </c>
      <c r="P26" s="3">
        <v>33</v>
      </c>
      <c r="Q26" s="3">
        <v>11.6</v>
      </c>
      <c r="R26" s="3">
        <v>7.7</v>
      </c>
      <c r="S26" s="3">
        <v>3.1</v>
      </c>
      <c r="T26" s="3">
        <v>13.7</v>
      </c>
      <c r="U26" s="3">
        <v>17.600000000000001</v>
      </c>
      <c r="V26" s="3"/>
    </row>
    <row r="27" spans="1:22" x14ac:dyDescent="0.2">
      <c r="A27" s="3">
        <v>26</v>
      </c>
      <c r="B27" s="13" t="s">
        <v>129</v>
      </c>
      <c r="C27" s="3">
        <v>33</v>
      </c>
      <c r="D27" s="3">
        <v>65.7</v>
      </c>
      <c r="E27" s="3">
        <v>24</v>
      </c>
      <c r="F27" s="3">
        <v>56.2</v>
      </c>
      <c r="G27" s="3">
        <v>42.7</v>
      </c>
      <c r="H27" s="3">
        <v>6.9</v>
      </c>
      <c r="I27" s="3">
        <v>21.5</v>
      </c>
      <c r="J27" s="3">
        <v>32.200000000000003</v>
      </c>
      <c r="K27" s="3">
        <v>10.8</v>
      </c>
      <c r="L27" s="3">
        <v>15.5</v>
      </c>
      <c r="M27" s="3">
        <v>69.5</v>
      </c>
      <c r="N27" s="3">
        <v>10.3</v>
      </c>
      <c r="O27" s="3">
        <v>22</v>
      </c>
      <c r="P27" s="3">
        <v>32.299999999999997</v>
      </c>
      <c r="Q27" s="3">
        <v>10.5</v>
      </c>
      <c r="R27" s="3">
        <v>6.2</v>
      </c>
      <c r="S27" s="3">
        <v>2.9</v>
      </c>
      <c r="T27" s="3">
        <v>13.4</v>
      </c>
      <c r="U27" s="3">
        <v>16.2</v>
      </c>
      <c r="V27" s="3"/>
    </row>
    <row r="28" spans="1:22" x14ac:dyDescent="0.2">
      <c r="A28" s="3">
        <v>27</v>
      </c>
      <c r="B28" s="13" t="s">
        <v>199</v>
      </c>
      <c r="C28" s="3">
        <v>32</v>
      </c>
      <c r="D28" s="3">
        <v>65.7</v>
      </c>
      <c r="E28" s="3">
        <v>22.3</v>
      </c>
      <c r="F28" s="3">
        <v>51.8</v>
      </c>
      <c r="G28" s="3">
        <v>43.1</v>
      </c>
      <c r="H28" s="3">
        <v>7.7</v>
      </c>
      <c r="I28" s="3">
        <v>23.2</v>
      </c>
      <c r="J28" s="3">
        <v>33.200000000000003</v>
      </c>
      <c r="K28" s="3">
        <v>13.4</v>
      </c>
      <c r="L28" s="3">
        <v>17.899999999999999</v>
      </c>
      <c r="M28" s="3">
        <v>74.900000000000006</v>
      </c>
      <c r="N28" s="3">
        <v>9</v>
      </c>
      <c r="O28" s="3">
        <v>22.2</v>
      </c>
      <c r="P28" s="3">
        <v>31.2</v>
      </c>
      <c r="Q28" s="3">
        <v>12.9</v>
      </c>
      <c r="R28" s="3">
        <v>5.7</v>
      </c>
      <c r="S28" s="3">
        <v>2.6</v>
      </c>
      <c r="T28" s="3">
        <v>15.2</v>
      </c>
      <c r="U28" s="3">
        <v>17.8</v>
      </c>
      <c r="V28" s="3"/>
    </row>
    <row r="29" spans="1:22" x14ac:dyDescent="0.2">
      <c r="A29" s="3">
        <v>28</v>
      </c>
      <c r="B29" s="13" t="s">
        <v>246</v>
      </c>
      <c r="C29" s="3">
        <v>33</v>
      </c>
      <c r="D29" s="3">
        <v>65.7</v>
      </c>
      <c r="E29" s="3">
        <v>24.4</v>
      </c>
      <c r="F29" s="3">
        <v>56.9</v>
      </c>
      <c r="G29" s="3">
        <v>42.9</v>
      </c>
      <c r="H29" s="3">
        <v>6.5</v>
      </c>
      <c r="I29" s="3">
        <v>19.399999999999999</v>
      </c>
      <c r="J29" s="3">
        <v>33.200000000000003</v>
      </c>
      <c r="K29" s="3">
        <v>10.4</v>
      </c>
      <c r="L29" s="3">
        <v>13.8</v>
      </c>
      <c r="M29" s="3">
        <v>75.400000000000006</v>
      </c>
      <c r="N29" s="3">
        <v>10</v>
      </c>
      <c r="O29" s="3">
        <v>23.6</v>
      </c>
      <c r="P29" s="3">
        <v>33.6</v>
      </c>
      <c r="Q29" s="3">
        <v>12.1</v>
      </c>
      <c r="R29" s="3">
        <v>5.9</v>
      </c>
      <c r="S29" s="3">
        <v>2.9</v>
      </c>
      <c r="T29" s="3">
        <v>13</v>
      </c>
      <c r="U29" s="3">
        <v>14.2</v>
      </c>
      <c r="V29" s="3"/>
    </row>
    <row r="30" spans="1:22" x14ac:dyDescent="0.2">
      <c r="A30" s="3">
        <v>29</v>
      </c>
      <c r="B30" s="13" t="s">
        <v>235</v>
      </c>
      <c r="C30" s="3">
        <v>33</v>
      </c>
      <c r="D30" s="3">
        <v>65.8</v>
      </c>
      <c r="E30" s="3">
        <v>23.1</v>
      </c>
      <c r="F30" s="3">
        <v>56.7</v>
      </c>
      <c r="G30" s="3">
        <v>40.799999999999997</v>
      </c>
      <c r="H30" s="3">
        <v>6.8</v>
      </c>
      <c r="I30" s="3">
        <v>21.5</v>
      </c>
      <c r="J30" s="3">
        <v>31.5</v>
      </c>
      <c r="K30" s="3">
        <v>12.8</v>
      </c>
      <c r="L30" s="3">
        <v>19.100000000000001</v>
      </c>
      <c r="M30" s="3">
        <v>66.8</v>
      </c>
      <c r="N30" s="3">
        <v>11.3</v>
      </c>
      <c r="O30" s="3">
        <v>23.8</v>
      </c>
      <c r="P30" s="3">
        <v>35.1</v>
      </c>
      <c r="Q30" s="3">
        <v>13</v>
      </c>
      <c r="R30" s="3">
        <v>7.6</v>
      </c>
      <c r="S30" s="3">
        <v>3.7</v>
      </c>
      <c r="T30" s="3">
        <v>12.6</v>
      </c>
      <c r="U30" s="3">
        <v>15.9</v>
      </c>
      <c r="V30" s="3"/>
    </row>
    <row r="31" spans="1:22" x14ac:dyDescent="0.2">
      <c r="A31" s="3">
        <v>30</v>
      </c>
      <c r="B31" s="13" t="s">
        <v>326</v>
      </c>
      <c r="C31" s="3">
        <v>28</v>
      </c>
      <c r="D31" s="3">
        <v>65.8</v>
      </c>
      <c r="E31" s="3">
        <v>22.3</v>
      </c>
      <c r="F31" s="3">
        <v>54.4</v>
      </c>
      <c r="G31" s="3">
        <v>41</v>
      </c>
      <c r="H31" s="3">
        <v>6.5</v>
      </c>
      <c r="I31" s="3">
        <v>20.7</v>
      </c>
      <c r="J31" s="3">
        <v>31.4</v>
      </c>
      <c r="K31" s="3">
        <v>14.7</v>
      </c>
      <c r="L31" s="3">
        <v>20.2</v>
      </c>
      <c r="M31" s="3">
        <v>72.8</v>
      </c>
      <c r="N31" s="3">
        <v>10.6</v>
      </c>
      <c r="O31" s="3">
        <v>22.2</v>
      </c>
      <c r="P31" s="3">
        <v>32.799999999999997</v>
      </c>
      <c r="Q31" s="3">
        <v>11.3</v>
      </c>
      <c r="R31" s="3">
        <v>6.9</v>
      </c>
      <c r="S31" s="3">
        <v>4.0999999999999996</v>
      </c>
      <c r="T31" s="3">
        <v>12</v>
      </c>
      <c r="U31" s="3">
        <v>16.600000000000001</v>
      </c>
      <c r="V31" s="3"/>
    </row>
    <row r="32" spans="1:22" x14ac:dyDescent="0.2">
      <c r="A32" s="3">
        <v>31</v>
      </c>
      <c r="B32" s="13" t="s">
        <v>60</v>
      </c>
      <c r="C32" s="3">
        <v>34</v>
      </c>
      <c r="D32" s="3">
        <v>65.900000000000006</v>
      </c>
      <c r="E32" s="3">
        <v>23.3</v>
      </c>
      <c r="F32" s="3">
        <v>58.1</v>
      </c>
      <c r="G32" s="3">
        <v>40.1</v>
      </c>
      <c r="H32" s="3">
        <v>7.5</v>
      </c>
      <c r="I32" s="3">
        <v>23.7</v>
      </c>
      <c r="J32" s="3">
        <v>31.8</v>
      </c>
      <c r="K32" s="3">
        <v>11.8</v>
      </c>
      <c r="L32" s="3">
        <v>17.600000000000001</v>
      </c>
      <c r="M32" s="3">
        <v>67</v>
      </c>
      <c r="N32" s="3">
        <v>10.7</v>
      </c>
      <c r="O32" s="3">
        <v>24.3</v>
      </c>
      <c r="P32" s="3">
        <v>35</v>
      </c>
      <c r="Q32" s="3">
        <v>13</v>
      </c>
      <c r="R32" s="3">
        <v>6.6</v>
      </c>
      <c r="S32" s="3">
        <v>3.8</v>
      </c>
      <c r="T32" s="3">
        <v>15.6</v>
      </c>
      <c r="U32" s="3">
        <v>17.3</v>
      </c>
      <c r="V32" s="3"/>
    </row>
    <row r="33" spans="1:22" x14ac:dyDescent="0.2">
      <c r="A33" s="3">
        <v>32</v>
      </c>
      <c r="B33" s="13" t="s">
        <v>160</v>
      </c>
      <c r="C33" s="3">
        <v>32</v>
      </c>
      <c r="D33" s="3">
        <v>65.900000000000006</v>
      </c>
      <c r="E33" s="3">
        <v>22</v>
      </c>
      <c r="F33" s="3">
        <v>55.5</v>
      </c>
      <c r="G33" s="3">
        <v>39.6</v>
      </c>
      <c r="H33" s="3">
        <v>6.9</v>
      </c>
      <c r="I33" s="3">
        <v>23.7</v>
      </c>
      <c r="J33" s="3">
        <v>29.1</v>
      </c>
      <c r="K33" s="3">
        <v>15.1</v>
      </c>
      <c r="L33" s="3">
        <v>21.7</v>
      </c>
      <c r="M33" s="3">
        <v>69.599999999999994</v>
      </c>
      <c r="N33" s="3">
        <v>9.6</v>
      </c>
      <c r="O33" s="3">
        <v>23.8</v>
      </c>
      <c r="P33" s="3">
        <v>33.4</v>
      </c>
      <c r="Q33" s="3">
        <v>11.5</v>
      </c>
      <c r="R33" s="3">
        <v>6.2</v>
      </c>
      <c r="S33" s="3">
        <v>3.6</v>
      </c>
      <c r="T33" s="3">
        <v>10.9</v>
      </c>
      <c r="U33" s="3">
        <v>16.8</v>
      </c>
      <c r="V33" s="3"/>
    </row>
    <row r="34" spans="1:22" x14ac:dyDescent="0.2">
      <c r="A34" s="3">
        <v>33</v>
      </c>
      <c r="B34" s="13" t="s">
        <v>210</v>
      </c>
      <c r="C34" s="3">
        <v>33</v>
      </c>
      <c r="D34" s="3">
        <v>66</v>
      </c>
      <c r="E34" s="3">
        <v>22.5</v>
      </c>
      <c r="F34" s="3">
        <v>52.9</v>
      </c>
      <c r="G34" s="3">
        <v>42.4</v>
      </c>
      <c r="H34" s="3">
        <v>7.2</v>
      </c>
      <c r="I34" s="3">
        <v>21.1</v>
      </c>
      <c r="J34" s="3">
        <v>34.299999999999997</v>
      </c>
      <c r="K34" s="3">
        <v>13.8</v>
      </c>
      <c r="L34" s="3">
        <v>19.8</v>
      </c>
      <c r="M34" s="3">
        <v>69.900000000000006</v>
      </c>
      <c r="N34" s="3">
        <v>11</v>
      </c>
      <c r="O34" s="3">
        <v>22.2</v>
      </c>
      <c r="P34" s="3">
        <v>33.200000000000003</v>
      </c>
      <c r="Q34" s="3">
        <v>12.5</v>
      </c>
      <c r="R34" s="3">
        <v>6.5</v>
      </c>
      <c r="S34" s="3">
        <v>3.7</v>
      </c>
      <c r="T34" s="3">
        <v>15.4</v>
      </c>
      <c r="U34" s="3">
        <v>16</v>
      </c>
      <c r="V34" s="3"/>
    </row>
    <row r="35" spans="1:22" x14ac:dyDescent="0.2">
      <c r="A35" s="3">
        <v>34</v>
      </c>
      <c r="B35" s="13" t="s">
        <v>255</v>
      </c>
      <c r="C35" s="3">
        <v>34</v>
      </c>
      <c r="D35" s="3">
        <v>66.099999999999994</v>
      </c>
      <c r="E35" s="3">
        <v>24.1</v>
      </c>
      <c r="F35" s="3">
        <v>55.7</v>
      </c>
      <c r="G35" s="3">
        <v>43.2</v>
      </c>
      <c r="H35" s="3">
        <v>6.6</v>
      </c>
      <c r="I35" s="3">
        <v>20.100000000000001</v>
      </c>
      <c r="J35" s="3">
        <v>32.799999999999997</v>
      </c>
      <c r="K35" s="3">
        <v>11.3</v>
      </c>
      <c r="L35" s="3">
        <v>15.9</v>
      </c>
      <c r="M35" s="3">
        <v>71.400000000000006</v>
      </c>
      <c r="N35" s="3">
        <v>10.6</v>
      </c>
      <c r="O35" s="3">
        <v>24.8</v>
      </c>
      <c r="P35" s="3">
        <v>35.5</v>
      </c>
      <c r="Q35" s="3">
        <v>13.1</v>
      </c>
      <c r="R35" s="3">
        <v>5.8</v>
      </c>
      <c r="S35" s="3">
        <v>2.8</v>
      </c>
      <c r="T35" s="3">
        <v>14.9</v>
      </c>
      <c r="U35" s="3">
        <v>14.4</v>
      </c>
      <c r="V35" s="3"/>
    </row>
    <row r="36" spans="1:22" x14ac:dyDescent="0.2">
      <c r="A36" s="3">
        <v>34</v>
      </c>
      <c r="B36" s="13" t="s">
        <v>126</v>
      </c>
      <c r="C36" s="3">
        <v>34</v>
      </c>
      <c r="D36" s="3">
        <v>66.099999999999994</v>
      </c>
      <c r="E36" s="3">
        <v>23.9</v>
      </c>
      <c r="F36" s="3">
        <v>55.1</v>
      </c>
      <c r="G36" s="3">
        <v>43.3</v>
      </c>
      <c r="H36" s="3">
        <v>6.8</v>
      </c>
      <c r="I36" s="3">
        <v>20.100000000000001</v>
      </c>
      <c r="J36" s="3">
        <v>34</v>
      </c>
      <c r="K36" s="3">
        <v>11.5</v>
      </c>
      <c r="L36" s="3">
        <v>16.7</v>
      </c>
      <c r="M36" s="3">
        <v>69</v>
      </c>
      <c r="N36" s="3">
        <v>7.5</v>
      </c>
      <c r="O36" s="3">
        <v>21.1</v>
      </c>
      <c r="P36" s="3">
        <v>28.6</v>
      </c>
      <c r="Q36" s="3">
        <v>10.6</v>
      </c>
      <c r="R36" s="3">
        <v>5.0999999999999996</v>
      </c>
      <c r="S36" s="3">
        <v>3.1</v>
      </c>
      <c r="T36" s="3">
        <v>10.7</v>
      </c>
      <c r="U36" s="3">
        <v>18.5</v>
      </c>
      <c r="V36" s="3"/>
    </row>
    <row r="37" spans="1:22" x14ac:dyDescent="0.2">
      <c r="A37" s="3">
        <v>36</v>
      </c>
      <c r="B37" s="13" t="s">
        <v>266</v>
      </c>
      <c r="C37" s="3">
        <v>33</v>
      </c>
      <c r="D37" s="3">
        <v>66.099999999999994</v>
      </c>
      <c r="E37" s="3">
        <v>23</v>
      </c>
      <c r="F37" s="3">
        <v>57.2</v>
      </c>
      <c r="G37" s="3">
        <v>40.200000000000003</v>
      </c>
      <c r="H37" s="3">
        <v>7.3</v>
      </c>
      <c r="I37" s="3">
        <v>22.2</v>
      </c>
      <c r="J37" s="3">
        <v>32.700000000000003</v>
      </c>
      <c r="K37" s="3">
        <v>12.8</v>
      </c>
      <c r="L37" s="3">
        <v>18.2</v>
      </c>
      <c r="M37" s="3">
        <v>70.8</v>
      </c>
      <c r="N37" s="3">
        <v>10.3</v>
      </c>
      <c r="O37" s="3">
        <v>25.2</v>
      </c>
      <c r="P37" s="3">
        <v>35.5</v>
      </c>
      <c r="Q37" s="3">
        <v>11.4</v>
      </c>
      <c r="R37" s="3">
        <v>6.3</v>
      </c>
      <c r="S37" s="3">
        <v>2.8</v>
      </c>
      <c r="T37" s="3">
        <v>12.7</v>
      </c>
      <c r="U37" s="3">
        <v>16.8</v>
      </c>
      <c r="V37" s="3"/>
    </row>
    <row r="38" spans="1:22" x14ac:dyDescent="0.2">
      <c r="A38" s="3">
        <v>37</v>
      </c>
      <c r="B38" s="13" t="s">
        <v>214</v>
      </c>
      <c r="C38" s="3">
        <v>34</v>
      </c>
      <c r="D38" s="3">
        <v>66.2</v>
      </c>
      <c r="E38" s="3">
        <v>24.3</v>
      </c>
      <c r="F38" s="3">
        <v>61.4</v>
      </c>
      <c r="G38" s="3">
        <v>39.6</v>
      </c>
      <c r="H38" s="3">
        <v>7.9</v>
      </c>
      <c r="I38" s="3">
        <v>23.3</v>
      </c>
      <c r="J38" s="3">
        <v>33.9</v>
      </c>
      <c r="K38" s="3">
        <v>9.6999999999999993</v>
      </c>
      <c r="L38" s="3">
        <v>13.4</v>
      </c>
      <c r="M38" s="3">
        <v>72.3</v>
      </c>
      <c r="N38" s="3">
        <v>10.1</v>
      </c>
      <c r="O38" s="3">
        <v>23.5</v>
      </c>
      <c r="P38" s="3">
        <v>33.700000000000003</v>
      </c>
      <c r="Q38" s="3">
        <v>13.6</v>
      </c>
      <c r="R38" s="3">
        <v>6.4</v>
      </c>
      <c r="S38" s="3">
        <v>2.7</v>
      </c>
      <c r="T38" s="3">
        <v>12.9</v>
      </c>
      <c r="U38" s="3">
        <v>18.7</v>
      </c>
      <c r="V38" s="3"/>
    </row>
    <row r="39" spans="1:22" x14ac:dyDescent="0.2">
      <c r="A39" s="3">
        <v>38</v>
      </c>
      <c r="B39" s="13" t="s">
        <v>238</v>
      </c>
      <c r="C39" s="3">
        <v>32</v>
      </c>
      <c r="D39" s="3">
        <v>66.400000000000006</v>
      </c>
      <c r="E39" s="3">
        <v>23.2</v>
      </c>
      <c r="F39" s="3">
        <v>52.5</v>
      </c>
      <c r="G39" s="3">
        <v>44.1</v>
      </c>
      <c r="H39" s="3">
        <v>6.3</v>
      </c>
      <c r="I39" s="3">
        <v>20.2</v>
      </c>
      <c r="J39" s="3">
        <v>31.4</v>
      </c>
      <c r="K39" s="3">
        <v>13.7</v>
      </c>
      <c r="L39" s="3">
        <v>19.3</v>
      </c>
      <c r="M39" s="3">
        <v>70.8</v>
      </c>
      <c r="N39" s="3">
        <v>8.3000000000000007</v>
      </c>
      <c r="O39" s="3">
        <v>25</v>
      </c>
      <c r="P39" s="3">
        <v>33.299999999999997</v>
      </c>
      <c r="Q39" s="3">
        <v>13.1</v>
      </c>
      <c r="R39" s="3">
        <v>6.5</v>
      </c>
      <c r="S39" s="3">
        <v>4</v>
      </c>
      <c r="T39" s="3">
        <v>14.4</v>
      </c>
      <c r="U39" s="3">
        <v>19.7</v>
      </c>
      <c r="V39" s="3"/>
    </row>
    <row r="40" spans="1:22" x14ac:dyDescent="0.2">
      <c r="A40" s="3">
        <v>39</v>
      </c>
      <c r="B40" s="13" t="s">
        <v>195</v>
      </c>
      <c r="C40" s="3">
        <v>32</v>
      </c>
      <c r="D40" s="3">
        <v>66.5</v>
      </c>
      <c r="E40" s="3">
        <v>23.4</v>
      </c>
      <c r="F40" s="3">
        <v>55.1</v>
      </c>
      <c r="G40" s="3">
        <v>42.5</v>
      </c>
      <c r="H40" s="3">
        <v>7.5</v>
      </c>
      <c r="I40" s="3">
        <v>22.4</v>
      </c>
      <c r="J40" s="3">
        <v>33.6</v>
      </c>
      <c r="K40" s="3">
        <v>12.1</v>
      </c>
      <c r="L40" s="3">
        <v>18</v>
      </c>
      <c r="M40" s="3">
        <v>67.099999999999994</v>
      </c>
      <c r="N40" s="3">
        <v>10.1</v>
      </c>
      <c r="O40" s="3">
        <v>23.2</v>
      </c>
      <c r="P40" s="3">
        <v>33.299999999999997</v>
      </c>
      <c r="Q40" s="3">
        <v>11.7</v>
      </c>
      <c r="R40" s="3">
        <v>6</v>
      </c>
      <c r="S40" s="3">
        <v>3.3</v>
      </c>
      <c r="T40" s="3">
        <v>12.8</v>
      </c>
      <c r="U40" s="3">
        <v>16.2</v>
      </c>
      <c r="V40" s="3"/>
    </row>
    <row r="41" spans="1:22" x14ac:dyDescent="0.2">
      <c r="A41" s="3">
        <v>40</v>
      </c>
      <c r="B41" s="13" t="s">
        <v>337</v>
      </c>
      <c r="C41" s="3">
        <v>33</v>
      </c>
      <c r="D41" s="3">
        <v>66.7</v>
      </c>
      <c r="E41" s="3">
        <v>23.9</v>
      </c>
      <c r="F41" s="3">
        <v>54.7</v>
      </c>
      <c r="G41" s="3">
        <v>43.7</v>
      </c>
      <c r="H41" s="3">
        <v>7.1</v>
      </c>
      <c r="I41" s="3">
        <v>21.1</v>
      </c>
      <c r="J41" s="3">
        <v>33.700000000000003</v>
      </c>
      <c r="K41" s="3">
        <v>11.7</v>
      </c>
      <c r="L41" s="3">
        <v>16.7</v>
      </c>
      <c r="M41" s="3">
        <v>70.099999999999994</v>
      </c>
      <c r="N41" s="3">
        <v>9.1999999999999993</v>
      </c>
      <c r="O41" s="3">
        <v>24</v>
      </c>
      <c r="P41" s="3">
        <v>33.200000000000003</v>
      </c>
      <c r="Q41" s="3">
        <v>11.2</v>
      </c>
      <c r="R41" s="3">
        <v>5.3</v>
      </c>
      <c r="S41" s="3">
        <v>3</v>
      </c>
      <c r="T41" s="3">
        <v>11.5</v>
      </c>
      <c r="U41" s="3">
        <v>14.8</v>
      </c>
      <c r="V41" s="3"/>
    </row>
    <row r="42" spans="1:22" x14ac:dyDescent="0.2">
      <c r="A42" s="3">
        <v>41</v>
      </c>
      <c r="B42" s="13" t="s">
        <v>370</v>
      </c>
      <c r="C42" s="3">
        <v>32</v>
      </c>
      <c r="D42" s="3">
        <v>66.8</v>
      </c>
      <c r="E42" s="3">
        <v>23.9</v>
      </c>
      <c r="F42" s="3">
        <v>54.1</v>
      </c>
      <c r="G42" s="3">
        <v>44.2</v>
      </c>
      <c r="H42" s="3">
        <v>7.2</v>
      </c>
      <c r="I42" s="3">
        <v>21</v>
      </c>
      <c r="J42" s="3">
        <v>34.1</v>
      </c>
      <c r="K42" s="3">
        <v>11.8</v>
      </c>
      <c r="L42" s="3">
        <v>15.6</v>
      </c>
      <c r="M42" s="3">
        <v>75.5</v>
      </c>
      <c r="N42" s="3">
        <v>9.5</v>
      </c>
      <c r="O42" s="3">
        <v>23.4</v>
      </c>
      <c r="P42" s="3">
        <v>32.9</v>
      </c>
      <c r="Q42" s="3">
        <v>12</v>
      </c>
      <c r="R42" s="3">
        <v>5.9</v>
      </c>
      <c r="S42" s="3">
        <v>2.8</v>
      </c>
      <c r="T42" s="3">
        <v>9.6999999999999993</v>
      </c>
      <c r="U42" s="3">
        <v>13.7</v>
      </c>
      <c r="V42" s="3"/>
    </row>
    <row r="43" spans="1:22" x14ac:dyDescent="0.2">
      <c r="A43" s="3">
        <v>42</v>
      </c>
      <c r="B43" s="13" t="s">
        <v>281</v>
      </c>
      <c r="C43" s="3">
        <v>33</v>
      </c>
      <c r="D43" s="3">
        <v>66.900000000000006</v>
      </c>
      <c r="E43" s="3">
        <v>24.5</v>
      </c>
      <c r="F43" s="3">
        <v>58.9</v>
      </c>
      <c r="G43" s="3">
        <v>41.6</v>
      </c>
      <c r="H43" s="3">
        <v>6.5</v>
      </c>
      <c r="I43" s="3">
        <v>20.9</v>
      </c>
      <c r="J43" s="3">
        <v>31.1</v>
      </c>
      <c r="K43" s="3">
        <v>11.4</v>
      </c>
      <c r="L43" s="3">
        <v>16.399999999999999</v>
      </c>
      <c r="M43" s="3">
        <v>69.400000000000006</v>
      </c>
      <c r="N43" s="3">
        <v>10.8</v>
      </c>
      <c r="O43" s="3">
        <v>21.9</v>
      </c>
      <c r="P43" s="3">
        <v>32.799999999999997</v>
      </c>
      <c r="Q43" s="3">
        <v>11.8</v>
      </c>
      <c r="R43" s="3">
        <v>7.1</v>
      </c>
      <c r="S43" s="3">
        <v>2.9</v>
      </c>
      <c r="T43" s="3">
        <v>9.5</v>
      </c>
      <c r="U43" s="3">
        <v>14.4</v>
      </c>
      <c r="V43" s="3"/>
    </row>
    <row r="44" spans="1:22" x14ac:dyDescent="0.2">
      <c r="A44" s="3">
        <v>43</v>
      </c>
      <c r="B44" s="13" t="s">
        <v>26</v>
      </c>
      <c r="C44" s="3">
        <v>33</v>
      </c>
      <c r="D44" s="3">
        <v>67</v>
      </c>
      <c r="E44" s="3">
        <v>24.6</v>
      </c>
      <c r="F44" s="3">
        <v>59.2</v>
      </c>
      <c r="G44" s="3">
        <v>41.5</v>
      </c>
      <c r="H44" s="3">
        <v>6.5</v>
      </c>
      <c r="I44" s="3">
        <v>21.2</v>
      </c>
      <c r="J44" s="3">
        <v>30.7</v>
      </c>
      <c r="K44" s="3">
        <v>11.3</v>
      </c>
      <c r="L44" s="3">
        <v>15.3</v>
      </c>
      <c r="M44" s="3">
        <v>73.900000000000006</v>
      </c>
      <c r="N44" s="3">
        <v>9.8000000000000007</v>
      </c>
      <c r="O44" s="3">
        <v>23.8</v>
      </c>
      <c r="P44" s="3">
        <v>33.6</v>
      </c>
      <c r="Q44" s="3">
        <v>12.2</v>
      </c>
      <c r="R44" s="3">
        <v>5</v>
      </c>
      <c r="S44" s="3">
        <v>2.5</v>
      </c>
      <c r="T44" s="3">
        <v>14.3</v>
      </c>
      <c r="U44" s="3">
        <v>17.899999999999999</v>
      </c>
      <c r="V44" s="3"/>
    </row>
    <row r="45" spans="1:22" x14ac:dyDescent="0.2">
      <c r="A45" s="3">
        <v>44</v>
      </c>
      <c r="B45" s="13" t="s">
        <v>244</v>
      </c>
      <c r="C45" s="3">
        <v>33</v>
      </c>
      <c r="D45" s="3">
        <v>67</v>
      </c>
      <c r="E45" s="3">
        <v>22.9</v>
      </c>
      <c r="F45" s="3">
        <v>55.2</v>
      </c>
      <c r="G45" s="3">
        <v>41.4</v>
      </c>
      <c r="H45" s="3">
        <v>5</v>
      </c>
      <c r="I45" s="3">
        <v>17.8</v>
      </c>
      <c r="J45" s="3">
        <v>28.3</v>
      </c>
      <c r="K45" s="3">
        <v>16.2</v>
      </c>
      <c r="L45" s="3">
        <v>22.5</v>
      </c>
      <c r="M45" s="3">
        <v>72.3</v>
      </c>
      <c r="N45" s="3">
        <v>9.1</v>
      </c>
      <c r="O45" s="3">
        <v>25.1</v>
      </c>
      <c r="P45" s="3">
        <v>34.200000000000003</v>
      </c>
      <c r="Q45" s="3">
        <v>9.5</v>
      </c>
      <c r="R45" s="3">
        <v>5.8</v>
      </c>
      <c r="S45" s="3">
        <v>2.8</v>
      </c>
      <c r="T45" s="3">
        <v>13.7</v>
      </c>
      <c r="U45" s="3">
        <v>15.4</v>
      </c>
      <c r="V45" s="3"/>
    </row>
    <row r="46" spans="1:22" x14ac:dyDescent="0.2">
      <c r="A46" s="3">
        <v>45</v>
      </c>
      <c r="B46" s="13" t="s">
        <v>208</v>
      </c>
      <c r="C46" s="3">
        <v>34</v>
      </c>
      <c r="D46" s="3">
        <v>67.099999999999994</v>
      </c>
      <c r="E46" s="3">
        <v>23.6</v>
      </c>
      <c r="F46" s="3">
        <v>56</v>
      </c>
      <c r="G46" s="3">
        <v>42.2</v>
      </c>
      <c r="H46" s="3">
        <v>7</v>
      </c>
      <c r="I46" s="3">
        <v>21.2</v>
      </c>
      <c r="J46" s="3">
        <v>33.1</v>
      </c>
      <c r="K46" s="3">
        <v>12.8</v>
      </c>
      <c r="L46" s="3">
        <v>18.8</v>
      </c>
      <c r="M46" s="3">
        <v>68.099999999999994</v>
      </c>
      <c r="N46" s="3">
        <v>9.1</v>
      </c>
      <c r="O46" s="3">
        <v>22.6</v>
      </c>
      <c r="P46" s="3">
        <v>31.7</v>
      </c>
      <c r="Q46" s="3">
        <v>11.1</v>
      </c>
      <c r="R46" s="3">
        <v>6.1</v>
      </c>
      <c r="S46" s="3">
        <v>2.6</v>
      </c>
      <c r="T46" s="3">
        <v>11.2</v>
      </c>
      <c r="U46" s="3">
        <v>17.600000000000001</v>
      </c>
      <c r="V46" s="3"/>
    </row>
    <row r="47" spans="1:22" x14ac:dyDescent="0.2">
      <c r="A47" s="3">
        <v>46</v>
      </c>
      <c r="B47" s="13" t="s">
        <v>135</v>
      </c>
      <c r="C47" s="3">
        <v>32</v>
      </c>
      <c r="D47" s="3">
        <v>67.2</v>
      </c>
      <c r="E47" s="3">
        <v>24.1</v>
      </c>
      <c r="F47" s="3">
        <v>55.2</v>
      </c>
      <c r="G47" s="3">
        <v>43.7</v>
      </c>
      <c r="H47" s="3">
        <v>8.1999999999999993</v>
      </c>
      <c r="I47" s="3">
        <v>22.8</v>
      </c>
      <c r="J47" s="3">
        <v>35.700000000000003</v>
      </c>
      <c r="K47" s="3">
        <v>10.8</v>
      </c>
      <c r="L47" s="3">
        <v>15.3</v>
      </c>
      <c r="M47" s="3">
        <v>70.7</v>
      </c>
      <c r="N47" s="3">
        <v>8.3000000000000007</v>
      </c>
      <c r="O47" s="3">
        <v>22.9</v>
      </c>
      <c r="P47" s="3">
        <v>31.2</v>
      </c>
      <c r="Q47" s="3">
        <v>10.6</v>
      </c>
      <c r="R47" s="3">
        <v>6.6</v>
      </c>
      <c r="S47" s="3">
        <v>2.7</v>
      </c>
      <c r="T47" s="3">
        <v>11.6</v>
      </c>
      <c r="U47" s="3">
        <v>17</v>
      </c>
      <c r="V47" s="3"/>
    </row>
    <row r="48" spans="1:22" x14ac:dyDescent="0.2">
      <c r="A48" s="3">
        <v>47</v>
      </c>
      <c r="B48" s="13" t="s">
        <v>164</v>
      </c>
      <c r="C48" s="3">
        <v>33</v>
      </c>
      <c r="D48" s="3">
        <v>67.2</v>
      </c>
      <c r="E48" s="3">
        <v>23.6</v>
      </c>
      <c r="F48" s="3">
        <v>54.4</v>
      </c>
      <c r="G48" s="3">
        <v>43.3</v>
      </c>
      <c r="H48" s="3">
        <v>7</v>
      </c>
      <c r="I48" s="3">
        <v>22.6</v>
      </c>
      <c r="J48" s="3">
        <v>30.9</v>
      </c>
      <c r="K48" s="3">
        <v>13.1</v>
      </c>
      <c r="L48" s="3">
        <v>18.5</v>
      </c>
      <c r="M48" s="3">
        <v>70.900000000000006</v>
      </c>
      <c r="N48" s="3">
        <v>9.3000000000000007</v>
      </c>
      <c r="O48" s="3">
        <v>21.5</v>
      </c>
      <c r="P48" s="3">
        <v>30.8</v>
      </c>
      <c r="Q48" s="3">
        <v>11.6</v>
      </c>
      <c r="R48" s="3">
        <v>6.2</v>
      </c>
      <c r="S48" s="3">
        <v>2.5</v>
      </c>
      <c r="T48" s="3">
        <v>12.4</v>
      </c>
      <c r="U48" s="3">
        <v>17.2</v>
      </c>
      <c r="V48" s="3"/>
    </row>
    <row r="49" spans="1:22" x14ac:dyDescent="0.2">
      <c r="A49" s="3">
        <v>48</v>
      </c>
      <c r="B49" s="13" t="s">
        <v>339</v>
      </c>
      <c r="C49" s="3">
        <v>33</v>
      </c>
      <c r="D49" s="3">
        <v>67.2</v>
      </c>
      <c r="E49" s="3">
        <v>22.2</v>
      </c>
      <c r="F49" s="3">
        <v>56</v>
      </c>
      <c r="G49" s="3">
        <v>39.6</v>
      </c>
      <c r="H49" s="3">
        <v>7.7</v>
      </c>
      <c r="I49" s="3">
        <v>24.3</v>
      </c>
      <c r="J49" s="3">
        <v>31.6</v>
      </c>
      <c r="K49" s="3">
        <v>15.2</v>
      </c>
      <c r="L49" s="3">
        <v>21.2</v>
      </c>
      <c r="M49" s="3">
        <v>71.8</v>
      </c>
      <c r="N49" s="3">
        <v>12.6</v>
      </c>
      <c r="O49" s="3">
        <v>23.5</v>
      </c>
      <c r="P49" s="3">
        <v>36.200000000000003</v>
      </c>
      <c r="Q49" s="3">
        <v>12.8</v>
      </c>
      <c r="R49" s="3">
        <v>8.4</v>
      </c>
      <c r="S49" s="3">
        <v>2.8</v>
      </c>
      <c r="T49" s="3">
        <v>14.9</v>
      </c>
      <c r="U49" s="3">
        <v>15.9</v>
      </c>
      <c r="V49" s="3"/>
    </row>
    <row r="50" spans="1:22" x14ac:dyDescent="0.2">
      <c r="A50" s="3">
        <v>48</v>
      </c>
      <c r="B50" s="13" t="s">
        <v>61</v>
      </c>
      <c r="C50" s="3">
        <v>33</v>
      </c>
      <c r="D50" s="3">
        <v>67.2</v>
      </c>
      <c r="E50" s="3">
        <v>23.4</v>
      </c>
      <c r="F50" s="3">
        <v>57.9</v>
      </c>
      <c r="G50" s="3">
        <v>40.299999999999997</v>
      </c>
      <c r="H50" s="3">
        <v>6.7</v>
      </c>
      <c r="I50" s="3">
        <v>24</v>
      </c>
      <c r="J50" s="3">
        <v>27.9</v>
      </c>
      <c r="K50" s="3">
        <v>13.8</v>
      </c>
      <c r="L50" s="3">
        <v>19.2</v>
      </c>
      <c r="M50" s="3">
        <v>72.2</v>
      </c>
      <c r="N50" s="3">
        <v>9.1</v>
      </c>
      <c r="O50" s="3">
        <v>21.6</v>
      </c>
      <c r="P50" s="3">
        <v>30.8</v>
      </c>
      <c r="Q50" s="3">
        <v>12.5</v>
      </c>
      <c r="R50" s="3">
        <v>6</v>
      </c>
      <c r="S50" s="3">
        <v>3.1</v>
      </c>
      <c r="T50" s="3">
        <v>11.4</v>
      </c>
      <c r="U50" s="3">
        <v>19.600000000000001</v>
      </c>
      <c r="V50" s="3"/>
    </row>
    <row r="51" spans="1:22" x14ac:dyDescent="0.2">
      <c r="A51" s="3">
        <v>50</v>
      </c>
      <c r="B51" s="13" t="s">
        <v>323</v>
      </c>
      <c r="C51" s="3">
        <v>34</v>
      </c>
      <c r="D51" s="3">
        <v>67.3</v>
      </c>
      <c r="E51" s="3">
        <v>24.2</v>
      </c>
      <c r="F51" s="3">
        <v>53.3</v>
      </c>
      <c r="G51" s="3">
        <v>45.4</v>
      </c>
      <c r="H51" s="3">
        <v>6.1</v>
      </c>
      <c r="I51" s="3">
        <v>18.5</v>
      </c>
      <c r="J51" s="3">
        <v>32.9</v>
      </c>
      <c r="K51" s="3">
        <v>12.8</v>
      </c>
      <c r="L51" s="3">
        <v>18.399999999999999</v>
      </c>
      <c r="M51" s="3">
        <v>69.599999999999994</v>
      </c>
      <c r="N51" s="3">
        <v>8.5</v>
      </c>
      <c r="O51" s="3">
        <v>23.8</v>
      </c>
      <c r="P51" s="3">
        <v>32.299999999999997</v>
      </c>
      <c r="Q51" s="3">
        <v>12.1</v>
      </c>
      <c r="R51" s="3">
        <v>6</v>
      </c>
      <c r="S51" s="3">
        <v>2.8</v>
      </c>
      <c r="T51" s="3">
        <v>11.9</v>
      </c>
      <c r="U51" s="3">
        <v>15.7</v>
      </c>
      <c r="V51" s="3"/>
    </row>
    <row r="52" spans="1:22" x14ac:dyDescent="0.2">
      <c r="A52" s="3">
        <v>51</v>
      </c>
      <c r="B52" s="13" t="s">
        <v>99</v>
      </c>
      <c r="C52" s="3">
        <v>34</v>
      </c>
      <c r="D52" s="3">
        <v>67.3</v>
      </c>
      <c r="E52" s="3">
        <v>25.8</v>
      </c>
      <c r="F52" s="3">
        <v>61</v>
      </c>
      <c r="G52" s="3">
        <v>42.2</v>
      </c>
      <c r="H52" s="3">
        <v>7.1</v>
      </c>
      <c r="I52" s="3">
        <v>22.9</v>
      </c>
      <c r="J52" s="3">
        <v>30.8</v>
      </c>
      <c r="K52" s="3">
        <v>8.6999999999999993</v>
      </c>
      <c r="L52" s="3">
        <v>13.1</v>
      </c>
      <c r="M52" s="3">
        <v>66.900000000000006</v>
      </c>
      <c r="N52" s="3">
        <v>9.9</v>
      </c>
      <c r="O52" s="3">
        <v>23.9</v>
      </c>
      <c r="P52" s="3">
        <v>33.9</v>
      </c>
      <c r="Q52" s="3">
        <v>10</v>
      </c>
      <c r="R52" s="3">
        <v>6.1</v>
      </c>
      <c r="S52" s="3">
        <v>3</v>
      </c>
      <c r="T52" s="3">
        <v>11.1</v>
      </c>
      <c r="U52" s="3">
        <v>15.8</v>
      </c>
      <c r="V52" s="3"/>
    </row>
    <row r="53" spans="1:22" x14ac:dyDescent="0.2">
      <c r="A53" s="3">
        <v>52</v>
      </c>
      <c r="B53" s="13" t="s">
        <v>322</v>
      </c>
      <c r="C53" s="3">
        <v>32</v>
      </c>
      <c r="D53" s="3">
        <v>67.3</v>
      </c>
      <c r="E53" s="3">
        <v>22.8</v>
      </c>
      <c r="F53" s="3">
        <v>52.6</v>
      </c>
      <c r="G53" s="3">
        <v>43.3</v>
      </c>
      <c r="H53" s="3">
        <v>6.8</v>
      </c>
      <c r="I53" s="3">
        <v>19</v>
      </c>
      <c r="J53" s="3">
        <v>35.9</v>
      </c>
      <c r="K53" s="3">
        <v>14.9</v>
      </c>
      <c r="L53" s="3">
        <v>20.6</v>
      </c>
      <c r="M53" s="3">
        <v>72.400000000000006</v>
      </c>
      <c r="N53" s="3">
        <v>9.8000000000000007</v>
      </c>
      <c r="O53" s="3">
        <v>23.4</v>
      </c>
      <c r="P53" s="3">
        <v>33.299999999999997</v>
      </c>
      <c r="Q53" s="3">
        <v>12.2</v>
      </c>
      <c r="R53" s="3">
        <v>6.6</v>
      </c>
      <c r="S53" s="3">
        <v>3.2</v>
      </c>
      <c r="T53" s="3">
        <v>13.4</v>
      </c>
      <c r="U53" s="3">
        <v>16.3</v>
      </c>
      <c r="V53" s="3"/>
    </row>
    <row r="54" spans="1:22" x14ac:dyDescent="0.2">
      <c r="A54" s="3">
        <v>53</v>
      </c>
      <c r="B54" s="13" t="s">
        <v>45</v>
      </c>
      <c r="C54" s="3">
        <v>34</v>
      </c>
      <c r="D54" s="3">
        <v>67.400000000000006</v>
      </c>
      <c r="E54" s="3">
        <v>23.1</v>
      </c>
      <c r="F54" s="3">
        <v>55.2</v>
      </c>
      <c r="G54" s="3">
        <v>41.8</v>
      </c>
      <c r="H54" s="3">
        <v>7</v>
      </c>
      <c r="I54" s="3">
        <v>20.8</v>
      </c>
      <c r="J54" s="3">
        <v>33.700000000000003</v>
      </c>
      <c r="K54" s="3">
        <v>14.3</v>
      </c>
      <c r="L54" s="3">
        <v>21.1</v>
      </c>
      <c r="M54" s="3">
        <v>67.5</v>
      </c>
      <c r="N54" s="3">
        <v>10.199999999999999</v>
      </c>
      <c r="O54" s="3">
        <v>22.1</v>
      </c>
      <c r="P54" s="3">
        <v>32.299999999999997</v>
      </c>
      <c r="Q54" s="3">
        <v>12.2</v>
      </c>
      <c r="R54" s="3">
        <v>7.4</v>
      </c>
      <c r="S54" s="3">
        <v>4.5</v>
      </c>
      <c r="T54" s="3">
        <v>13.4</v>
      </c>
      <c r="U54" s="3">
        <v>16.5</v>
      </c>
      <c r="V54" s="3"/>
    </row>
    <row r="55" spans="1:22" x14ac:dyDescent="0.2">
      <c r="A55" s="3">
        <v>54</v>
      </c>
      <c r="B55" s="13" t="s">
        <v>108</v>
      </c>
      <c r="C55" s="3">
        <v>33</v>
      </c>
      <c r="D55" s="3">
        <v>67.5</v>
      </c>
      <c r="E55" s="3">
        <v>23.6</v>
      </c>
      <c r="F55" s="3">
        <v>54.8</v>
      </c>
      <c r="G55" s="3">
        <v>43.1</v>
      </c>
      <c r="H55" s="3">
        <v>8.6999999999999993</v>
      </c>
      <c r="I55" s="3">
        <v>25.1</v>
      </c>
      <c r="J55" s="3">
        <v>34.700000000000003</v>
      </c>
      <c r="K55" s="3">
        <v>11.5</v>
      </c>
      <c r="L55" s="3">
        <v>16.5</v>
      </c>
      <c r="M55" s="3">
        <v>69.5</v>
      </c>
      <c r="N55" s="3">
        <v>9.1999999999999993</v>
      </c>
      <c r="O55" s="3">
        <v>21.5</v>
      </c>
      <c r="P55" s="3">
        <v>30.8</v>
      </c>
      <c r="Q55" s="3">
        <v>14.4</v>
      </c>
      <c r="R55" s="3">
        <v>5.2</v>
      </c>
      <c r="S55" s="3">
        <v>2.7</v>
      </c>
      <c r="T55" s="3">
        <v>10.199999999999999</v>
      </c>
      <c r="U55" s="3">
        <v>15.3</v>
      </c>
      <c r="V55" s="3"/>
    </row>
    <row r="56" spans="1:22" x14ac:dyDescent="0.2">
      <c r="A56" s="3">
        <v>55</v>
      </c>
      <c r="B56" s="13" t="s">
        <v>25</v>
      </c>
      <c r="C56" s="3">
        <v>33</v>
      </c>
      <c r="D56" s="3">
        <v>67.599999999999994</v>
      </c>
      <c r="E56" s="3">
        <v>24.1</v>
      </c>
      <c r="F56" s="3">
        <v>56.6</v>
      </c>
      <c r="G56" s="3">
        <v>42.6</v>
      </c>
      <c r="H56" s="3">
        <v>6.1</v>
      </c>
      <c r="I56" s="3">
        <v>19.3</v>
      </c>
      <c r="J56" s="3">
        <v>31.7</v>
      </c>
      <c r="K56" s="3">
        <v>13.2</v>
      </c>
      <c r="L56" s="3">
        <v>19</v>
      </c>
      <c r="M56" s="3">
        <v>69.5</v>
      </c>
      <c r="N56" s="3">
        <v>10</v>
      </c>
      <c r="O56" s="3">
        <v>22.3</v>
      </c>
      <c r="P56" s="3">
        <v>32.299999999999997</v>
      </c>
      <c r="Q56" s="3">
        <v>10.8</v>
      </c>
      <c r="R56" s="3">
        <v>6.2</v>
      </c>
      <c r="S56" s="3">
        <v>2.7</v>
      </c>
      <c r="T56" s="3">
        <v>11.7</v>
      </c>
      <c r="U56" s="3">
        <v>16.100000000000001</v>
      </c>
      <c r="V56" s="3"/>
    </row>
    <row r="57" spans="1:22" x14ac:dyDescent="0.2">
      <c r="A57" s="3">
        <v>56</v>
      </c>
      <c r="B57" s="13" t="s">
        <v>335</v>
      </c>
      <c r="C57" s="3">
        <v>34</v>
      </c>
      <c r="D57" s="3">
        <v>67.7</v>
      </c>
      <c r="E57" s="3">
        <v>24</v>
      </c>
      <c r="F57" s="3">
        <v>57.5</v>
      </c>
      <c r="G57" s="3">
        <v>41.7</v>
      </c>
      <c r="H57" s="3">
        <v>6.9</v>
      </c>
      <c r="I57" s="3">
        <v>19.8</v>
      </c>
      <c r="J57" s="3">
        <v>34.799999999999997</v>
      </c>
      <c r="K57" s="3">
        <v>12.8</v>
      </c>
      <c r="L57" s="3">
        <v>17.3</v>
      </c>
      <c r="M57" s="3">
        <v>73.900000000000006</v>
      </c>
      <c r="N57" s="3">
        <v>10.5</v>
      </c>
      <c r="O57" s="3">
        <v>24.2</v>
      </c>
      <c r="P57" s="3">
        <v>34.700000000000003</v>
      </c>
      <c r="Q57" s="3">
        <v>12.7</v>
      </c>
      <c r="R57" s="3">
        <v>7.8</v>
      </c>
      <c r="S57" s="3">
        <v>3.4</v>
      </c>
      <c r="T57" s="3">
        <v>12.4</v>
      </c>
      <c r="U57" s="3">
        <v>15.3</v>
      </c>
      <c r="V57" s="3"/>
    </row>
    <row r="58" spans="1:22" x14ac:dyDescent="0.2">
      <c r="A58" s="3">
        <v>57</v>
      </c>
      <c r="B58" s="13" t="s">
        <v>309</v>
      </c>
      <c r="C58" s="3">
        <v>32</v>
      </c>
      <c r="D58" s="3">
        <v>67.8</v>
      </c>
      <c r="E58" s="3">
        <v>25.1</v>
      </c>
      <c r="F58" s="3">
        <v>54.9</v>
      </c>
      <c r="G58" s="3">
        <v>45.7</v>
      </c>
      <c r="H58" s="3">
        <v>6.2</v>
      </c>
      <c r="I58" s="3">
        <v>20.3</v>
      </c>
      <c r="J58" s="3">
        <v>30.7</v>
      </c>
      <c r="K58" s="3">
        <v>11.4</v>
      </c>
      <c r="L58" s="3">
        <v>16.7</v>
      </c>
      <c r="M58" s="3">
        <v>68.3</v>
      </c>
      <c r="N58" s="3">
        <v>9.1</v>
      </c>
      <c r="O58" s="3">
        <v>25.3</v>
      </c>
      <c r="P58" s="3">
        <v>34.4</v>
      </c>
      <c r="Q58" s="3">
        <v>13.3</v>
      </c>
      <c r="R58" s="3">
        <v>6.2</v>
      </c>
      <c r="S58" s="3">
        <v>3.2</v>
      </c>
      <c r="T58" s="3">
        <v>13</v>
      </c>
      <c r="U58" s="3">
        <v>16.5</v>
      </c>
      <c r="V58" s="3"/>
    </row>
    <row r="59" spans="1:22" x14ac:dyDescent="0.2">
      <c r="A59" s="3">
        <v>58</v>
      </c>
      <c r="B59" s="13" t="s">
        <v>114</v>
      </c>
      <c r="C59" s="3">
        <v>33</v>
      </c>
      <c r="D59" s="3">
        <v>67.8</v>
      </c>
      <c r="E59" s="3">
        <v>24.5</v>
      </c>
      <c r="F59" s="3">
        <v>58.5</v>
      </c>
      <c r="G59" s="3">
        <v>42</v>
      </c>
      <c r="H59" s="3">
        <v>7.2</v>
      </c>
      <c r="I59" s="3">
        <v>22.9</v>
      </c>
      <c r="J59" s="3">
        <v>31.4</v>
      </c>
      <c r="K59" s="3">
        <v>11.5</v>
      </c>
      <c r="L59" s="3">
        <v>15.7</v>
      </c>
      <c r="M59" s="3">
        <v>73.2</v>
      </c>
      <c r="N59" s="3">
        <v>11.6</v>
      </c>
      <c r="O59" s="3">
        <v>23.1</v>
      </c>
      <c r="P59" s="3">
        <v>34.700000000000003</v>
      </c>
      <c r="Q59" s="3">
        <v>12.8</v>
      </c>
      <c r="R59" s="3">
        <v>7.8</v>
      </c>
      <c r="S59" s="3">
        <v>4.4000000000000004</v>
      </c>
      <c r="T59" s="3">
        <v>13.4</v>
      </c>
      <c r="U59" s="3">
        <v>17.3</v>
      </c>
      <c r="V59" s="3"/>
    </row>
    <row r="60" spans="1:22" x14ac:dyDescent="0.2">
      <c r="A60" s="3">
        <v>59</v>
      </c>
      <c r="B60" s="13" t="s">
        <v>136</v>
      </c>
      <c r="C60" s="3">
        <v>32</v>
      </c>
      <c r="D60" s="3">
        <v>67.900000000000006</v>
      </c>
      <c r="E60" s="3">
        <v>22.2</v>
      </c>
      <c r="F60" s="3">
        <v>55</v>
      </c>
      <c r="G60" s="3">
        <v>40.299999999999997</v>
      </c>
      <c r="H60" s="3">
        <v>8.6</v>
      </c>
      <c r="I60" s="3">
        <v>25.8</v>
      </c>
      <c r="J60" s="3">
        <v>33.4</v>
      </c>
      <c r="K60" s="3">
        <v>14.9</v>
      </c>
      <c r="L60" s="3">
        <v>19.399999999999999</v>
      </c>
      <c r="M60" s="3">
        <v>76.8</v>
      </c>
      <c r="N60" s="3">
        <v>9.6999999999999993</v>
      </c>
      <c r="O60" s="3">
        <v>22.3</v>
      </c>
      <c r="P60" s="3">
        <v>32</v>
      </c>
      <c r="Q60" s="3">
        <v>14.4</v>
      </c>
      <c r="R60" s="3">
        <v>8</v>
      </c>
      <c r="S60" s="3">
        <v>5.5</v>
      </c>
      <c r="T60" s="3">
        <v>13.4</v>
      </c>
      <c r="U60" s="3">
        <v>19.899999999999999</v>
      </c>
      <c r="V60" s="3"/>
    </row>
    <row r="61" spans="1:22" x14ac:dyDescent="0.2">
      <c r="A61" s="3">
        <v>60</v>
      </c>
      <c r="B61" s="13" t="s">
        <v>192</v>
      </c>
      <c r="C61" s="3">
        <v>33</v>
      </c>
      <c r="D61" s="3">
        <v>68</v>
      </c>
      <c r="E61" s="3">
        <v>24.3</v>
      </c>
      <c r="F61" s="3">
        <v>58.8</v>
      </c>
      <c r="G61" s="3">
        <v>41.3</v>
      </c>
      <c r="H61" s="3">
        <v>6.4</v>
      </c>
      <c r="I61" s="3">
        <v>19.100000000000001</v>
      </c>
      <c r="J61" s="3">
        <v>33.6</v>
      </c>
      <c r="K61" s="3">
        <v>12.9</v>
      </c>
      <c r="L61" s="3">
        <v>18.2</v>
      </c>
      <c r="M61" s="3">
        <v>70.900000000000006</v>
      </c>
      <c r="N61" s="3">
        <v>9.6999999999999993</v>
      </c>
      <c r="O61" s="3">
        <v>23.4</v>
      </c>
      <c r="P61" s="3">
        <v>33.1</v>
      </c>
      <c r="Q61" s="3">
        <v>11.9</v>
      </c>
      <c r="R61" s="3">
        <v>6.8</v>
      </c>
      <c r="S61" s="3">
        <v>3.8</v>
      </c>
      <c r="T61" s="3">
        <v>11.9</v>
      </c>
      <c r="U61" s="3">
        <v>19.7</v>
      </c>
      <c r="V61" s="3"/>
    </row>
    <row r="62" spans="1:22" x14ac:dyDescent="0.2">
      <c r="A62" s="3">
        <v>61</v>
      </c>
      <c r="B62" s="13" t="s">
        <v>53</v>
      </c>
      <c r="C62" s="3">
        <v>33</v>
      </c>
      <c r="D62" s="3">
        <v>68</v>
      </c>
      <c r="E62" s="3">
        <v>22.9</v>
      </c>
      <c r="F62" s="3">
        <v>54.1</v>
      </c>
      <c r="G62" s="3">
        <v>42.3</v>
      </c>
      <c r="H62" s="3">
        <v>6.5</v>
      </c>
      <c r="I62" s="3">
        <v>18.5</v>
      </c>
      <c r="J62" s="3">
        <v>35.1</v>
      </c>
      <c r="K62" s="3">
        <v>15.8</v>
      </c>
      <c r="L62" s="3">
        <v>21.6</v>
      </c>
      <c r="M62" s="3">
        <v>73</v>
      </c>
      <c r="N62" s="3">
        <v>9.3000000000000007</v>
      </c>
      <c r="O62" s="3">
        <v>20</v>
      </c>
      <c r="P62" s="3">
        <v>29.3</v>
      </c>
      <c r="Q62" s="3">
        <v>10.1</v>
      </c>
      <c r="R62" s="3">
        <v>5.6</v>
      </c>
      <c r="S62" s="3">
        <v>2.9</v>
      </c>
      <c r="T62" s="3">
        <v>10.199999999999999</v>
      </c>
      <c r="U62" s="3">
        <v>16</v>
      </c>
      <c r="V62" s="3"/>
    </row>
    <row r="63" spans="1:22" x14ac:dyDescent="0.2">
      <c r="A63" s="3">
        <v>62</v>
      </c>
      <c r="B63" s="13" t="s">
        <v>299</v>
      </c>
      <c r="C63" s="3">
        <v>32</v>
      </c>
      <c r="D63" s="3">
        <v>68</v>
      </c>
      <c r="E63" s="3">
        <v>23</v>
      </c>
      <c r="F63" s="3">
        <v>57.3</v>
      </c>
      <c r="G63" s="3">
        <v>40.200000000000003</v>
      </c>
      <c r="H63" s="3">
        <v>8.1</v>
      </c>
      <c r="I63" s="3">
        <v>26.3</v>
      </c>
      <c r="J63" s="3">
        <v>30.7</v>
      </c>
      <c r="K63" s="3">
        <v>13.9</v>
      </c>
      <c r="L63" s="3">
        <v>18.100000000000001</v>
      </c>
      <c r="M63" s="3">
        <v>77</v>
      </c>
      <c r="N63" s="3">
        <v>11.2</v>
      </c>
      <c r="O63" s="3">
        <v>24.3</v>
      </c>
      <c r="P63" s="3">
        <v>35.4</v>
      </c>
      <c r="Q63" s="3">
        <v>13.2</v>
      </c>
      <c r="R63" s="3">
        <v>6.3</v>
      </c>
      <c r="S63" s="3">
        <v>2.7</v>
      </c>
      <c r="T63" s="3">
        <v>13.3</v>
      </c>
      <c r="U63" s="3">
        <v>18.100000000000001</v>
      </c>
      <c r="V63" s="3"/>
    </row>
    <row r="64" spans="1:22" x14ac:dyDescent="0.2">
      <c r="A64" s="3">
        <v>63</v>
      </c>
      <c r="B64" s="13" t="s">
        <v>22</v>
      </c>
      <c r="C64" s="3">
        <v>33</v>
      </c>
      <c r="D64" s="3">
        <v>68.099999999999994</v>
      </c>
      <c r="E64" s="3">
        <v>23.9</v>
      </c>
      <c r="F64" s="3">
        <v>57.4</v>
      </c>
      <c r="G64" s="3">
        <v>41.7</v>
      </c>
      <c r="H64" s="3">
        <v>7.8</v>
      </c>
      <c r="I64" s="3">
        <v>23.4</v>
      </c>
      <c r="J64" s="3">
        <v>33.200000000000003</v>
      </c>
      <c r="K64" s="3">
        <v>12.4</v>
      </c>
      <c r="L64" s="3">
        <v>16.600000000000001</v>
      </c>
      <c r="M64" s="3">
        <v>75</v>
      </c>
      <c r="N64" s="3">
        <v>10</v>
      </c>
      <c r="O64" s="3">
        <v>21.8</v>
      </c>
      <c r="P64" s="3">
        <v>31.8</v>
      </c>
      <c r="Q64" s="3">
        <v>13.2</v>
      </c>
      <c r="R64" s="3">
        <v>7.4</v>
      </c>
      <c r="S64" s="3">
        <v>3.4</v>
      </c>
      <c r="T64" s="3">
        <v>15.4</v>
      </c>
      <c r="U64" s="3">
        <v>18.399999999999999</v>
      </c>
      <c r="V64" s="3"/>
    </row>
    <row r="65" spans="1:22" x14ac:dyDescent="0.2">
      <c r="A65" s="3">
        <v>64</v>
      </c>
      <c r="B65" s="13" t="s">
        <v>269</v>
      </c>
      <c r="C65" s="3">
        <v>33</v>
      </c>
      <c r="D65" s="3">
        <v>68.099999999999994</v>
      </c>
      <c r="E65" s="3">
        <v>23.8</v>
      </c>
      <c r="F65" s="3">
        <v>56.1</v>
      </c>
      <c r="G65" s="3">
        <v>42.4</v>
      </c>
      <c r="H65" s="3">
        <v>7.8</v>
      </c>
      <c r="I65" s="3">
        <v>24.3</v>
      </c>
      <c r="J65" s="3">
        <v>31.9</v>
      </c>
      <c r="K65" s="3">
        <v>12.8</v>
      </c>
      <c r="L65" s="3">
        <v>18</v>
      </c>
      <c r="M65" s="3">
        <v>71.2</v>
      </c>
      <c r="N65" s="3">
        <v>10.5</v>
      </c>
      <c r="O65" s="3">
        <v>24.7</v>
      </c>
      <c r="P65" s="3">
        <v>35.200000000000003</v>
      </c>
      <c r="Q65" s="3">
        <v>14.6</v>
      </c>
      <c r="R65" s="3">
        <v>5.6</v>
      </c>
      <c r="S65" s="3">
        <v>3.2</v>
      </c>
      <c r="T65" s="3">
        <v>11.8</v>
      </c>
      <c r="U65" s="3">
        <v>17.899999999999999</v>
      </c>
      <c r="V65" s="3"/>
    </row>
    <row r="66" spans="1:22" x14ac:dyDescent="0.2">
      <c r="A66" s="3">
        <v>64</v>
      </c>
      <c r="B66" s="13" t="s">
        <v>191</v>
      </c>
      <c r="C66" s="3">
        <v>33</v>
      </c>
      <c r="D66" s="3">
        <v>68.099999999999994</v>
      </c>
      <c r="E66" s="3">
        <v>22.7</v>
      </c>
      <c r="F66" s="3">
        <v>52.4</v>
      </c>
      <c r="G66" s="3">
        <v>43.4</v>
      </c>
      <c r="H66" s="3">
        <v>8.4</v>
      </c>
      <c r="I66" s="3">
        <v>23.4</v>
      </c>
      <c r="J66" s="3">
        <v>35.700000000000003</v>
      </c>
      <c r="K66" s="3">
        <v>14.3</v>
      </c>
      <c r="L66" s="3">
        <v>19.899999999999999</v>
      </c>
      <c r="M66" s="3">
        <v>72</v>
      </c>
      <c r="N66" s="3">
        <v>8.6</v>
      </c>
      <c r="O66" s="3">
        <v>22.9</v>
      </c>
      <c r="P66" s="3">
        <v>31.5</v>
      </c>
      <c r="Q66" s="3">
        <v>14.2</v>
      </c>
      <c r="R66" s="3">
        <v>5.7</v>
      </c>
      <c r="S66" s="3">
        <v>2.5</v>
      </c>
      <c r="T66" s="3">
        <v>12.2</v>
      </c>
      <c r="U66" s="3">
        <v>19.399999999999999</v>
      </c>
      <c r="V66" s="3"/>
    </row>
    <row r="67" spans="1:22" x14ac:dyDescent="0.2">
      <c r="A67" s="3">
        <v>66</v>
      </c>
      <c r="B67" s="13" t="s">
        <v>144</v>
      </c>
      <c r="C67" s="3">
        <v>32</v>
      </c>
      <c r="D67" s="3">
        <v>68.3</v>
      </c>
      <c r="E67" s="3">
        <v>22.7</v>
      </c>
      <c r="F67" s="3">
        <v>54</v>
      </c>
      <c r="G67" s="3">
        <v>42</v>
      </c>
      <c r="H67" s="3">
        <v>7.2</v>
      </c>
      <c r="I67" s="3">
        <v>21.4</v>
      </c>
      <c r="J67" s="3">
        <v>33.4</v>
      </c>
      <c r="K67" s="3">
        <v>15.7</v>
      </c>
      <c r="L67" s="3">
        <v>22.5</v>
      </c>
      <c r="M67" s="3">
        <v>69.5</v>
      </c>
      <c r="N67" s="3">
        <v>9.1</v>
      </c>
      <c r="O67" s="3">
        <v>23.1</v>
      </c>
      <c r="P67" s="3">
        <v>32.200000000000003</v>
      </c>
      <c r="Q67" s="3">
        <v>13.6</v>
      </c>
      <c r="R67" s="3">
        <v>6.9</v>
      </c>
      <c r="S67" s="3">
        <v>4.7</v>
      </c>
      <c r="T67" s="3">
        <v>15.5</v>
      </c>
      <c r="U67" s="3">
        <v>17.899999999999999</v>
      </c>
      <c r="V67" s="3"/>
    </row>
    <row r="68" spans="1:22" x14ac:dyDescent="0.2">
      <c r="A68" s="3">
        <v>67</v>
      </c>
      <c r="B68" s="13" t="s">
        <v>259</v>
      </c>
      <c r="C68" s="3">
        <v>33</v>
      </c>
      <c r="D68" s="3">
        <v>68.3</v>
      </c>
      <c r="E68" s="3">
        <v>23.7</v>
      </c>
      <c r="F68" s="3">
        <v>56.6</v>
      </c>
      <c r="G68" s="3">
        <v>41.8</v>
      </c>
      <c r="H68" s="3">
        <v>8</v>
      </c>
      <c r="I68" s="3">
        <v>22.4</v>
      </c>
      <c r="J68" s="3">
        <v>35.6</v>
      </c>
      <c r="K68" s="3">
        <v>13</v>
      </c>
      <c r="L68" s="3">
        <v>18.2</v>
      </c>
      <c r="M68" s="3">
        <v>71.099999999999994</v>
      </c>
      <c r="N68" s="3">
        <v>11.3</v>
      </c>
      <c r="O68" s="3">
        <v>22.4</v>
      </c>
      <c r="P68" s="3">
        <v>33.700000000000003</v>
      </c>
      <c r="Q68" s="3">
        <v>11.9</v>
      </c>
      <c r="R68" s="3">
        <v>7.3</v>
      </c>
      <c r="S68" s="3">
        <v>3.8</v>
      </c>
      <c r="T68" s="3">
        <v>11.8</v>
      </c>
      <c r="U68" s="3">
        <v>15.6</v>
      </c>
      <c r="V68" s="3"/>
    </row>
    <row r="69" spans="1:22" x14ac:dyDescent="0.2">
      <c r="A69" s="3">
        <v>68</v>
      </c>
      <c r="B69" s="13" t="s">
        <v>321</v>
      </c>
      <c r="C69" s="3">
        <v>33</v>
      </c>
      <c r="D69" s="3">
        <v>68.400000000000006</v>
      </c>
      <c r="E69" s="3">
        <v>22.8</v>
      </c>
      <c r="F69" s="3">
        <v>54.2</v>
      </c>
      <c r="G69" s="3">
        <v>42</v>
      </c>
      <c r="H69" s="3">
        <v>7</v>
      </c>
      <c r="I69" s="3">
        <v>22.3</v>
      </c>
      <c r="J69" s="3">
        <v>31.6</v>
      </c>
      <c r="K69" s="3">
        <v>15.8</v>
      </c>
      <c r="L69" s="3">
        <v>21.1</v>
      </c>
      <c r="M69" s="3">
        <v>75.099999999999994</v>
      </c>
      <c r="N69" s="3">
        <v>9.5</v>
      </c>
      <c r="O69" s="3">
        <v>22.6</v>
      </c>
      <c r="P69" s="3">
        <v>32.1</v>
      </c>
      <c r="Q69" s="3">
        <v>12.8</v>
      </c>
      <c r="R69" s="3">
        <v>6.3</v>
      </c>
      <c r="S69" s="3">
        <v>3.1</v>
      </c>
      <c r="T69" s="3">
        <v>13</v>
      </c>
      <c r="U69" s="3">
        <v>16.8</v>
      </c>
      <c r="V69" s="3"/>
    </row>
    <row r="70" spans="1:22" x14ac:dyDescent="0.2">
      <c r="A70" s="3">
        <v>69</v>
      </c>
      <c r="B70" s="13" t="s">
        <v>137</v>
      </c>
      <c r="C70" s="3">
        <v>32</v>
      </c>
      <c r="D70" s="3">
        <v>68.400000000000006</v>
      </c>
      <c r="E70" s="3">
        <v>24.3</v>
      </c>
      <c r="F70" s="3">
        <v>58.9</v>
      </c>
      <c r="G70" s="3">
        <v>41.3</v>
      </c>
      <c r="H70" s="3">
        <v>7.2</v>
      </c>
      <c r="I70" s="3">
        <v>23.3</v>
      </c>
      <c r="J70" s="3">
        <v>30.9</v>
      </c>
      <c r="K70" s="3">
        <v>12.5</v>
      </c>
      <c r="L70" s="3">
        <v>18</v>
      </c>
      <c r="M70" s="3">
        <v>69.599999999999994</v>
      </c>
      <c r="N70" s="3">
        <v>10.3</v>
      </c>
      <c r="O70" s="3">
        <v>22.1</v>
      </c>
      <c r="P70" s="3">
        <v>32.299999999999997</v>
      </c>
      <c r="Q70" s="3">
        <v>11.7</v>
      </c>
      <c r="R70" s="3">
        <v>7.1</v>
      </c>
      <c r="S70" s="3">
        <v>2.8</v>
      </c>
      <c r="T70" s="3">
        <v>10.6</v>
      </c>
      <c r="U70" s="3">
        <v>16.2</v>
      </c>
      <c r="V70" s="3"/>
    </row>
    <row r="71" spans="1:22" x14ac:dyDescent="0.2">
      <c r="A71" s="3">
        <v>70</v>
      </c>
      <c r="B71" s="13" t="s">
        <v>355</v>
      </c>
      <c r="C71" s="3">
        <v>31</v>
      </c>
      <c r="D71" s="3">
        <v>68.400000000000006</v>
      </c>
      <c r="E71" s="3">
        <v>24.1</v>
      </c>
      <c r="F71" s="3">
        <v>57.9</v>
      </c>
      <c r="G71" s="3">
        <v>41.6</v>
      </c>
      <c r="H71" s="3">
        <v>7.1</v>
      </c>
      <c r="I71" s="3">
        <v>21.4</v>
      </c>
      <c r="J71" s="3">
        <v>33.299999999999997</v>
      </c>
      <c r="K71" s="3">
        <v>13</v>
      </c>
      <c r="L71" s="3">
        <v>19.100000000000001</v>
      </c>
      <c r="M71" s="3">
        <v>68</v>
      </c>
      <c r="N71" s="3">
        <v>12</v>
      </c>
      <c r="O71" s="3">
        <v>23.6</v>
      </c>
      <c r="P71" s="3">
        <v>35.6</v>
      </c>
      <c r="Q71" s="3">
        <v>12.9</v>
      </c>
      <c r="R71" s="3">
        <v>9.1</v>
      </c>
      <c r="S71" s="3">
        <v>3.4</v>
      </c>
      <c r="T71" s="3">
        <v>14.2</v>
      </c>
      <c r="U71" s="3">
        <v>16.600000000000001</v>
      </c>
      <c r="V71" s="3"/>
    </row>
    <row r="72" spans="1:22" x14ac:dyDescent="0.2">
      <c r="A72" s="3">
        <v>71</v>
      </c>
      <c r="B72" s="13" t="s">
        <v>347</v>
      </c>
      <c r="C72" s="3">
        <v>32</v>
      </c>
      <c r="D72" s="3">
        <v>68.5</v>
      </c>
      <c r="E72" s="3">
        <v>23.9</v>
      </c>
      <c r="F72" s="3">
        <v>53.3</v>
      </c>
      <c r="G72" s="3">
        <v>44.9</v>
      </c>
      <c r="H72" s="3">
        <v>7.9</v>
      </c>
      <c r="I72" s="3">
        <v>21.7</v>
      </c>
      <c r="J72" s="3">
        <v>36.299999999999997</v>
      </c>
      <c r="K72" s="3">
        <v>12.7</v>
      </c>
      <c r="L72" s="3">
        <v>17</v>
      </c>
      <c r="M72" s="3">
        <v>74.8</v>
      </c>
      <c r="N72" s="3">
        <v>7.3</v>
      </c>
      <c r="O72" s="3">
        <v>22.3</v>
      </c>
      <c r="P72" s="3">
        <v>29.7</v>
      </c>
      <c r="Q72" s="3">
        <v>12.8</v>
      </c>
      <c r="R72" s="3">
        <v>7.3</v>
      </c>
      <c r="S72" s="3">
        <v>2.9</v>
      </c>
      <c r="T72" s="3">
        <v>10.9</v>
      </c>
      <c r="U72" s="3">
        <v>16.100000000000001</v>
      </c>
      <c r="V72" s="3"/>
    </row>
    <row r="73" spans="1:22" x14ac:dyDescent="0.2">
      <c r="A73" s="3">
        <v>72</v>
      </c>
      <c r="B73" s="13" t="s">
        <v>80</v>
      </c>
      <c r="C73" s="3">
        <v>33</v>
      </c>
      <c r="D73" s="3">
        <v>68.5</v>
      </c>
      <c r="E73" s="3">
        <v>24.5</v>
      </c>
      <c r="F73" s="3">
        <v>56.3</v>
      </c>
      <c r="G73" s="3">
        <v>43.5</v>
      </c>
      <c r="H73" s="3">
        <v>7.1</v>
      </c>
      <c r="I73" s="3">
        <v>22.4</v>
      </c>
      <c r="J73" s="3">
        <v>31.8</v>
      </c>
      <c r="K73" s="3">
        <v>12.4</v>
      </c>
      <c r="L73" s="3">
        <v>17</v>
      </c>
      <c r="M73" s="3">
        <v>72.8</v>
      </c>
      <c r="N73" s="3">
        <v>10.5</v>
      </c>
      <c r="O73" s="3">
        <v>25.5</v>
      </c>
      <c r="P73" s="3">
        <v>35.9</v>
      </c>
      <c r="Q73" s="3">
        <v>14.7</v>
      </c>
      <c r="R73" s="3">
        <v>5.6</v>
      </c>
      <c r="S73" s="3">
        <v>2.9</v>
      </c>
      <c r="T73" s="3">
        <v>14.8</v>
      </c>
      <c r="U73" s="3">
        <v>14.8</v>
      </c>
      <c r="V73" s="3"/>
    </row>
    <row r="74" spans="1:22" x14ac:dyDescent="0.2">
      <c r="A74" s="3">
        <v>73</v>
      </c>
      <c r="B74" s="13" t="s">
        <v>155</v>
      </c>
      <c r="C74" s="3">
        <v>34</v>
      </c>
      <c r="D74" s="3">
        <v>68.599999999999994</v>
      </c>
      <c r="E74" s="3">
        <v>25.1</v>
      </c>
      <c r="F74" s="3">
        <v>60.4</v>
      </c>
      <c r="G74" s="3">
        <v>41.5</v>
      </c>
      <c r="H74" s="3">
        <v>6.7</v>
      </c>
      <c r="I74" s="3">
        <v>20.100000000000001</v>
      </c>
      <c r="J74" s="3">
        <v>33.5</v>
      </c>
      <c r="K74" s="3">
        <v>11.7</v>
      </c>
      <c r="L74" s="3">
        <v>15.6</v>
      </c>
      <c r="M74" s="3">
        <v>75</v>
      </c>
      <c r="N74" s="3">
        <v>10</v>
      </c>
      <c r="O74" s="3">
        <v>24.2</v>
      </c>
      <c r="P74" s="3">
        <v>34.200000000000003</v>
      </c>
      <c r="Q74" s="3">
        <v>12.8</v>
      </c>
      <c r="R74" s="3">
        <v>6.7</v>
      </c>
      <c r="S74" s="3">
        <v>3.1</v>
      </c>
      <c r="T74" s="3">
        <v>11.1</v>
      </c>
      <c r="U74" s="3">
        <v>16.2</v>
      </c>
      <c r="V74" s="3"/>
    </row>
    <row r="75" spans="1:22" x14ac:dyDescent="0.2">
      <c r="A75" s="3">
        <v>74</v>
      </c>
      <c r="B75" s="13" t="s">
        <v>189</v>
      </c>
      <c r="C75" s="3">
        <v>33</v>
      </c>
      <c r="D75" s="3">
        <v>68.599999999999994</v>
      </c>
      <c r="E75" s="3">
        <v>23.8</v>
      </c>
      <c r="F75" s="3">
        <v>56.5</v>
      </c>
      <c r="G75" s="3">
        <v>42</v>
      </c>
      <c r="H75" s="3">
        <v>7.5</v>
      </c>
      <c r="I75" s="3">
        <v>22.7</v>
      </c>
      <c r="J75" s="3">
        <v>32.799999999999997</v>
      </c>
      <c r="K75" s="3">
        <v>13.7</v>
      </c>
      <c r="L75" s="3">
        <v>18.899999999999999</v>
      </c>
      <c r="M75" s="3">
        <v>72.2</v>
      </c>
      <c r="N75" s="3">
        <v>9.6</v>
      </c>
      <c r="O75" s="3">
        <v>23.6</v>
      </c>
      <c r="P75" s="3">
        <v>33.200000000000003</v>
      </c>
      <c r="Q75" s="3">
        <v>11.9</v>
      </c>
      <c r="R75" s="3">
        <v>6.7</v>
      </c>
      <c r="S75" s="3">
        <v>3.1</v>
      </c>
      <c r="T75" s="3">
        <v>12.5</v>
      </c>
      <c r="U75" s="3">
        <v>16.5</v>
      </c>
      <c r="V75" s="3"/>
    </row>
    <row r="76" spans="1:22" x14ac:dyDescent="0.2">
      <c r="A76" s="3">
        <v>75</v>
      </c>
      <c r="B76" s="13" t="s">
        <v>91</v>
      </c>
      <c r="C76" s="3">
        <v>34</v>
      </c>
      <c r="D76" s="3">
        <v>68.599999999999994</v>
      </c>
      <c r="E76" s="3">
        <v>24.6</v>
      </c>
      <c r="F76" s="3">
        <v>59.6</v>
      </c>
      <c r="G76" s="3">
        <v>41.3</v>
      </c>
      <c r="H76" s="3">
        <v>8.6</v>
      </c>
      <c r="I76" s="3">
        <v>25.2</v>
      </c>
      <c r="J76" s="3">
        <v>34.1</v>
      </c>
      <c r="K76" s="3">
        <v>10.8</v>
      </c>
      <c r="L76" s="3">
        <v>15.6</v>
      </c>
      <c r="M76" s="3">
        <v>69.3</v>
      </c>
      <c r="N76" s="3">
        <v>9.4</v>
      </c>
      <c r="O76" s="3">
        <v>23.5</v>
      </c>
      <c r="P76" s="3">
        <v>32.9</v>
      </c>
      <c r="Q76" s="3">
        <v>12.7</v>
      </c>
      <c r="R76" s="3">
        <v>5.8</v>
      </c>
      <c r="S76" s="3">
        <v>3.2</v>
      </c>
      <c r="T76" s="3">
        <v>8.8000000000000007</v>
      </c>
      <c r="U76" s="3">
        <v>15.2</v>
      </c>
      <c r="V76" s="3"/>
    </row>
    <row r="77" spans="1:22" x14ac:dyDescent="0.2">
      <c r="A77" s="3">
        <v>76</v>
      </c>
      <c r="B77" s="13" t="s">
        <v>314</v>
      </c>
      <c r="C77" s="3">
        <v>32</v>
      </c>
      <c r="D77" s="3">
        <v>68.7</v>
      </c>
      <c r="E77" s="3">
        <v>24.3</v>
      </c>
      <c r="F77" s="3">
        <v>55.5</v>
      </c>
      <c r="G77" s="3">
        <v>43.8</v>
      </c>
      <c r="H77" s="3">
        <v>6.4</v>
      </c>
      <c r="I77" s="3">
        <v>18.8</v>
      </c>
      <c r="J77" s="3">
        <v>34.200000000000003</v>
      </c>
      <c r="K77" s="3">
        <v>13.7</v>
      </c>
      <c r="L77" s="3">
        <v>18.100000000000001</v>
      </c>
      <c r="M77" s="3">
        <v>75.5</v>
      </c>
      <c r="N77" s="3">
        <v>7.9</v>
      </c>
      <c r="O77" s="3">
        <v>24.1</v>
      </c>
      <c r="P77" s="3">
        <v>32</v>
      </c>
      <c r="Q77" s="3">
        <v>11.3</v>
      </c>
      <c r="R77" s="3">
        <v>6.6</v>
      </c>
      <c r="S77" s="3">
        <v>3.3</v>
      </c>
      <c r="T77" s="3">
        <v>10</v>
      </c>
      <c r="U77" s="3">
        <v>16.600000000000001</v>
      </c>
      <c r="V77" s="3"/>
    </row>
    <row r="78" spans="1:22" x14ac:dyDescent="0.2">
      <c r="A78" s="3">
        <v>77</v>
      </c>
      <c r="B78" s="13" t="s">
        <v>142</v>
      </c>
      <c r="C78" s="3">
        <v>32</v>
      </c>
      <c r="D78" s="3">
        <v>68.8</v>
      </c>
      <c r="E78" s="3">
        <v>24.2</v>
      </c>
      <c r="F78" s="3">
        <v>55.5</v>
      </c>
      <c r="G78" s="3">
        <v>43.5</v>
      </c>
      <c r="H78" s="3">
        <v>7.9</v>
      </c>
      <c r="I78" s="3">
        <v>22.8</v>
      </c>
      <c r="J78" s="3">
        <v>34.5</v>
      </c>
      <c r="K78" s="3">
        <v>12.6</v>
      </c>
      <c r="L78" s="3">
        <v>17.399999999999999</v>
      </c>
      <c r="M78" s="3">
        <v>72.2</v>
      </c>
      <c r="N78" s="3">
        <v>9.4</v>
      </c>
      <c r="O78" s="3">
        <v>19.899999999999999</v>
      </c>
      <c r="P78" s="3">
        <v>29.3</v>
      </c>
      <c r="Q78" s="3">
        <v>13.8</v>
      </c>
      <c r="R78" s="3">
        <v>6</v>
      </c>
      <c r="S78" s="3">
        <v>2.5</v>
      </c>
      <c r="T78" s="3">
        <v>11.2</v>
      </c>
      <c r="U78" s="3">
        <v>18.2</v>
      </c>
      <c r="V78" s="3"/>
    </row>
    <row r="79" spans="1:22" x14ac:dyDescent="0.2">
      <c r="A79" s="3">
        <v>78</v>
      </c>
      <c r="B79" s="13" t="s">
        <v>76</v>
      </c>
      <c r="C79" s="3">
        <v>34</v>
      </c>
      <c r="D79" s="3">
        <v>68.8</v>
      </c>
      <c r="E79" s="3">
        <v>24.1</v>
      </c>
      <c r="F79" s="3">
        <v>56.5</v>
      </c>
      <c r="G79" s="3">
        <v>42.6</v>
      </c>
      <c r="H79" s="3">
        <v>6.6</v>
      </c>
      <c r="I79" s="3">
        <v>20.2</v>
      </c>
      <c r="J79" s="3">
        <v>32.700000000000003</v>
      </c>
      <c r="K79" s="3">
        <v>14</v>
      </c>
      <c r="L79" s="3">
        <v>20</v>
      </c>
      <c r="M79" s="3">
        <v>70.099999999999994</v>
      </c>
      <c r="N79" s="3">
        <v>10.199999999999999</v>
      </c>
      <c r="O79" s="3">
        <v>20.5</v>
      </c>
      <c r="P79" s="3">
        <v>30.7</v>
      </c>
      <c r="Q79" s="3">
        <v>10.4</v>
      </c>
      <c r="R79" s="3">
        <v>5</v>
      </c>
      <c r="S79" s="3">
        <v>2.7</v>
      </c>
      <c r="T79" s="3">
        <v>11.7</v>
      </c>
      <c r="U79" s="3">
        <v>18.399999999999999</v>
      </c>
      <c r="V79" s="3"/>
    </row>
    <row r="80" spans="1:22" x14ac:dyDescent="0.2">
      <c r="A80" s="3">
        <v>79</v>
      </c>
      <c r="B80" s="13" t="s">
        <v>96</v>
      </c>
      <c r="C80" s="3">
        <v>34</v>
      </c>
      <c r="D80" s="3">
        <v>68.8</v>
      </c>
      <c r="E80" s="3">
        <v>23.2</v>
      </c>
      <c r="F80" s="3">
        <v>57.2</v>
      </c>
      <c r="G80" s="3">
        <v>40.6</v>
      </c>
      <c r="H80" s="3">
        <v>7.8</v>
      </c>
      <c r="I80" s="3">
        <v>24.4</v>
      </c>
      <c r="J80" s="3">
        <v>32.1</v>
      </c>
      <c r="K80" s="3">
        <v>14.6</v>
      </c>
      <c r="L80" s="3">
        <v>20.100000000000001</v>
      </c>
      <c r="M80" s="3">
        <v>72.599999999999994</v>
      </c>
      <c r="N80" s="3">
        <v>10.199999999999999</v>
      </c>
      <c r="O80" s="3">
        <v>22.7</v>
      </c>
      <c r="P80" s="3">
        <v>33</v>
      </c>
      <c r="Q80" s="3">
        <v>12</v>
      </c>
      <c r="R80" s="3">
        <v>6.9</v>
      </c>
      <c r="S80" s="3">
        <v>2.2999999999999998</v>
      </c>
      <c r="T80" s="3">
        <v>11.1</v>
      </c>
      <c r="U80" s="3">
        <v>17.100000000000001</v>
      </c>
      <c r="V80" s="3"/>
    </row>
    <row r="81" spans="1:22" x14ac:dyDescent="0.2">
      <c r="A81" s="3">
        <v>80</v>
      </c>
      <c r="B81" s="13" t="s">
        <v>223</v>
      </c>
      <c r="C81" s="3">
        <v>32</v>
      </c>
      <c r="D81" s="3">
        <v>68.8</v>
      </c>
      <c r="E81" s="3">
        <v>24.3</v>
      </c>
      <c r="F81" s="3">
        <v>56.9</v>
      </c>
      <c r="G81" s="3">
        <v>42.7</v>
      </c>
      <c r="H81" s="3">
        <v>7.6</v>
      </c>
      <c r="I81" s="3">
        <v>22.5</v>
      </c>
      <c r="J81" s="3">
        <v>33.799999999999997</v>
      </c>
      <c r="K81" s="3">
        <v>12.6</v>
      </c>
      <c r="L81" s="3">
        <v>16.7</v>
      </c>
      <c r="M81" s="3">
        <v>75.8</v>
      </c>
      <c r="N81" s="3">
        <v>9.8000000000000007</v>
      </c>
      <c r="O81" s="3">
        <v>24.1</v>
      </c>
      <c r="P81" s="3">
        <v>33.9</v>
      </c>
      <c r="Q81" s="3">
        <v>13.3</v>
      </c>
      <c r="R81" s="3">
        <v>7</v>
      </c>
      <c r="S81" s="3">
        <v>3.6</v>
      </c>
      <c r="T81" s="3">
        <v>13.4</v>
      </c>
      <c r="U81" s="3">
        <v>15.2</v>
      </c>
      <c r="V81" s="3"/>
    </row>
    <row r="82" spans="1:22" x14ac:dyDescent="0.2">
      <c r="A82" s="3">
        <v>81</v>
      </c>
      <c r="B82" s="13" t="s">
        <v>185</v>
      </c>
      <c r="C82" s="3">
        <v>34</v>
      </c>
      <c r="D82" s="3">
        <v>68.8</v>
      </c>
      <c r="E82" s="3">
        <v>24.3</v>
      </c>
      <c r="F82" s="3">
        <v>56.9</v>
      </c>
      <c r="G82" s="3">
        <v>42.7</v>
      </c>
      <c r="H82" s="3">
        <v>6.5</v>
      </c>
      <c r="I82" s="3">
        <v>21</v>
      </c>
      <c r="J82" s="3">
        <v>31.1</v>
      </c>
      <c r="K82" s="3">
        <v>13.7</v>
      </c>
      <c r="L82" s="3">
        <v>17.7</v>
      </c>
      <c r="M82" s="3">
        <v>77.400000000000006</v>
      </c>
      <c r="N82" s="3">
        <v>9.8000000000000007</v>
      </c>
      <c r="O82" s="3">
        <v>23.3</v>
      </c>
      <c r="P82" s="3">
        <v>33.1</v>
      </c>
      <c r="Q82" s="3">
        <v>11.2</v>
      </c>
      <c r="R82" s="3">
        <v>6</v>
      </c>
      <c r="S82" s="3">
        <v>2</v>
      </c>
      <c r="T82" s="3">
        <v>11.4</v>
      </c>
      <c r="U82" s="3">
        <v>17.3</v>
      </c>
      <c r="V82" s="3"/>
    </row>
    <row r="83" spans="1:22" x14ac:dyDescent="0.2">
      <c r="A83" s="3">
        <v>82</v>
      </c>
      <c r="B83" s="13" t="s">
        <v>156</v>
      </c>
      <c r="C83" s="3">
        <v>33</v>
      </c>
      <c r="D83" s="3">
        <v>68.900000000000006</v>
      </c>
      <c r="E83" s="3">
        <v>24.5</v>
      </c>
      <c r="F83" s="3">
        <v>56.3</v>
      </c>
      <c r="G83" s="3">
        <v>43.5</v>
      </c>
      <c r="H83" s="3">
        <v>5.6</v>
      </c>
      <c r="I83" s="3">
        <v>19.899999999999999</v>
      </c>
      <c r="J83" s="3">
        <v>28.4</v>
      </c>
      <c r="K83" s="3">
        <v>14.2</v>
      </c>
      <c r="L83" s="3">
        <v>20.3</v>
      </c>
      <c r="M83" s="3">
        <v>70</v>
      </c>
      <c r="N83" s="3">
        <v>9.6</v>
      </c>
      <c r="O83" s="3">
        <v>24.7</v>
      </c>
      <c r="P83" s="3">
        <v>34.299999999999997</v>
      </c>
      <c r="Q83" s="3">
        <v>11.7</v>
      </c>
      <c r="R83" s="3">
        <v>6.8</v>
      </c>
      <c r="S83" s="3">
        <v>2.5</v>
      </c>
      <c r="T83" s="3">
        <v>12.7</v>
      </c>
      <c r="U83" s="3">
        <v>18</v>
      </c>
      <c r="V83" s="3"/>
    </row>
    <row r="84" spans="1:22" x14ac:dyDescent="0.2">
      <c r="A84" s="3">
        <v>83</v>
      </c>
      <c r="B84" s="13" t="s">
        <v>316</v>
      </c>
      <c r="C84" s="3">
        <v>33</v>
      </c>
      <c r="D84" s="3">
        <v>68.900000000000006</v>
      </c>
      <c r="E84" s="3">
        <v>24.9</v>
      </c>
      <c r="F84" s="3">
        <v>57.2</v>
      </c>
      <c r="G84" s="3">
        <v>43.5</v>
      </c>
      <c r="H84" s="3">
        <v>7.7</v>
      </c>
      <c r="I84" s="3">
        <v>21.7</v>
      </c>
      <c r="J84" s="3">
        <v>35.299999999999997</v>
      </c>
      <c r="K84" s="3">
        <v>11.5</v>
      </c>
      <c r="L84" s="3">
        <v>15.6</v>
      </c>
      <c r="M84" s="3">
        <v>73.400000000000006</v>
      </c>
      <c r="N84" s="3">
        <v>9.5</v>
      </c>
      <c r="O84" s="3">
        <v>25.8</v>
      </c>
      <c r="P84" s="3">
        <v>35.299999999999997</v>
      </c>
      <c r="Q84" s="3">
        <v>13.5</v>
      </c>
      <c r="R84" s="3">
        <v>6.2</v>
      </c>
      <c r="S84" s="3">
        <v>2.2000000000000002</v>
      </c>
      <c r="T84" s="3">
        <v>11.5</v>
      </c>
      <c r="U84" s="3">
        <v>16.3</v>
      </c>
      <c r="V84" s="3"/>
    </row>
    <row r="85" spans="1:22" x14ac:dyDescent="0.2">
      <c r="A85" s="3">
        <v>83</v>
      </c>
      <c r="B85" s="13" t="s">
        <v>139</v>
      </c>
      <c r="C85" s="3">
        <v>33</v>
      </c>
      <c r="D85" s="3">
        <v>68.900000000000006</v>
      </c>
      <c r="E85" s="3">
        <v>24.6</v>
      </c>
      <c r="F85" s="3">
        <v>54.9</v>
      </c>
      <c r="G85" s="3">
        <v>44.8</v>
      </c>
      <c r="H85" s="3">
        <v>6.4</v>
      </c>
      <c r="I85" s="3">
        <v>18</v>
      </c>
      <c r="J85" s="3">
        <v>35.4</v>
      </c>
      <c r="K85" s="3">
        <v>13.4</v>
      </c>
      <c r="L85" s="3">
        <v>18.8</v>
      </c>
      <c r="M85" s="3">
        <v>71.099999999999994</v>
      </c>
      <c r="N85" s="3">
        <v>10.1</v>
      </c>
      <c r="O85" s="3">
        <v>21.5</v>
      </c>
      <c r="P85" s="3">
        <v>31.5</v>
      </c>
      <c r="Q85" s="3">
        <v>11.8</v>
      </c>
      <c r="R85" s="3">
        <v>6.8</v>
      </c>
      <c r="S85" s="3">
        <v>3.3</v>
      </c>
      <c r="T85" s="3">
        <v>11.9</v>
      </c>
      <c r="U85" s="3">
        <v>15</v>
      </c>
      <c r="V85" s="3"/>
    </row>
    <row r="86" spans="1:22" x14ac:dyDescent="0.2">
      <c r="A86" s="3">
        <v>85</v>
      </c>
      <c r="B86" s="13" t="s">
        <v>122</v>
      </c>
      <c r="C86" s="3">
        <v>34</v>
      </c>
      <c r="D86" s="3">
        <v>68.900000000000006</v>
      </c>
      <c r="E86" s="3">
        <v>24.9</v>
      </c>
      <c r="F86" s="3">
        <v>58.6</v>
      </c>
      <c r="G86" s="3">
        <v>42.5</v>
      </c>
      <c r="H86" s="3">
        <v>7.9</v>
      </c>
      <c r="I86" s="3">
        <v>23.3</v>
      </c>
      <c r="J86" s="3">
        <v>33.700000000000003</v>
      </c>
      <c r="K86" s="3">
        <v>11.2</v>
      </c>
      <c r="L86" s="3">
        <v>15.7</v>
      </c>
      <c r="M86" s="3">
        <v>71.400000000000006</v>
      </c>
      <c r="N86" s="3">
        <v>9.8000000000000007</v>
      </c>
      <c r="O86" s="3">
        <v>23.5</v>
      </c>
      <c r="P86" s="3">
        <v>33.299999999999997</v>
      </c>
      <c r="Q86" s="3">
        <v>11.6</v>
      </c>
      <c r="R86" s="3">
        <v>6.5</v>
      </c>
      <c r="S86" s="3">
        <v>3</v>
      </c>
      <c r="T86" s="3">
        <v>12.9</v>
      </c>
      <c r="U86" s="3">
        <v>18.600000000000001</v>
      </c>
      <c r="V86" s="3"/>
    </row>
    <row r="87" spans="1:22" x14ac:dyDescent="0.2">
      <c r="A87" s="3">
        <v>86</v>
      </c>
      <c r="B87" s="13" t="s">
        <v>188</v>
      </c>
      <c r="C87" s="3">
        <v>34</v>
      </c>
      <c r="D87" s="3">
        <v>69</v>
      </c>
      <c r="E87" s="3">
        <v>23.6</v>
      </c>
      <c r="F87" s="3">
        <v>57</v>
      </c>
      <c r="G87" s="3">
        <v>41.3</v>
      </c>
      <c r="H87" s="3">
        <v>8</v>
      </c>
      <c r="I87" s="3">
        <v>23.9</v>
      </c>
      <c r="J87" s="3">
        <v>33.5</v>
      </c>
      <c r="K87" s="3">
        <v>13.9</v>
      </c>
      <c r="L87" s="3">
        <v>19.7</v>
      </c>
      <c r="M87" s="3">
        <v>70.400000000000006</v>
      </c>
      <c r="N87" s="3">
        <v>11.4</v>
      </c>
      <c r="O87" s="3">
        <v>20.9</v>
      </c>
      <c r="P87" s="3">
        <v>32.299999999999997</v>
      </c>
      <c r="Q87" s="3">
        <v>13.7</v>
      </c>
      <c r="R87" s="3">
        <v>6.9</v>
      </c>
      <c r="S87" s="3">
        <v>3.5</v>
      </c>
      <c r="T87" s="3">
        <v>13.2</v>
      </c>
      <c r="U87" s="3">
        <v>18.100000000000001</v>
      </c>
      <c r="V87" s="3"/>
    </row>
    <row r="88" spans="1:22" x14ac:dyDescent="0.2">
      <c r="A88" s="3">
        <v>87</v>
      </c>
      <c r="B88" s="13" t="s">
        <v>21</v>
      </c>
      <c r="C88" s="3">
        <v>33</v>
      </c>
      <c r="D88" s="3">
        <v>69</v>
      </c>
      <c r="E88" s="3">
        <v>24.2</v>
      </c>
      <c r="F88" s="3">
        <v>61.1</v>
      </c>
      <c r="G88" s="3">
        <v>39.700000000000003</v>
      </c>
      <c r="H88" s="3">
        <v>6.7</v>
      </c>
      <c r="I88" s="3">
        <v>22.5</v>
      </c>
      <c r="J88" s="3">
        <v>29.6</v>
      </c>
      <c r="K88" s="3">
        <v>13.8</v>
      </c>
      <c r="L88" s="3">
        <v>19.7</v>
      </c>
      <c r="M88" s="3">
        <v>70.3</v>
      </c>
      <c r="N88" s="3">
        <v>11.6</v>
      </c>
      <c r="O88" s="3">
        <v>22.5</v>
      </c>
      <c r="P88" s="3">
        <v>34.1</v>
      </c>
      <c r="Q88" s="3">
        <v>11.1</v>
      </c>
      <c r="R88" s="3">
        <v>6.2</v>
      </c>
      <c r="S88" s="3">
        <v>3.1</v>
      </c>
      <c r="T88" s="3">
        <v>12.2</v>
      </c>
      <c r="U88" s="3">
        <v>17.100000000000001</v>
      </c>
      <c r="V88" s="3"/>
    </row>
    <row r="89" spans="1:22" x14ac:dyDescent="0.2">
      <c r="A89" s="3">
        <v>88</v>
      </c>
      <c r="B89" s="13" t="s">
        <v>333</v>
      </c>
      <c r="C89" s="3">
        <v>31</v>
      </c>
      <c r="D89" s="3">
        <v>69</v>
      </c>
      <c r="E89" s="3">
        <v>25</v>
      </c>
      <c r="F89" s="3">
        <v>56.1</v>
      </c>
      <c r="G89" s="3">
        <v>44.5</v>
      </c>
      <c r="H89" s="3">
        <v>7.5</v>
      </c>
      <c r="I89" s="3">
        <v>23.5</v>
      </c>
      <c r="J89" s="3">
        <v>32</v>
      </c>
      <c r="K89" s="3">
        <v>11.6</v>
      </c>
      <c r="L89" s="3">
        <v>15.7</v>
      </c>
      <c r="M89" s="3">
        <v>73.900000000000006</v>
      </c>
      <c r="N89" s="3">
        <v>9.6</v>
      </c>
      <c r="O89" s="3">
        <v>24.5</v>
      </c>
      <c r="P89" s="3">
        <v>34.200000000000003</v>
      </c>
      <c r="Q89" s="3">
        <v>16</v>
      </c>
      <c r="R89" s="3">
        <v>6.4</v>
      </c>
      <c r="S89" s="3">
        <v>3.6</v>
      </c>
      <c r="T89" s="3">
        <v>13.1</v>
      </c>
      <c r="U89" s="3">
        <v>16.3</v>
      </c>
      <c r="V89" s="3"/>
    </row>
    <row r="90" spans="1:22" x14ac:dyDescent="0.2">
      <c r="A90" s="3">
        <v>88</v>
      </c>
      <c r="B90" s="13" t="s">
        <v>305</v>
      </c>
      <c r="C90" s="3">
        <v>31</v>
      </c>
      <c r="D90" s="3">
        <v>69</v>
      </c>
      <c r="E90" s="3">
        <v>23</v>
      </c>
      <c r="F90" s="3">
        <v>54.2</v>
      </c>
      <c r="G90" s="3">
        <v>42.5</v>
      </c>
      <c r="H90" s="3">
        <v>8.3000000000000007</v>
      </c>
      <c r="I90" s="3">
        <v>23.9</v>
      </c>
      <c r="J90" s="3">
        <v>34.700000000000003</v>
      </c>
      <c r="K90" s="3">
        <v>14.7</v>
      </c>
      <c r="L90" s="3">
        <v>20.7</v>
      </c>
      <c r="M90" s="3">
        <v>70.900000000000006</v>
      </c>
      <c r="N90" s="3">
        <v>10.5</v>
      </c>
      <c r="O90" s="3">
        <v>25.8</v>
      </c>
      <c r="P90" s="3">
        <v>36.299999999999997</v>
      </c>
      <c r="Q90" s="3">
        <v>14.2</v>
      </c>
      <c r="R90" s="3">
        <v>6.2</v>
      </c>
      <c r="S90" s="3">
        <v>4.5</v>
      </c>
      <c r="T90" s="3">
        <v>15</v>
      </c>
      <c r="U90" s="3">
        <v>16.8</v>
      </c>
      <c r="V90" s="3"/>
    </row>
    <row r="91" spans="1:22" x14ac:dyDescent="0.2">
      <c r="A91" s="3">
        <v>90</v>
      </c>
      <c r="B91" s="13" t="s">
        <v>101</v>
      </c>
      <c r="C91" s="3">
        <v>33</v>
      </c>
      <c r="D91" s="3">
        <v>69.099999999999994</v>
      </c>
      <c r="E91" s="3">
        <v>24.4</v>
      </c>
      <c r="F91" s="3">
        <v>59.6</v>
      </c>
      <c r="G91" s="3">
        <v>40.9</v>
      </c>
      <c r="H91" s="3">
        <v>6.6</v>
      </c>
      <c r="I91" s="3">
        <v>20.8</v>
      </c>
      <c r="J91" s="3">
        <v>31.7</v>
      </c>
      <c r="K91" s="3">
        <v>13.8</v>
      </c>
      <c r="L91" s="3">
        <v>18.8</v>
      </c>
      <c r="M91" s="3">
        <v>73.3</v>
      </c>
      <c r="N91" s="3">
        <v>10.5</v>
      </c>
      <c r="O91" s="3">
        <v>22.9</v>
      </c>
      <c r="P91" s="3">
        <v>33.5</v>
      </c>
      <c r="Q91" s="3">
        <v>11.8</v>
      </c>
      <c r="R91" s="3">
        <v>6.7</v>
      </c>
      <c r="S91" s="3">
        <v>3.3</v>
      </c>
      <c r="T91" s="3">
        <v>15.1</v>
      </c>
      <c r="U91" s="3">
        <v>20.399999999999999</v>
      </c>
      <c r="V91" s="3"/>
    </row>
    <row r="92" spans="1:22" x14ac:dyDescent="0.2">
      <c r="A92" s="3">
        <v>91</v>
      </c>
      <c r="B92" s="13" t="s">
        <v>220</v>
      </c>
      <c r="C92" s="3">
        <v>33</v>
      </c>
      <c r="D92" s="3">
        <v>69.2</v>
      </c>
      <c r="E92" s="3">
        <v>24.8</v>
      </c>
      <c r="F92" s="3">
        <v>54.5</v>
      </c>
      <c r="G92" s="3">
        <v>45.4</v>
      </c>
      <c r="H92" s="3">
        <v>5.5</v>
      </c>
      <c r="I92" s="3">
        <v>17.3</v>
      </c>
      <c r="J92" s="3">
        <v>31.6</v>
      </c>
      <c r="K92" s="3">
        <v>14.2</v>
      </c>
      <c r="L92" s="3">
        <v>19.2</v>
      </c>
      <c r="M92" s="3">
        <v>73.8</v>
      </c>
      <c r="N92" s="3">
        <v>8.6</v>
      </c>
      <c r="O92" s="3">
        <v>24.1</v>
      </c>
      <c r="P92" s="3">
        <v>32.700000000000003</v>
      </c>
      <c r="Q92" s="3">
        <v>9.3000000000000007</v>
      </c>
      <c r="R92" s="3">
        <v>5.9</v>
      </c>
      <c r="S92" s="3">
        <v>3.5</v>
      </c>
      <c r="T92" s="3">
        <v>12.2</v>
      </c>
      <c r="U92" s="3">
        <v>18.7</v>
      </c>
      <c r="V92" s="3"/>
    </row>
    <row r="93" spans="1:22" x14ac:dyDescent="0.2">
      <c r="A93" s="3">
        <v>91</v>
      </c>
      <c r="B93" s="13" t="s">
        <v>222</v>
      </c>
      <c r="C93" s="3">
        <v>33</v>
      </c>
      <c r="D93" s="3">
        <v>69.2</v>
      </c>
      <c r="E93" s="3">
        <v>23.5</v>
      </c>
      <c r="F93" s="3">
        <v>54.3</v>
      </c>
      <c r="G93" s="3">
        <v>43.3</v>
      </c>
      <c r="H93" s="3">
        <v>7.2</v>
      </c>
      <c r="I93" s="3">
        <v>21.3</v>
      </c>
      <c r="J93" s="3">
        <v>33.799999999999997</v>
      </c>
      <c r="K93" s="3">
        <v>14.9</v>
      </c>
      <c r="L93" s="3">
        <v>19.899999999999999</v>
      </c>
      <c r="M93" s="3">
        <v>75</v>
      </c>
      <c r="N93" s="3">
        <v>9.8000000000000007</v>
      </c>
      <c r="O93" s="3">
        <v>24.2</v>
      </c>
      <c r="P93" s="3">
        <v>34</v>
      </c>
      <c r="Q93" s="3">
        <v>14.3</v>
      </c>
      <c r="R93" s="3">
        <v>5.5</v>
      </c>
      <c r="S93" s="3">
        <v>3.5</v>
      </c>
      <c r="T93" s="3">
        <v>13.3</v>
      </c>
      <c r="U93" s="3">
        <v>16.8</v>
      </c>
      <c r="V93" s="3"/>
    </row>
    <row r="94" spans="1:22" x14ac:dyDescent="0.2">
      <c r="A94" s="3">
        <v>91</v>
      </c>
      <c r="B94" s="13" t="s">
        <v>51</v>
      </c>
      <c r="C94" s="3">
        <v>33</v>
      </c>
      <c r="D94" s="3">
        <v>69.2</v>
      </c>
      <c r="E94" s="3">
        <v>24.2</v>
      </c>
      <c r="F94" s="3">
        <v>55.8</v>
      </c>
      <c r="G94" s="3">
        <v>43.3</v>
      </c>
      <c r="H94" s="3">
        <v>7.9</v>
      </c>
      <c r="I94" s="3">
        <v>22.6</v>
      </c>
      <c r="J94" s="3">
        <v>35</v>
      </c>
      <c r="K94" s="3">
        <v>12.9</v>
      </c>
      <c r="L94" s="3">
        <v>18.5</v>
      </c>
      <c r="M94" s="3">
        <v>69.7</v>
      </c>
      <c r="N94" s="3">
        <v>10.3</v>
      </c>
      <c r="O94" s="3">
        <v>22.4</v>
      </c>
      <c r="P94" s="3">
        <v>32.700000000000003</v>
      </c>
      <c r="Q94" s="3">
        <v>14.4</v>
      </c>
      <c r="R94" s="3">
        <v>6</v>
      </c>
      <c r="S94" s="3">
        <v>3.9</v>
      </c>
      <c r="T94" s="3">
        <v>12.7</v>
      </c>
      <c r="U94" s="3">
        <v>16.8</v>
      </c>
      <c r="V94" s="3"/>
    </row>
    <row r="95" spans="1:22" x14ac:dyDescent="0.2">
      <c r="A95" s="3">
        <v>94</v>
      </c>
      <c r="B95" s="13" t="s">
        <v>62</v>
      </c>
      <c r="C95" s="3">
        <v>28</v>
      </c>
      <c r="D95" s="3">
        <v>69.2</v>
      </c>
      <c r="E95" s="3">
        <v>23.7</v>
      </c>
      <c r="F95" s="3">
        <v>59.1</v>
      </c>
      <c r="G95" s="3">
        <v>40.1</v>
      </c>
      <c r="H95" s="3">
        <v>9.1999999999999993</v>
      </c>
      <c r="I95" s="3">
        <v>28.1</v>
      </c>
      <c r="J95" s="3">
        <v>32.700000000000003</v>
      </c>
      <c r="K95" s="3">
        <v>12.6</v>
      </c>
      <c r="L95" s="3">
        <v>16.8</v>
      </c>
      <c r="M95" s="3">
        <v>75.2</v>
      </c>
      <c r="N95" s="3">
        <v>9.6</v>
      </c>
      <c r="O95" s="3">
        <v>22</v>
      </c>
      <c r="P95" s="3">
        <v>31.6</v>
      </c>
      <c r="Q95" s="3">
        <v>13.9</v>
      </c>
      <c r="R95" s="3">
        <v>6</v>
      </c>
      <c r="S95" s="3">
        <v>3.2</v>
      </c>
      <c r="T95" s="3">
        <v>11.3</v>
      </c>
      <c r="U95" s="3">
        <v>17.3</v>
      </c>
      <c r="V95" s="3"/>
    </row>
    <row r="96" spans="1:22" x14ac:dyDescent="0.2">
      <c r="A96" s="3">
        <v>95</v>
      </c>
      <c r="B96" s="13" t="s">
        <v>140</v>
      </c>
      <c r="C96" s="3">
        <v>33</v>
      </c>
      <c r="D96" s="3">
        <v>69.3</v>
      </c>
      <c r="E96" s="3">
        <v>24.5</v>
      </c>
      <c r="F96" s="3">
        <v>61.4</v>
      </c>
      <c r="G96" s="3">
        <v>39.9</v>
      </c>
      <c r="H96" s="3">
        <v>7.7</v>
      </c>
      <c r="I96" s="3">
        <v>25</v>
      </c>
      <c r="J96" s="3">
        <v>30.9</v>
      </c>
      <c r="K96" s="3">
        <v>12.5</v>
      </c>
      <c r="L96" s="3">
        <v>17.2</v>
      </c>
      <c r="M96" s="3">
        <v>72.7</v>
      </c>
      <c r="N96" s="3">
        <v>10.6</v>
      </c>
      <c r="O96" s="3">
        <v>24.1</v>
      </c>
      <c r="P96" s="3">
        <v>34.700000000000003</v>
      </c>
      <c r="Q96" s="3">
        <v>12.9</v>
      </c>
      <c r="R96" s="3">
        <v>7.5</v>
      </c>
      <c r="S96" s="3">
        <v>3.6</v>
      </c>
      <c r="T96" s="3">
        <v>10.9</v>
      </c>
      <c r="U96" s="3">
        <v>14.5</v>
      </c>
      <c r="V96" s="3"/>
    </row>
    <row r="97" spans="1:22" x14ac:dyDescent="0.2">
      <c r="A97" s="3">
        <v>96</v>
      </c>
      <c r="B97" s="13" t="s">
        <v>216</v>
      </c>
      <c r="C97" s="3">
        <v>32</v>
      </c>
      <c r="D97" s="3">
        <v>69.3</v>
      </c>
      <c r="E97" s="3">
        <v>25.3</v>
      </c>
      <c r="F97" s="3">
        <v>58.6</v>
      </c>
      <c r="G97" s="3">
        <v>43.2</v>
      </c>
      <c r="H97" s="3">
        <v>6.6</v>
      </c>
      <c r="I97" s="3">
        <v>20.8</v>
      </c>
      <c r="J97" s="3">
        <v>31.7</v>
      </c>
      <c r="K97" s="3">
        <v>12.1</v>
      </c>
      <c r="L97" s="3">
        <v>16.5</v>
      </c>
      <c r="M97" s="3">
        <v>73.2</v>
      </c>
      <c r="N97" s="3">
        <v>10.8</v>
      </c>
      <c r="O97" s="3">
        <v>24.6</v>
      </c>
      <c r="P97" s="3">
        <v>35.4</v>
      </c>
      <c r="Q97" s="3">
        <v>13.9</v>
      </c>
      <c r="R97" s="3">
        <v>6.7</v>
      </c>
      <c r="S97" s="3">
        <v>3.4</v>
      </c>
      <c r="T97" s="3">
        <v>12.3</v>
      </c>
      <c r="U97" s="3">
        <v>16</v>
      </c>
      <c r="V97" s="3"/>
    </row>
    <row r="98" spans="1:22" x14ac:dyDescent="0.2">
      <c r="A98" s="3">
        <v>97</v>
      </c>
      <c r="B98" s="13" t="s">
        <v>81</v>
      </c>
      <c r="C98" s="3">
        <v>32</v>
      </c>
      <c r="D98" s="3">
        <v>69.3</v>
      </c>
      <c r="E98" s="3">
        <v>24.3</v>
      </c>
      <c r="F98" s="3">
        <v>59.3</v>
      </c>
      <c r="G98" s="3">
        <v>40.9</v>
      </c>
      <c r="H98" s="3">
        <v>7.4</v>
      </c>
      <c r="I98" s="3">
        <v>24.1</v>
      </c>
      <c r="J98" s="3">
        <v>30.9</v>
      </c>
      <c r="K98" s="3">
        <v>13.3</v>
      </c>
      <c r="L98" s="3">
        <v>18.100000000000001</v>
      </c>
      <c r="M98" s="3">
        <v>73.7</v>
      </c>
      <c r="N98" s="3">
        <v>11.6</v>
      </c>
      <c r="O98" s="3">
        <v>20.9</v>
      </c>
      <c r="P98" s="3">
        <v>32.5</v>
      </c>
      <c r="Q98" s="3">
        <v>11.8</v>
      </c>
      <c r="R98" s="3">
        <v>8.1</v>
      </c>
      <c r="S98" s="3">
        <v>3.3</v>
      </c>
      <c r="T98" s="3">
        <v>12.3</v>
      </c>
      <c r="U98" s="3">
        <v>19.8</v>
      </c>
      <c r="V98" s="3"/>
    </row>
    <row r="99" spans="1:22" x14ac:dyDescent="0.2">
      <c r="A99" s="3">
        <v>98</v>
      </c>
      <c r="B99" s="13" t="s">
        <v>341</v>
      </c>
      <c r="C99" s="3">
        <v>32</v>
      </c>
      <c r="D99" s="3">
        <v>69.400000000000006</v>
      </c>
      <c r="E99" s="3">
        <v>26.2</v>
      </c>
      <c r="F99" s="3">
        <v>55.7</v>
      </c>
      <c r="G99" s="3">
        <v>47</v>
      </c>
      <c r="H99" s="3">
        <v>5.7</v>
      </c>
      <c r="I99" s="3">
        <v>17.600000000000001</v>
      </c>
      <c r="J99" s="3">
        <v>32.1</v>
      </c>
      <c r="K99" s="3">
        <v>11.3</v>
      </c>
      <c r="L99" s="3">
        <v>16.3</v>
      </c>
      <c r="M99" s="3">
        <v>69.8</v>
      </c>
      <c r="N99" s="3">
        <v>10.1</v>
      </c>
      <c r="O99" s="3">
        <v>25.3</v>
      </c>
      <c r="P99" s="3">
        <v>35.4</v>
      </c>
      <c r="Q99" s="3">
        <v>11.6</v>
      </c>
      <c r="R99" s="3">
        <v>7.5</v>
      </c>
      <c r="S99" s="3">
        <v>3.1</v>
      </c>
      <c r="T99" s="3">
        <v>11.9</v>
      </c>
      <c r="U99" s="3">
        <v>14.9</v>
      </c>
      <c r="V99" s="3"/>
    </row>
    <row r="100" spans="1:22" x14ac:dyDescent="0.2">
      <c r="A100" s="3">
        <v>99</v>
      </c>
      <c r="B100" s="13" t="s">
        <v>186</v>
      </c>
      <c r="C100" s="3">
        <v>34</v>
      </c>
      <c r="D100" s="3">
        <v>69.5</v>
      </c>
      <c r="E100" s="3">
        <v>27</v>
      </c>
      <c r="F100" s="3">
        <v>65.599999999999994</v>
      </c>
      <c r="G100" s="3">
        <v>41.2</v>
      </c>
      <c r="H100" s="3">
        <v>7.6</v>
      </c>
      <c r="I100" s="3">
        <v>23.1</v>
      </c>
      <c r="J100" s="3">
        <v>32.700000000000003</v>
      </c>
      <c r="K100" s="3">
        <v>7.9</v>
      </c>
      <c r="L100" s="3">
        <v>11.1</v>
      </c>
      <c r="M100" s="3">
        <v>71.400000000000006</v>
      </c>
      <c r="N100" s="3">
        <v>10.9</v>
      </c>
      <c r="O100" s="3">
        <v>23.4</v>
      </c>
      <c r="P100" s="3">
        <v>34.299999999999997</v>
      </c>
      <c r="Q100" s="3">
        <v>11.7</v>
      </c>
      <c r="R100" s="3">
        <v>8.1</v>
      </c>
      <c r="S100" s="3">
        <v>3.1</v>
      </c>
      <c r="T100" s="3">
        <v>8</v>
      </c>
      <c r="U100" s="3">
        <v>15.9</v>
      </c>
      <c r="V100" s="3"/>
    </row>
    <row r="101" spans="1:22" x14ac:dyDescent="0.2">
      <c r="A101" s="3">
        <v>100</v>
      </c>
      <c r="B101" s="13" t="s">
        <v>229</v>
      </c>
      <c r="C101" s="3">
        <v>33</v>
      </c>
      <c r="D101" s="3">
        <v>69.599999999999994</v>
      </c>
      <c r="E101" s="3">
        <v>24.4</v>
      </c>
      <c r="F101" s="3">
        <v>58.7</v>
      </c>
      <c r="G101" s="3">
        <v>41.6</v>
      </c>
      <c r="H101" s="3">
        <v>6.5</v>
      </c>
      <c r="I101" s="3">
        <v>21.8</v>
      </c>
      <c r="J101" s="3">
        <v>29.5</v>
      </c>
      <c r="K101" s="3">
        <v>14.3</v>
      </c>
      <c r="L101" s="3">
        <v>20.100000000000001</v>
      </c>
      <c r="M101" s="3">
        <v>70.900000000000006</v>
      </c>
      <c r="N101" s="3">
        <v>11.4</v>
      </c>
      <c r="O101" s="3">
        <v>26.2</v>
      </c>
      <c r="P101" s="3">
        <v>37.6</v>
      </c>
      <c r="Q101" s="3">
        <v>12.1</v>
      </c>
      <c r="R101" s="3">
        <v>6.8</v>
      </c>
      <c r="S101" s="3">
        <v>4.5</v>
      </c>
      <c r="T101" s="3">
        <v>12.5</v>
      </c>
      <c r="U101" s="3">
        <v>15.4</v>
      </c>
      <c r="V101" s="3"/>
    </row>
    <row r="102" spans="1:22" x14ac:dyDescent="0.2">
      <c r="A102" s="3">
        <v>101</v>
      </c>
      <c r="B102" s="13" t="s">
        <v>353</v>
      </c>
      <c r="C102" s="3">
        <v>32</v>
      </c>
      <c r="D102" s="3">
        <v>69.599999999999994</v>
      </c>
      <c r="E102" s="3">
        <v>22.6</v>
      </c>
      <c r="F102" s="3">
        <v>50.8</v>
      </c>
      <c r="G102" s="3">
        <v>44.4</v>
      </c>
      <c r="H102" s="3">
        <v>7.3</v>
      </c>
      <c r="I102" s="3">
        <v>21.4</v>
      </c>
      <c r="J102" s="3">
        <v>34</v>
      </c>
      <c r="K102" s="3">
        <v>17.2</v>
      </c>
      <c r="L102" s="3">
        <v>23.5</v>
      </c>
      <c r="M102" s="3">
        <v>73</v>
      </c>
      <c r="N102" s="3">
        <v>10.3</v>
      </c>
      <c r="O102" s="3">
        <v>21.4</v>
      </c>
      <c r="P102" s="3">
        <v>31.7</v>
      </c>
      <c r="Q102" s="3">
        <v>13.6</v>
      </c>
      <c r="R102" s="3">
        <v>8.6</v>
      </c>
      <c r="S102" s="3">
        <v>4.4000000000000004</v>
      </c>
      <c r="T102" s="3">
        <v>16.7</v>
      </c>
      <c r="U102" s="3">
        <v>19.600000000000001</v>
      </c>
      <c r="V102" s="3"/>
    </row>
    <row r="103" spans="1:22" x14ac:dyDescent="0.2">
      <c r="A103" s="3">
        <v>101</v>
      </c>
      <c r="B103" s="13" t="s">
        <v>83</v>
      </c>
      <c r="C103" s="3">
        <v>32</v>
      </c>
      <c r="D103" s="3">
        <v>69.599999999999994</v>
      </c>
      <c r="E103" s="3">
        <v>24.3</v>
      </c>
      <c r="F103" s="3">
        <v>56.8</v>
      </c>
      <c r="G103" s="3">
        <v>42.7</v>
      </c>
      <c r="H103" s="3">
        <v>6.9</v>
      </c>
      <c r="I103" s="3">
        <v>21.7</v>
      </c>
      <c r="J103" s="3">
        <v>31.8</v>
      </c>
      <c r="K103" s="3">
        <v>14.1</v>
      </c>
      <c r="L103" s="3">
        <v>19.100000000000001</v>
      </c>
      <c r="M103" s="3">
        <v>74</v>
      </c>
      <c r="N103" s="3">
        <v>10.199999999999999</v>
      </c>
      <c r="O103" s="3">
        <v>23.3</v>
      </c>
      <c r="P103" s="3">
        <v>33.5</v>
      </c>
      <c r="Q103" s="3">
        <v>13</v>
      </c>
      <c r="R103" s="3">
        <v>6.7</v>
      </c>
      <c r="S103" s="3">
        <v>3.1</v>
      </c>
      <c r="T103" s="3">
        <v>14.5</v>
      </c>
      <c r="U103" s="3">
        <v>17.8</v>
      </c>
      <c r="V103" s="3"/>
    </row>
    <row r="104" spans="1:22" x14ac:dyDescent="0.2">
      <c r="A104" s="3">
        <v>103</v>
      </c>
      <c r="B104" s="13" t="s">
        <v>20</v>
      </c>
      <c r="C104" s="3">
        <v>33</v>
      </c>
      <c r="D104" s="3">
        <v>69.599999999999994</v>
      </c>
      <c r="E104" s="3">
        <v>23.6</v>
      </c>
      <c r="F104" s="3">
        <v>57.6</v>
      </c>
      <c r="G104" s="3">
        <v>40.9</v>
      </c>
      <c r="H104" s="3">
        <v>5.8</v>
      </c>
      <c r="I104" s="3">
        <v>20</v>
      </c>
      <c r="J104" s="3">
        <v>29.2</v>
      </c>
      <c r="K104" s="3">
        <v>16.600000000000001</v>
      </c>
      <c r="L104" s="3">
        <v>22.6</v>
      </c>
      <c r="M104" s="3">
        <v>73.5</v>
      </c>
      <c r="N104" s="3">
        <v>11</v>
      </c>
      <c r="O104" s="3">
        <v>22.3</v>
      </c>
      <c r="P104" s="3">
        <v>33.299999999999997</v>
      </c>
      <c r="Q104" s="3">
        <v>9.5</v>
      </c>
      <c r="R104" s="3">
        <v>6.1</v>
      </c>
      <c r="S104" s="3">
        <v>2.7</v>
      </c>
      <c r="T104" s="3">
        <v>12</v>
      </c>
      <c r="U104" s="3">
        <v>17.5</v>
      </c>
      <c r="V104" s="3"/>
    </row>
    <row r="105" spans="1:22" x14ac:dyDescent="0.2">
      <c r="A105" s="3">
        <v>104</v>
      </c>
      <c r="B105" s="13" t="s">
        <v>278</v>
      </c>
      <c r="C105" s="3">
        <v>33</v>
      </c>
      <c r="D105" s="3">
        <v>69.599999999999994</v>
      </c>
      <c r="E105" s="3">
        <v>25.1</v>
      </c>
      <c r="F105" s="3">
        <v>57.8</v>
      </c>
      <c r="G105" s="3">
        <v>43.4</v>
      </c>
      <c r="H105" s="3">
        <v>5.5</v>
      </c>
      <c r="I105" s="3">
        <v>18.399999999999999</v>
      </c>
      <c r="J105" s="3">
        <v>29.9</v>
      </c>
      <c r="K105" s="3">
        <v>14</v>
      </c>
      <c r="L105" s="3">
        <v>18.2</v>
      </c>
      <c r="M105" s="3">
        <v>76.7</v>
      </c>
      <c r="N105" s="3">
        <v>10</v>
      </c>
      <c r="O105" s="3">
        <v>25.3</v>
      </c>
      <c r="P105" s="3">
        <v>35.299999999999997</v>
      </c>
      <c r="Q105" s="3">
        <v>11.6</v>
      </c>
      <c r="R105" s="3">
        <v>5.6</v>
      </c>
      <c r="S105" s="3">
        <v>2.4</v>
      </c>
      <c r="T105" s="3">
        <v>10.6</v>
      </c>
      <c r="U105" s="3">
        <v>16.399999999999999</v>
      </c>
      <c r="V105" s="3"/>
    </row>
    <row r="106" spans="1:22" x14ac:dyDescent="0.2">
      <c r="A106" s="3">
        <v>104</v>
      </c>
      <c r="B106" s="13" t="s">
        <v>15</v>
      </c>
      <c r="C106" s="3">
        <v>33</v>
      </c>
      <c r="D106" s="3">
        <v>69.599999999999994</v>
      </c>
      <c r="E106" s="3">
        <v>24.9</v>
      </c>
      <c r="F106" s="3">
        <v>60.1</v>
      </c>
      <c r="G106" s="3">
        <v>41.4</v>
      </c>
      <c r="H106" s="3">
        <v>7.4</v>
      </c>
      <c r="I106" s="3">
        <v>24.4</v>
      </c>
      <c r="J106" s="3">
        <v>30.2</v>
      </c>
      <c r="K106" s="3">
        <v>12.5</v>
      </c>
      <c r="L106" s="3">
        <v>17.2</v>
      </c>
      <c r="M106" s="3">
        <v>72.8</v>
      </c>
      <c r="N106" s="3">
        <v>9.8000000000000007</v>
      </c>
      <c r="O106" s="3">
        <v>23</v>
      </c>
      <c r="P106" s="3">
        <v>32.9</v>
      </c>
      <c r="Q106" s="3">
        <v>12.1</v>
      </c>
      <c r="R106" s="3">
        <v>5.2</v>
      </c>
      <c r="S106" s="3">
        <v>3.4</v>
      </c>
      <c r="T106" s="3">
        <v>13</v>
      </c>
      <c r="U106" s="3">
        <v>17.8</v>
      </c>
      <c r="V106" s="3"/>
    </row>
    <row r="107" spans="1:22" x14ac:dyDescent="0.2">
      <c r="A107" s="3">
        <v>106</v>
      </c>
      <c r="B107" s="13" t="s">
        <v>119</v>
      </c>
      <c r="C107" s="3">
        <v>34</v>
      </c>
      <c r="D107" s="3">
        <v>69.599999999999994</v>
      </c>
      <c r="E107" s="3">
        <v>25</v>
      </c>
      <c r="F107" s="3">
        <v>59.5</v>
      </c>
      <c r="G107" s="3">
        <v>41.9</v>
      </c>
      <c r="H107" s="3">
        <v>7.4</v>
      </c>
      <c r="I107" s="3">
        <v>23.3</v>
      </c>
      <c r="J107" s="3">
        <v>31.6</v>
      </c>
      <c r="K107" s="3">
        <v>12.4</v>
      </c>
      <c r="L107" s="3">
        <v>16.899999999999999</v>
      </c>
      <c r="M107" s="3">
        <v>73.3</v>
      </c>
      <c r="N107" s="3">
        <v>10.8</v>
      </c>
      <c r="O107" s="3">
        <v>23.6</v>
      </c>
      <c r="P107" s="3">
        <v>34.4</v>
      </c>
      <c r="Q107" s="3">
        <v>11.8</v>
      </c>
      <c r="R107" s="3">
        <v>7.1</v>
      </c>
      <c r="S107" s="3">
        <v>3</v>
      </c>
      <c r="T107" s="3">
        <v>11.4</v>
      </c>
      <c r="U107" s="3">
        <v>16.5</v>
      </c>
      <c r="V107" s="3"/>
    </row>
    <row r="108" spans="1:22" x14ac:dyDescent="0.2">
      <c r="A108" s="3">
        <v>107</v>
      </c>
      <c r="B108" s="13" t="s">
        <v>312</v>
      </c>
      <c r="C108" s="3">
        <v>32</v>
      </c>
      <c r="D108" s="3">
        <v>69.7</v>
      </c>
      <c r="E108" s="3">
        <v>25.3</v>
      </c>
      <c r="F108" s="3">
        <v>57.3</v>
      </c>
      <c r="G108" s="3">
        <v>44.2</v>
      </c>
      <c r="H108" s="3">
        <v>6.9</v>
      </c>
      <c r="I108" s="3">
        <v>19.899999999999999</v>
      </c>
      <c r="J108" s="3">
        <v>34.9</v>
      </c>
      <c r="K108" s="3">
        <v>12.1</v>
      </c>
      <c r="L108" s="3">
        <v>17.399999999999999</v>
      </c>
      <c r="M108" s="3">
        <v>69.599999999999994</v>
      </c>
      <c r="N108" s="3">
        <v>10.8</v>
      </c>
      <c r="O108" s="3">
        <v>23.1</v>
      </c>
      <c r="P108" s="3">
        <v>33.9</v>
      </c>
      <c r="Q108" s="3">
        <v>12.1</v>
      </c>
      <c r="R108" s="3">
        <v>7</v>
      </c>
      <c r="S108" s="3">
        <v>3.8</v>
      </c>
      <c r="T108" s="3">
        <v>12.2</v>
      </c>
      <c r="U108" s="3">
        <v>15.2</v>
      </c>
      <c r="V108" s="3"/>
    </row>
    <row r="109" spans="1:22" x14ac:dyDescent="0.2">
      <c r="A109" s="3">
        <v>108</v>
      </c>
      <c r="B109" s="13" t="s">
        <v>331</v>
      </c>
      <c r="C109" s="3">
        <v>32</v>
      </c>
      <c r="D109" s="3">
        <v>69.7</v>
      </c>
      <c r="E109" s="3">
        <v>24.7</v>
      </c>
      <c r="F109" s="3">
        <v>55.9</v>
      </c>
      <c r="G109" s="3">
        <v>44.2</v>
      </c>
      <c r="H109" s="3">
        <v>6.6</v>
      </c>
      <c r="I109" s="3">
        <v>19.2</v>
      </c>
      <c r="J109" s="3">
        <v>34.5</v>
      </c>
      <c r="K109" s="3">
        <v>13.7</v>
      </c>
      <c r="L109" s="3">
        <v>18.5</v>
      </c>
      <c r="M109" s="3">
        <v>74.3</v>
      </c>
      <c r="N109" s="3">
        <v>10.3</v>
      </c>
      <c r="O109" s="3">
        <v>24.3</v>
      </c>
      <c r="P109" s="3">
        <v>34.700000000000003</v>
      </c>
      <c r="Q109" s="3">
        <v>14.9</v>
      </c>
      <c r="R109" s="3">
        <v>5.5</v>
      </c>
      <c r="S109" s="3">
        <v>3.7</v>
      </c>
      <c r="T109" s="3">
        <v>10.6</v>
      </c>
      <c r="U109" s="3">
        <v>16.7</v>
      </c>
      <c r="V109" s="3"/>
    </row>
    <row r="110" spans="1:22" x14ac:dyDescent="0.2">
      <c r="A110" s="3">
        <v>109</v>
      </c>
      <c r="B110" s="13" t="s">
        <v>260</v>
      </c>
      <c r="C110" s="3">
        <v>32</v>
      </c>
      <c r="D110" s="3">
        <v>69.8</v>
      </c>
      <c r="E110" s="3">
        <v>24.2</v>
      </c>
      <c r="F110" s="3">
        <v>55.5</v>
      </c>
      <c r="G110" s="3">
        <v>43.6</v>
      </c>
      <c r="H110" s="3">
        <v>7.9</v>
      </c>
      <c r="I110" s="3">
        <v>23.9</v>
      </c>
      <c r="J110" s="3">
        <v>32.9</v>
      </c>
      <c r="K110" s="3">
        <v>13.5</v>
      </c>
      <c r="L110" s="3">
        <v>20</v>
      </c>
      <c r="M110" s="3">
        <v>67.5</v>
      </c>
      <c r="N110" s="3">
        <v>10.1</v>
      </c>
      <c r="O110" s="3">
        <v>23.7</v>
      </c>
      <c r="P110" s="3">
        <v>33.799999999999997</v>
      </c>
      <c r="Q110" s="3">
        <v>12.3</v>
      </c>
      <c r="R110" s="3">
        <v>6.1</v>
      </c>
      <c r="S110" s="3">
        <v>3.8</v>
      </c>
      <c r="T110" s="3">
        <v>13</v>
      </c>
      <c r="U110" s="3">
        <v>16.899999999999999</v>
      </c>
      <c r="V110" s="3"/>
    </row>
    <row r="111" spans="1:22" x14ac:dyDescent="0.2">
      <c r="A111" s="3">
        <v>109</v>
      </c>
      <c r="B111" s="13" t="s">
        <v>174</v>
      </c>
      <c r="C111" s="3">
        <v>32</v>
      </c>
      <c r="D111" s="3">
        <v>69.8</v>
      </c>
      <c r="E111" s="3">
        <v>25.2</v>
      </c>
      <c r="F111" s="3">
        <v>62.1</v>
      </c>
      <c r="G111" s="3">
        <v>40.5</v>
      </c>
      <c r="H111" s="3">
        <v>8.6</v>
      </c>
      <c r="I111" s="3">
        <v>26.5</v>
      </c>
      <c r="J111" s="3">
        <v>32.4</v>
      </c>
      <c r="K111" s="3">
        <v>10.8</v>
      </c>
      <c r="L111" s="3">
        <v>15.1</v>
      </c>
      <c r="M111" s="3">
        <v>71.599999999999994</v>
      </c>
      <c r="N111" s="3">
        <v>11.8</v>
      </c>
      <c r="O111" s="3">
        <v>20.9</v>
      </c>
      <c r="P111" s="3">
        <v>32.799999999999997</v>
      </c>
      <c r="Q111" s="3">
        <v>14.1</v>
      </c>
      <c r="R111" s="3">
        <v>7.4</v>
      </c>
      <c r="S111" s="3">
        <v>2.7</v>
      </c>
      <c r="T111" s="3">
        <v>9.1</v>
      </c>
      <c r="U111" s="3">
        <v>17.8</v>
      </c>
      <c r="V111" s="3"/>
    </row>
    <row r="112" spans="1:22" x14ac:dyDescent="0.2">
      <c r="A112" s="3">
        <v>111</v>
      </c>
      <c r="B112" s="13" t="s">
        <v>306</v>
      </c>
      <c r="C112" s="3">
        <v>32</v>
      </c>
      <c r="D112" s="3">
        <v>69.8</v>
      </c>
      <c r="E112" s="3">
        <v>24.5</v>
      </c>
      <c r="F112" s="3">
        <v>57.2</v>
      </c>
      <c r="G112" s="3">
        <v>42.8</v>
      </c>
      <c r="H112" s="3">
        <v>8.8000000000000007</v>
      </c>
      <c r="I112" s="3">
        <v>25.1</v>
      </c>
      <c r="J112" s="3">
        <v>35.1</v>
      </c>
      <c r="K112" s="3">
        <v>12</v>
      </c>
      <c r="L112" s="3">
        <v>16.7</v>
      </c>
      <c r="M112" s="3">
        <v>72</v>
      </c>
      <c r="N112" s="3">
        <v>9.1</v>
      </c>
      <c r="O112" s="3">
        <v>22.7</v>
      </c>
      <c r="P112" s="3">
        <v>31.8</v>
      </c>
      <c r="Q112" s="3">
        <v>12.3</v>
      </c>
      <c r="R112" s="3">
        <v>6.2</v>
      </c>
      <c r="S112" s="3">
        <v>3.1</v>
      </c>
      <c r="T112" s="3">
        <v>9.5</v>
      </c>
      <c r="U112" s="3">
        <v>13.6</v>
      </c>
      <c r="V112" s="3"/>
    </row>
    <row r="113" spans="1:22" x14ac:dyDescent="0.2">
      <c r="A113" s="3">
        <v>112</v>
      </c>
      <c r="B113" s="13" t="s">
        <v>250</v>
      </c>
      <c r="C113" s="3">
        <v>34</v>
      </c>
      <c r="D113" s="3">
        <v>69.8</v>
      </c>
      <c r="E113" s="3">
        <v>24.7</v>
      </c>
      <c r="F113" s="3">
        <v>60.9</v>
      </c>
      <c r="G113" s="3">
        <v>40.6</v>
      </c>
      <c r="H113" s="3">
        <v>8.4</v>
      </c>
      <c r="I113" s="3">
        <v>27</v>
      </c>
      <c r="J113" s="3">
        <v>31.2</v>
      </c>
      <c r="K113" s="3">
        <v>11.9</v>
      </c>
      <c r="L113" s="3">
        <v>16.2</v>
      </c>
      <c r="M113" s="3">
        <v>73.5</v>
      </c>
      <c r="N113" s="3">
        <v>10.9</v>
      </c>
      <c r="O113" s="3">
        <v>22.4</v>
      </c>
      <c r="P113" s="3">
        <v>33.299999999999997</v>
      </c>
      <c r="Q113" s="3">
        <v>13</v>
      </c>
      <c r="R113" s="3">
        <v>8.9</v>
      </c>
      <c r="S113" s="3">
        <v>3.1</v>
      </c>
      <c r="T113" s="3">
        <v>11.2</v>
      </c>
      <c r="U113" s="3">
        <v>16.2</v>
      </c>
      <c r="V113" s="3"/>
    </row>
    <row r="114" spans="1:22" x14ac:dyDescent="0.2">
      <c r="A114" s="3">
        <v>113</v>
      </c>
      <c r="B114" s="13" t="s">
        <v>175</v>
      </c>
      <c r="C114" s="3">
        <v>33</v>
      </c>
      <c r="D114" s="3">
        <v>69.8</v>
      </c>
      <c r="E114" s="3">
        <v>23.9</v>
      </c>
      <c r="F114" s="3">
        <v>59</v>
      </c>
      <c r="G114" s="3">
        <v>40.5</v>
      </c>
      <c r="H114" s="3">
        <v>7.9</v>
      </c>
      <c r="I114" s="3">
        <v>25.2</v>
      </c>
      <c r="J114" s="3">
        <v>31.3</v>
      </c>
      <c r="K114" s="3">
        <v>14.1</v>
      </c>
      <c r="L114" s="3">
        <v>19.100000000000001</v>
      </c>
      <c r="M114" s="3">
        <v>73.7</v>
      </c>
      <c r="N114" s="3">
        <v>11.6</v>
      </c>
      <c r="O114" s="3">
        <v>24.2</v>
      </c>
      <c r="P114" s="3">
        <v>35.9</v>
      </c>
      <c r="Q114" s="3">
        <v>14.2</v>
      </c>
      <c r="R114" s="3">
        <v>6</v>
      </c>
      <c r="S114" s="3">
        <v>3.6</v>
      </c>
      <c r="T114" s="3">
        <v>11.9</v>
      </c>
      <c r="U114" s="3">
        <v>16.5</v>
      </c>
      <c r="V114" s="3"/>
    </row>
    <row r="115" spans="1:22" x14ac:dyDescent="0.2">
      <c r="A115" s="3">
        <v>114</v>
      </c>
      <c r="B115" s="13" t="s">
        <v>206</v>
      </c>
      <c r="C115" s="3">
        <v>34</v>
      </c>
      <c r="D115" s="3">
        <v>69.8</v>
      </c>
      <c r="E115" s="3">
        <v>23.9</v>
      </c>
      <c r="F115" s="3">
        <v>55</v>
      </c>
      <c r="G115" s="3">
        <v>43.5</v>
      </c>
      <c r="H115" s="3">
        <v>8.6</v>
      </c>
      <c r="I115" s="3">
        <v>25.6</v>
      </c>
      <c r="J115" s="3">
        <v>33.799999999999997</v>
      </c>
      <c r="K115" s="3">
        <v>13.4</v>
      </c>
      <c r="L115" s="3">
        <v>19.3</v>
      </c>
      <c r="M115" s="3">
        <v>69.099999999999994</v>
      </c>
      <c r="N115" s="3">
        <v>8.6</v>
      </c>
      <c r="O115" s="3">
        <v>22.1</v>
      </c>
      <c r="P115" s="3">
        <v>30.8</v>
      </c>
      <c r="Q115" s="3">
        <v>11.7</v>
      </c>
      <c r="R115" s="3">
        <v>6.2</v>
      </c>
      <c r="S115" s="3">
        <v>2.9</v>
      </c>
      <c r="T115" s="3">
        <v>10.3</v>
      </c>
      <c r="U115" s="3">
        <v>16.2</v>
      </c>
      <c r="V115" s="3"/>
    </row>
    <row r="116" spans="1:22" x14ac:dyDescent="0.2">
      <c r="A116" s="3">
        <v>115</v>
      </c>
      <c r="B116" s="13" t="s">
        <v>354</v>
      </c>
      <c r="C116" s="3">
        <v>31</v>
      </c>
      <c r="D116" s="3">
        <v>69.900000000000006</v>
      </c>
      <c r="E116" s="3">
        <v>24.2</v>
      </c>
      <c r="F116" s="3">
        <v>51.8</v>
      </c>
      <c r="G116" s="3">
        <v>46.7</v>
      </c>
      <c r="H116" s="3">
        <v>7.2</v>
      </c>
      <c r="I116" s="3">
        <v>20.399999999999999</v>
      </c>
      <c r="J116" s="3">
        <v>35.1</v>
      </c>
      <c r="K116" s="3">
        <v>14.4</v>
      </c>
      <c r="L116" s="3">
        <v>19.899999999999999</v>
      </c>
      <c r="M116" s="3">
        <v>72</v>
      </c>
      <c r="N116" s="3">
        <v>9.4</v>
      </c>
      <c r="O116" s="3">
        <v>24.3</v>
      </c>
      <c r="P116" s="3">
        <v>33.700000000000003</v>
      </c>
      <c r="Q116" s="3">
        <v>13.3</v>
      </c>
      <c r="R116" s="3">
        <v>5.7</v>
      </c>
      <c r="S116" s="3">
        <v>2.8</v>
      </c>
      <c r="T116" s="3">
        <v>14.3</v>
      </c>
      <c r="U116" s="3">
        <v>16.899999999999999</v>
      </c>
      <c r="V116" s="3"/>
    </row>
    <row r="117" spans="1:22" x14ac:dyDescent="0.2">
      <c r="A117" s="3">
        <v>116</v>
      </c>
      <c r="B117" s="13" t="s">
        <v>88</v>
      </c>
      <c r="C117" s="3">
        <v>34</v>
      </c>
      <c r="D117" s="3">
        <v>69.900000000000006</v>
      </c>
      <c r="E117" s="3">
        <v>24.9</v>
      </c>
      <c r="F117" s="3">
        <v>58.1</v>
      </c>
      <c r="G117" s="3">
        <v>42.9</v>
      </c>
      <c r="H117" s="3">
        <v>8.1999999999999993</v>
      </c>
      <c r="I117" s="3">
        <v>24.5</v>
      </c>
      <c r="J117" s="3">
        <v>33.5</v>
      </c>
      <c r="K117" s="3">
        <v>11.8</v>
      </c>
      <c r="L117" s="3">
        <v>17.3</v>
      </c>
      <c r="M117" s="3">
        <v>68.400000000000006</v>
      </c>
      <c r="N117" s="3">
        <v>9.9</v>
      </c>
      <c r="O117" s="3">
        <v>21.5</v>
      </c>
      <c r="P117" s="3">
        <v>31.4</v>
      </c>
      <c r="Q117" s="3">
        <v>11.9</v>
      </c>
      <c r="R117" s="3">
        <v>6.1</v>
      </c>
      <c r="S117" s="3">
        <v>3.5</v>
      </c>
      <c r="T117" s="3">
        <v>11.7</v>
      </c>
      <c r="U117" s="3">
        <v>18.5</v>
      </c>
      <c r="V117" s="3"/>
    </row>
    <row r="118" spans="1:22" x14ac:dyDescent="0.2">
      <c r="A118" s="3">
        <v>117</v>
      </c>
      <c r="B118" s="13" t="s">
        <v>205</v>
      </c>
      <c r="C118" s="3">
        <v>30</v>
      </c>
      <c r="D118" s="3">
        <v>70</v>
      </c>
      <c r="E118" s="3">
        <v>25.3</v>
      </c>
      <c r="F118" s="3">
        <v>55.4</v>
      </c>
      <c r="G118" s="3">
        <v>45.6</v>
      </c>
      <c r="H118" s="3">
        <v>7.7</v>
      </c>
      <c r="I118" s="3">
        <v>20.6</v>
      </c>
      <c r="J118" s="3">
        <v>37.299999999999997</v>
      </c>
      <c r="K118" s="3">
        <v>11.7</v>
      </c>
      <c r="L118" s="3">
        <v>16.899999999999999</v>
      </c>
      <c r="M118" s="3">
        <v>69.3</v>
      </c>
      <c r="N118" s="3">
        <v>8.1</v>
      </c>
      <c r="O118" s="3">
        <v>21.3</v>
      </c>
      <c r="P118" s="3">
        <v>29.4</v>
      </c>
      <c r="Q118" s="3">
        <v>13.5</v>
      </c>
      <c r="R118" s="3">
        <v>5.8</v>
      </c>
      <c r="S118" s="3">
        <v>3.8</v>
      </c>
      <c r="T118" s="3">
        <v>12.1</v>
      </c>
      <c r="U118" s="3">
        <v>18.100000000000001</v>
      </c>
      <c r="V118" s="3"/>
    </row>
    <row r="119" spans="1:22" x14ac:dyDescent="0.2">
      <c r="A119" s="3">
        <v>118</v>
      </c>
      <c r="B119" s="13" t="s">
        <v>225</v>
      </c>
      <c r="C119" s="3">
        <v>33</v>
      </c>
      <c r="D119" s="3">
        <v>70</v>
      </c>
      <c r="E119" s="3">
        <v>24</v>
      </c>
      <c r="F119" s="3">
        <v>52.6</v>
      </c>
      <c r="G119" s="3">
        <v>45.6</v>
      </c>
      <c r="H119" s="3">
        <v>6.4</v>
      </c>
      <c r="I119" s="3">
        <v>19.399999999999999</v>
      </c>
      <c r="J119" s="3">
        <v>33.1</v>
      </c>
      <c r="K119" s="3">
        <v>15.6</v>
      </c>
      <c r="L119" s="3">
        <v>21.8</v>
      </c>
      <c r="M119" s="3">
        <v>71.7</v>
      </c>
      <c r="N119" s="3">
        <v>8.6</v>
      </c>
      <c r="O119" s="3">
        <v>24.2</v>
      </c>
      <c r="P119" s="3">
        <v>32.799999999999997</v>
      </c>
      <c r="Q119" s="3">
        <v>13.1</v>
      </c>
      <c r="R119" s="3">
        <v>5.8</v>
      </c>
      <c r="S119" s="3">
        <v>3.1</v>
      </c>
      <c r="T119" s="3">
        <v>12.8</v>
      </c>
      <c r="U119" s="3">
        <v>15.8</v>
      </c>
      <c r="V119" s="3"/>
    </row>
    <row r="120" spans="1:22" x14ac:dyDescent="0.2">
      <c r="A120" s="3">
        <v>118</v>
      </c>
      <c r="B120" s="13" t="s">
        <v>42</v>
      </c>
      <c r="C120" s="3">
        <v>33</v>
      </c>
      <c r="D120" s="3">
        <v>70</v>
      </c>
      <c r="E120" s="3">
        <v>24</v>
      </c>
      <c r="F120" s="3">
        <v>54.6</v>
      </c>
      <c r="G120" s="3">
        <v>44</v>
      </c>
      <c r="H120" s="3">
        <v>8.1</v>
      </c>
      <c r="I120" s="3">
        <v>23.9</v>
      </c>
      <c r="J120" s="3">
        <v>33.9</v>
      </c>
      <c r="K120" s="3">
        <v>13.9</v>
      </c>
      <c r="L120" s="3">
        <v>19.3</v>
      </c>
      <c r="M120" s="3">
        <v>71.8</v>
      </c>
      <c r="N120" s="3">
        <v>10.199999999999999</v>
      </c>
      <c r="O120" s="3">
        <v>21.4</v>
      </c>
      <c r="P120" s="3">
        <v>31.6</v>
      </c>
      <c r="Q120" s="3">
        <v>14.2</v>
      </c>
      <c r="R120" s="3">
        <v>6.5</v>
      </c>
      <c r="S120" s="3">
        <v>3.1</v>
      </c>
      <c r="T120" s="3">
        <v>13.9</v>
      </c>
      <c r="U120" s="3">
        <v>18.399999999999999</v>
      </c>
      <c r="V120" s="3"/>
    </row>
    <row r="121" spans="1:22" x14ac:dyDescent="0.2">
      <c r="A121" s="3">
        <v>120</v>
      </c>
      <c r="B121" s="13" t="s">
        <v>207</v>
      </c>
      <c r="C121" s="3">
        <v>32</v>
      </c>
      <c r="D121" s="3">
        <v>70</v>
      </c>
      <c r="E121" s="3">
        <v>25.6</v>
      </c>
      <c r="F121" s="3">
        <v>56.9</v>
      </c>
      <c r="G121" s="3">
        <v>44.9</v>
      </c>
      <c r="H121" s="3">
        <v>5.9</v>
      </c>
      <c r="I121" s="3">
        <v>17.8</v>
      </c>
      <c r="J121" s="3">
        <v>33.200000000000003</v>
      </c>
      <c r="K121" s="3">
        <v>13</v>
      </c>
      <c r="L121" s="3">
        <v>19</v>
      </c>
      <c r="M121" s="3">
        <v>68.400000000000006</v>
      </c>
      <c r="N121" s="3">
        <v>10.1</v>
      </c>
      <c r="O121" s="3">
        <v>24</v>
      </c>
      <c r="P121" s="3">
        <v>34.1</v>
      </c>
      <c r="Q121" s="3">
        <v>10.1</v>
      </c>
      <c r="R121" s="3">
        <v>6.4</v>
      </c>
      <c r="S121" s="3">
        <v>3.5</v>
      </c>
      <c r="T121" s="3">
        <v>12.3</v>
      </c>
      <c r="U121" s="3">
        <v>16.8</v>
      </c>
      <c r="V121" s="3"/>
    </row>
    <row r="122" spans="1:22" x14ac:dyDescent="0.2">
      <c r="A122" s="3">
        <v>121</v>
      </c>
      <c r="B122" s="13" t="s">
        <v>300</v>
      </c>
      <c r="C122" s="3">
        <v>32</v>
      </c>
      <c r="D122" s="3">
        <v>70.099999999999994</v>
      </c>
      <c r="E122" s="3">
        <v>25.1</v>
      </c>
      <c r="F122" s="3">
        <v>56.3</v>
      </c>
      <c r="G122" s="3">
        <v>44.5</v>
      </c>
      <c r="H122" s="3">
        <v>6.6</v>
      </c>
      <c r="I122" s="3">
        <v>18.8</v>
      </c>
      <c r="J122" s="3">
        <v>34.799999999999997</v>
      </c>
      <c r="K122" s="3">
        <v>13.4</v>
      </c>
      <c r="L122" s="3">
        <v>18.2</v>
      </c>
      <c r="M122" s="3">
        <v>73.7</v>
      </c>
      <c r="N122" s="3">
        <v>9.6</v>
      </c>
      <c r="O122" s="3">
        <v>23.8</v>
      </c>
      <c r="P122" s="3">
        <v>33.4</v>
      </c>
      <c r="Q122" s="3">
        <v>10.3</v>
      </c>
      <c r="R122" s="3">
        <v>6.9</v>
      </c>
      <c r="S122" s="3">
        <v>3.8</v>
      </c>
      <c r="T122" s="3">
        <v>11.1</v>
      </c>
      <c r="U122" s="3">
        <v>15.7</v>
      </c>
      <c r="V122" s="3"/>
    </row>
    <row r="123" spans="1:22" x14ac:dyDescent="0.2">
      <c r="A123" s="3">
        <v>121</v>
      </c>
      <c r="B123" s="13" t="s">
        <v>165</v>
      </c>
      <c r="C123" s="3">
        <v>32</v>
      </c>
      <c r="D123" s="3">
        <v>70.099999999999994</v>
      </c>
      <c r="E123" s="3">
        <v>24.7</v>
      </c>
      <c r="F123" s="3">
        <v>57.2</v>
      </c>
      <c r="G123" s="3">
        <v>43.2</v>
      </c>
      <c r="H123" s="3">
        <v>7.9</v>
      </c>
      <c r="I123" s="3">
        <v>24.4</v>
      </c>
      <c r="J123" s="3">
        <v>32.200000000000003</v>
      </c>
      <c r="K123" s="3">
        <v>12.8</v>
      </c>
      <c r="L123" s="3">
        <v>17.100000000000001</v>
      </c>
      <c r="M123" s="3">
        <v>74.5</v>
      </c>
      <c r="N123" s="3">
        <v>10</v>
      </c>
      <c r="O123" s="3">
        <v>23</v>
      </c>
      <c r="P123" s="3">
        <v>33</v>
      </c>
      <c r="Q123" s="3">
        <v>12.4</v>
      </c>
      <c r="R123" s="3">
        <v>6.2</v>
      </c>
      <c r="S123" s="3">
        <v>3.5</v>
      </c>
      <c r="T123" s="3">
        <v>11.9</v>
      </c>
      <c r="U123" s="3">
        <v>18.2</v>
      </c>
      <c r="V123" s="3"/>
    </row>
    <row r="124" spans="1:22" x14ac:dyDescent="0.2">
      <c r="A124" s="3">
        <v>123</v>
      </c>
      <c r="B124" s="13" t="s">
        <v>196</v>
      </c>
      <c r="C124" s="3">
        <v>33</v>
      </c>
      <c r="D124" s="3">
        <v>70.099999999999994</v>
      </c>
      <c r="E124" s="3">
        <v>23.9</v>
      </c>
      <c r="F124" s="3">
        <v>55</v>
      </c>
      <c r="G124" s="3">
        <v>43.5</v>
      </c>
      <c r="H124" s="3">
        <v>7.7</v>
      </c>
      <c r="I124" s="3">
        <v>21.8</v>
      </c>
      <c r="J124" s="3">
        <v>35.5</v>
      </c>
      <c r="K124" s="3">
        <v>14.5</v>
      </c>
      <c r="L124" s="3">
        <v>19.3</v>
      </c>
      <c r="M124" s="3">
        <v>75.099999999999994</v>
      </c>
      <c r="N124" s="3">
        <v>9.6999999999999993</v>
      </c>
      <c r="O124" s="3">
        <v>21.5</v>
      </c>
      <c r="P124" s="3">
        <v>31.2</v>
      </c>
      <c r="Q124" s="3">
        <v>11.2</v>
      </c>
      <c r="R124" s="3">
        <v>6.2</v>
      </c>
      <c r="S124" s="3">
        <v>2.8</v>
      </c>
      <c r="T124" s="3">
        <v>11</v>
      </c>
      <c r="U124" s="3">
        <v>18.600000000000001</v>
      </c>
      <c r="V124" s="3"/>
    </row>
    <row r="125" spans="1:22" x14ac:dyDescent="0.2">
      <c r="A125" s="3">
        <v>124</v>
      </c>
      <c r="B125" s="13" t="s">
        <v>112</v>
      </c>
      <c r="C125" s="3">
        <v>34</v>
      </c>
      <c r="D125" s="3">
        <v>70.099999999999994</v>
      </c>
      <c r="E125" s="3">
        <v>24.1</v>
      </c>
      <c r="F125" s="3">
        <v>60</v>
      </c>
      <c r="G125" s="3">
        <v>40.200000000000003</v>
      </c>
      <c r="H125" s="3">
        <v>6.2</v>
      </c>
      <c r="I125" s="3">
        <v>20.6</v>
      </c>
      <c r="J125" s="3">
        <v>30</v>
      </c>
      <c r="K125" s="3">
        <v>15.7</v>
      </c>
      <c r="L125" s="3">
        <v>22.3</v>
      </c>
      <c r="M125" s="3">
        <v>70.5</v>
      </c>
      <c r="N125" s="3">
        <v>12.1</v>
      </c>
      <c r="O125" s="3">
        <v>25.8</v>
      </c>
      <c r="P125" s="3">
        <v>37.9</v>
      </c>
      <c r="Q125" s="3">
        <v>11.9</v>
      </c>
      <c r="R125" s="3">
        <v>6.4</v>
      </c>
      <c r="S125" s="3">
        <v>3.6</v>
      </c>
      <c r="T125" s="3">
        <v>12.2</v>
      </c>
      <c r="U125" s="3">
        <v>16.899999999999999</v>
      </c>
      <c r="V125" s="3"/>
    </row>
    <row r="126" spans="1:22" x14ac:dyDescent="0.2">
      <c r="A126" s="3">
        <v>125</v>
      </c>
      <c r="B126" s="13" t="s">
        <v>358</v>
      </c>
      <c r="C126" s="3">
        <v>32</v>
      </c>
      <c r="D126" s="3">
        <v>70.2</v>
      </c>
      <c r="E126" s="3">
        <v>23.7</v>
      </c>
      <c r="F126" s="3">
        <v>50.8</v>
      </c>
      <c r="G126" s="3">
        <v>46.5</v>
      </c>
      <c r="H126" s="3">
        <v>8.3000000000000007</v>
      </c>
      <c r="I126" s="3">
        <v>22.6</v>
      </c>
      <c r="J126" s="3">
        <v>36.6</v>
      </c>
      <c r="K126" s="3">
        <v>14.6</v>
      </c>
      <c r="L126" s="3">
        <v>20.2</v>
      </c>
      <c r="M126" s="3">
        <v>72.599999999999994</v>
      </c>
      <c r="N126" s="3">
        <v>9.3000000000000007</v>
      </c>
      <c r="O126" s="3">
        <v>24.7</v>
      </c>
      <c r="P126" s="3">
        <v>34</v>
      </c>
      <c r="Q126" s="3">
        <v>14</v>
      </c>
      <c r="R126" s="3">
        <v>6.9</v>
      </c>
      <c r="S126" s="3">
        <v>4.0999999999999996</v>
      </c>
      <c r="T126" s="3">
        <v>14.6</v>
      </c>
      <c r="U126" s="3">
        <v>17</v>
      </c>
      <c r="V126" s="3"/>
    </row>
    <row r="127" spans="1:22" x14ac:dyDescent="0.2">
      <c r="A127" s="3">
        <v>126</v>
      </c>
      <c r="B127" s="13" t="s">
        <v>303</v>
      </c>
      <c r="C127" s="3">
        <v>32</v>
      </c>
      <c r="D127" s="3">
        <v>70.3</v>
      </c>
      <c r="E127" s="3">
        <v>23.7</v>
      </c>
      <c r="F127" s="3">
        <v>55.2</v>
      </c>
      <c r="G127" s="3">
        <v>42.9</v>
      </c>
      <c r="H127" s="3">
        <v>7.2</v>
      </c>
      <c r="I127" s="3">
        <v>20.6</v>
      </c>
      <c r="J127" s="3">
        <v>34.9</v>
      </c>
      <c r="K127" s="3">
        <v>15.7</v>
      </c>
      <c r="L127" s="3">
        <v>20.9</v>
      </c>
      <c r="M127" s="3">
        <v>75.3</v>
      </c>
      <c r="N127" s="3">
        <v>11.1</v>
      </c>
      <c r="O127" s="3">
        <v>25.1</v>
      </c>
      <c r="P127" s="3">
        <v>36.200000000000003</v>
      </c>
      <c r="Q127" s="3">
        <v>13</v>
      </c>
      <c r="R127" s="3">
        <v>6.7</v>
      </c>
      <c r="S127" s="3">
        <v>2.4</v>
      </c>
      <c r="T127" s="3">
        <v>15.1</v>
      </c>
      <c r="U127" s="3">
        <v>18.899999999999999</v>
      </c>
      <c r="V127" s="3"/>
    </row>
    <row r="128" spans="1:22" x14ac:dyDescent="0.2">
      <c r="A128" s="3">
        <v>126</v>
      </c>
      <c r="B128" s="13" t="s">
        <v>315</v>
      </c>
      <c r="C128" s="3">
        <v>32</v>
      </c>
      <c r="D128" s="3">
        <v>70.3</v>
      </c>
      <c r="E128" s="3">
        <v>24.2</v>
      </c>
      <c r="F128" s="3">
        <v>57.7</v>
      </c>
      <c r="G128" s="3">
        <v>42</v>
      </c>
      <c r="H128" s="3">
        <v>6.8</v>
      </c>
      <c r="I128" s="3">
        <v>21.1</v>
      </c>
      <c r="J128" s="3">
        <v>32.299999999999997</v>
      </c>
      <c r="K128" s="3">
        <v>15</v>
      </c>
      <c r="L128" s="3">
        <v>20.9</v>
      </c>
      <c r="M128" s="3">
        <v>71.8</v>
      </c>
      <c r="N128" s="3">
        <v>10.7</v>
      </c>
      <c r="O128" s="3">
        <v>24.2</v>
      </c>
      <c r="P128" s="3">
        <v>34.9</v>
      </c>
      <c r="Q128" s="3">
        <v>11.6</v>
      </c>
      <c r="R128" s="3">
        <v>7.1</v>
      </c>
      <c r="S128" s="3">
        <v>3.3</v>
      </c>
      <c r="T128" s="3">
        <v>9.3000000000000007</v>
      </c>
      <c r="U128" s="3">
        <v>20.100000000000001</v>
      </c>
      <c r="V128" s="3"/>
    </row>
    <row r="129" spans="1:22" x14ac:dyDescent="0.2">
      <c r="A129" s="3">
        <v>128</v>
      </c>
      <c r="B129" s="13" t="s">
        <v>133</v>
      </c>
      <c r="C129" s="3">
        <v>33</v>
      </c>
      <c r="D129" s="3">
        <v>70.3</v>
      </c>
      <c r="E129" s="3">
        <v>25.8</v>
      </c>
      <c r="F129" s="3">
        <v>61.9</v>
      </c>
      <c r="G129" s="3">
        <v>41.8</v>
      </c>
      <c r="H129" s="3">
        <v>7.8</v>
      </c>
      <c r="I129" s="3">
        <v>24.1</v>
      </c>
      <c r="J129" s="3">
        <v>32.5</v>
      </c>
      <c r="K129" s="3">
        <v>10.8</v>
      </c>
      <c r="L129" s="3">
        <v>15.2</v>
      </c>
      <c r="M129" s="3">
        <v>70.7</v>
      </c>
      <c r="N129" s="3">
        <v>10.5</v>
      </c>
      <c r="O129" s="3">
        <v>24.3</v>
      </c>
      <c r="P129" s="3">
        <v>34.799999999999997</v>
      </c>
      <c r="Q129" s="3">
        <v>12.2</v>
      </c>
      <c r="R129" s="3">
        <v>7.2</v>
      </c>
      <c r="S129" s="3">
        <v>3.2</v>
      </c>
      <c r="T129" s="3">
        <v>10.4</v>
      </c>
      <c r="U129" s="3">
        <v>15.6</v>
      </c>
      <c r="V129" s="3"/>
    </row>
    <row r="130" spans="1:22" x14ac:dyDescent="0.2">
      <c r="A130" s="3">
        <v>129</v>
      </c>
      <c r="B130" s="13" t="s">
        <v>275</v>
      </c>
      <c r="C130" s="3">
        <v>32</v>
      </c>
      <c r="D130" s="3">
        <v>70.3</v>
      </c>
      <c r="E130" s="3">
        <v>23.3</v>
      </c>
      <c r="F130" s="3">
        <v>52.3</v>
      </c>
      <c r="G130" s="3">
        <v>44.6</v>
      </c>
      <c r="H130" s="3">
        <v>5.7</v>
      </c>
      <c r="I130" s="3">
        <v>18</v>
      </c>
      <c r="J130" s="3">
        <v>31.4</v>
      </c>
      <c r="K130" s="3">
        <v>18</v>
      </c>
      <c r="L130" s="3">
        <v>25.8</v>
      </c>
      <c r="M130" s="3">
        <v>69.599999999999994</v>
      </c>
      <c r="N130" s="3">
        <v>9.8000000000000007</v>
      </c>
      <c r="O130" s="3">
        <v>23.8</v>
      </c>
      <c r="P130" s="3">
        <v>33.6</v>
      </c>
      <c r="Q130" s="3">
        <v>12</v>
      </c>
      <c r="R130" s="3">
        <v>8.1</v>
      </c>
      <c r="S130" s="3">
        <v>4.5</v>
      </c>
      <c r="T130" s="3">
        <v>17.100000000000001</v>
      </c>
      <c r="U130" s="3">
        <v>17.8</v>
      </c>
      <c r="V130" s="3"/>
    </row>
    <row r="131" spans="1:22" x14ac:dyDescent="0.2">
      <c r="A131" s="3">
        <v>130</v>
      </c>
      <c r="B131" s="13" t="s">
        <v>267</v>
      </c>
      <c r="C131" s="3">
        <v>34</v>
      </c>
      <c r="D131" s="3">
        <v>70.400000000000006</v>
      </c>
      <c r="E131" s="3">
        <v>24.8</v>
      </c>
      <c r="F131" s="3">
        <v>55.5</v>
      </c>
      <c r="G131" s="3">
        <v>44.7</v>
      </c>
      <c r="H131" s="3">
        <v>7.9</v>
      </c>
      <c r="I131" s="3">
        <v>22.7</v>
      </c>
      <c r="J131" s="3">
        <v>34.5</v>
      </c>
      <c r="K131" s="3">
        <v>12.9</v>
      </c>
      <c r="L131" s="3">
        <v>18.399999999999999</v>
      </c>
      <c r="M131" s="3">
        <v>70.5</v>
      </c>
      <c r="N131" s="3">
        <v>9</v>
      </c>
      <c r="O131" s="3">
        <v>24.6</v>
      </c>
      <c r="P131" s="3">
        <v>33.6</v>
      </c>
      <c r="Q131" s="3">
        <v>12.4</v>
      </c>
      <c r="R131" s="3">
        <v>5.7</v>
      </c>
      <c r="S131" s="3">
        <v>3.4</v>
      </c>
      <c r="T131" s="3">
        <v>12</v>
      </c>
      <c r="U131" s="3">
        <v>17.8</v>
      </c>
      <c r="V131" s="3"/>
    </row>
    <row r="132" spans="1:22" x14ac:dyDescent="0.2">
      <c r="A132" s="3">
        <v>131</v>
      </c>
      <c r="B132" s="13" t="s">
        <v>270</v>
      </c>
      <c r="C132" s="3">
        <v>31</v>
      </c>
      <c r="D132" s="3">
        <v>70.400000000000006</v>
      </c>
      <c r="E132" s="3">
        <v>25.3</v>
      </c>
      <c r="F132" s="3">
        <v>55.6</v>
      </c>
      <c r="G132" s="3">
        <v>45.4</v>
      </c>
      <c r="H132" s="3">
        <v>6.2</v>
      </c>
      <c r="I132" s="3">
        <v>18.2</v>
      </c>
      <c r="J132" s="3">
        <v>34.299999999999997</v>
      </c>
      <c r="K132" s="3">
        <v>13.7</v>
      </c>
      <c r="L132" s="3">
        <v>17.899999999999999</v>
      </c>
      <c r="M132" s="3">
        <v>76.3</v>
      </c>
      <c r="N132" s="3">
        <v>10.5</v>
      </c>
      <c r="O132" s="3">
        <v>25.4</v>
      </c>
      <c r="P132" s="3">
        <v>35.799999999999997</v>
      </c>
      <c r="Q132" s="3">
        <v>12.2</v>
      </c>
      <c r="R132" s="3">
        <v>5.0999999999999996</v>
      </c>
      <c r="S132" s="3">
        <v>3.1</v>
      </c>
      <c r="T132" s="3">
        <v>12.3</v>
      </c>
      <c r="U132" s="3">
        <v>15.9</v>
      </c>
      <c r="V132" s="3"/>
    </row>
    <row r="133" spans="1:22" x14ac:dyDescent="0.2">
      <c r="A133" s="3">
        <v>132</v>
      </c>
      <c r="B133" s="13" t="s">
        <v>170</v>
      </c>
      <c r="C133" s="3">
        <v>33</v>
      </c>
      <c r="D133" s="3">
        <v>70.400000000000006</v>
      </c>
      <c r="E133" s="3">
        <v>23.8</v>
      </c>
      <c r="F133" s="3">
        <v>54.1</v>
      </c>
      <c r="G133" s="3">
        <v>44.1</v>
      </c>
      <c r="H133" s="3">
        <v>5.6</v>
      </c>
      <c r="I133" s="3">
        <v>18.2</v>
      </c>
      <c r="J133" s="3">
        <v>31</v>
      </c>
      <c r="K133" s="3">
        <v>17.2</v>
      </c>
      <c r="L133" s="3">
        <v>24.8</v>
      </c>
      <c r="M133" s="3">
        <v>69.2</v>
      </c>
      <c r="N133" s="3">
        <v>10.4</v>
      </c>
      <c r="O133" s="3">
        <v>21.5</v>
      </c>
      <c r="P133" s="3">
        <v>31.8</v>
      </c>
      <c r="Q133" s="3">
        <v>12.9</v>
      </c>
      <c r="R133" s="3">
        <v>7.4</v>
      </c>
      <c r="S133" s="3">
        <v>2.9</v>
      </c>
      <c r="T133" s="3">
        <v>16.600000000000001</v>
      </c>
      <c r="U133" s="3">
        <v>19.8</v>
      </c>
      <c r="V133" s="3"/>
    </row>
    <row r="134" spans="1:22" x14ac:dyDescent="0.2">
      <c r="A134" s="3">
        <v>133</v>
      </c>
      <c r="B134" s="13" t="s">
        <v>226</v>
      </c>
      <c r="C134" s="3">
        <v>34</v>
      </c>
      <c r="D134" s="3">
        <v>70.400000000000006</v>
      </c>
      <c r="E134" s="3">
        <v>25.5</v>
      </c>
      <c r="F134" s="3">
        <v>58.4</v>
      </c>
      <c r="G134" s="3">
        <v>43.8</v>
      </c>
      <c r="H134" s="3">
        <v>7</v>
      </c>
      <c r="I134" s="3">
        <v>20.9</v>
      </c>
      <c r="J134" s="3">
        <v>33.6</v>
      </c>
      <c r="K134" s="3">
        <v>12.4</v>
      </c>
      <c r="L134" s="3">
        <v>17.2</v>
      </c>
      <c r="M134" s="3">
        <v>72.099999999999994</v>
      </c>
      <c r="N134" s="3">
        <v>9.9</v>
      </c>
      <c r="O134" s="3">
        <v>22.5</v>
      </c>
      <c r="P134" s="3">
        <v>32.4</v>
      </c>
      <c r="Q134" s="3">
        <v>13</v>
      </c>
      <c r="R134" s="3">
        <v>7.1</v>
      </c>
      <c r="S134" s="3">
        <v>3.5</v>
      </c>
      <c r="T134" s="3">
        <v>13.1</v>
      </c>
      <c r="U134" s="3">
        <v>19.2</v>
      </c>
      <c r="V134" s="3"/>
    </row>
    <row r="135" spans="1:22" x14ac:dyDescent="0.2">
      <c r="A135" s="3">
        <v>134</v>
      </c>
      <c r="B135" s="13" t="s">
        <v>232</v>
      </c>
      <c r="C135" s="3">
        <v>31</v>
      </c>
      <c r="D135" s="3">
        <v>70.5</v>
      </c>
      <c r="E135" s="3">
        <v>25</v>
      </c>
      <c r="F135" s="3">
        <v>56.9</v>
      </c>
      <c r="G135" s="3">
        <v>43.9</v>
      </c>
      <c r="H135" s="3">
        <v>6.9</v>
      </c>
      <c r="I135" s="3">
        <v>20.100000000000001</v>
      </c>
      <c r="J135" s="3">
        <v>34.5</v>
      </c>
      <c r="K135" s="3">
        <v>13.5</v>
      </c>
      <c r="L135" s="3">
        <v>19</v>
      </c>
      <c r="M135" s="3">
        <v>71.3</v>
      </c>
      <c r="N135" s="3">
        <v>9.8000000000000007</v>
      </c>
      <c r="O135" s="3">
        <v>23.8</v>
      </c>
      <c r="P135" s="3">
        <v>33.6</v>
      </c>
      <c r="Q135" s="3">
        <v>10.4</v>
      </c>
      <c r="R135" s="3">
        <v>5.9</v>
      </c>
      <c r="S135" s="3">
        <v>2.5</v>
      </c>
      <c r="T135" s="3">
        <v>10.4</v>
      </c>
      <c r="U135" s="3">
        <v>15.8</v>
      </c>
      <c r="V135" s="3"/>
    </row>
    <row r="136" spans="1:22" x14ac:dyDescent="0.2">
      <c r="A136" s="3">
        <v>135</v>
      </c>
      <c r="B136" s="13" t="s">
        <v>345</v>
      </c>
      <c r="C136" s="3">
        <v>34</v>
      </c>
      <c r="D136" s="3">
        <v>70.5</v>
      </c>
      <c r="E136" s="3">
        <v>24.1</v>
      </c>
      <c r="F136" s="3">
        <v>54.3</v>
      </c>
      <c r="G136" s="3">
        <v>44.4</v>
      </c>
      <c r="H136" s="3">
        <v>7.9</v>
      </c>
      <c r="I136" s="3">
        <v>24.1</v>
      </c>
      <c r="J136" s="3">
        <v>32.6</v>
      </c>
      <c r="K136" s="3">
        <v>14.4</v>
      </c>
      <c r="L136" s="3">
        <v>19.3</v>
      </c>
      <c r="M136" s="3">
        <v>74.3</v>
      </c>
      <c r="N136" s="3">
        <v>10.1</v>
      </c>
      <c r="O136" s="3">
        <v>22.6</v>
      </c>
      <c r="P136" s="3">
        <v>32.700000000000003</v>
      </c>
      <c r="Q136" s="3">
        <v>14.6</v>
      </c>
      <c r="R136" s="3">
        <v>7.1</v>
      </c>
      <c r="S136" s="3">
        <v>4.3</v>
      </c>
      <c r="T136" s="3">
        <v>15.8</v>
      </c>
      <c r="U136" s="3">
        <v>15.6</v>
      </c>
      <c r="V136" s="3"/>
    </row>
    <row r="137" spans="1:22" x14ac:dyDescent="0.2">
      <c r="A137" s="3">
        <v>136</v>
      </c>
      <c r="B137" s="13" t="s">
        <v>346</v>
      </c>
      <c r="C137" s="3">
        <v>32</v>
      </c>
      <c r="D137" s="3">
        <v>70.5</v>
      </c>
      <c r="E137" s="3">
        <v>23.9</v>
      </c>
      <c r="F137" s="3">
        <v>53.4</v>
      </c>
      <c r="G137" s="3">
        <v>44.7</v>
      </c>
      <c r="H137" s="3">
        <v>8.6</v>
      </c>
      <c r="I137" s="3">
        <v>24.6</v>
      </c>
      <c r="J137" s="3">
        <v>34.9</v>
      </c>
      <c r="K137" s="3">
        <v>14.1</v>
      </c>
      <c r="L137" s="3">
        <v>19.8</v>
      </c>
      <c r="M137" s="3">
        <v>71.3</v>
      </c>
      <c r="N137" s="3">
        <v>8.5</v>
      </c>
      <c r="O137" s="3">
        <v>24.7</v>
      </c>
      <c r="P137" s="3">
        <v>33.200000000000003</v>
      </c>
      <c r="Q137" s="3">
        <v>13.9</v>
      </c>
      <c r="R137" s="3">
        <v>7.5</v>
      </c>
      <c r="S137" s="3">
        <v>2.8</v>
      </c>
      <c r="T137" s="3">
        <v>11.7</v>
      </c>
      <c r="U137" s="3">
        <v>17.2</v>
      </c>
      <c r="V137" s="3"/>
    </row>
    <row r="138" spans="1:22" x14ac:dyDescent="0.2">
      <c r="A138" s="3">
        <v>137</v>
      </c>
      <c r="B138" s="13" t="s">
        <v>143</v>
      </c>
      <c r="C138" s="3">
        <v>33</v>
      </c>
      <c r="D138" s="3">
        <v>70.599999999999994</v>
      </c>
      <c r="E138" s="3">
        <v>24.7</v>
      </c>
      <c r="F138" s="3">
        <v>55</v>
      </c>
      <c r="G138" s="3">
        <v>44.9</v>
      </c>
      <c r="H138" s="3">
        <v>6.3</v>
      </c>
      <c r="I138" s="3">
        <v>18.8</v>
      </c>
      <c r="J138" s="3">
        <v>33.4</v>
      </c>
      <c r="K138" s="3">
        <v>14.8</v>
      </c>
      <c r="L138" s="3">
        <v>19.8</v>
      </c>
      <c r="M138" s="3">
        <v>75</v>
      </c>
      <c r="N138" s="3">
        <v>9.1</v>
      </c>
      <c r="O138" s="3">
        <v>23.9</v>
      </c>
      <c r="P138" s="3">
        <v>33</v>
      </c>
      <c r="Q138" s="3">
        <v>10.1</v>
      </c>
      <c r="R138" s="3">
        <v>5.4</v>
      </c>
      <c r="S138" s="3">
        <v>2.2999999999999998</v>
      </c>
      <c r="T138" s="3">
        <v>11.8</v>
      </c>
      <c r="U138" s="3">
        <v>16</v>
      </c>
      <c r="V138" s="3"/>
    </row>
    <row r="139" spans="1:22" x14ac:dyDescent="0.2">
      <c r="A139" s="3">
        <v>138</v>
      </c>
      <c r="B139" s="13" t="s">
        <v>90</v>
      </c>
      <c r="C139" s="3">
        <v>34</v>
      </c>
      <c r="D139" s="3">
        <v>70.599999999999994</v>
      </c>
      <c r="E139" s="3">
        <v>25.6</v>
      </c>
      <c r="F139" s="3">
        <v>59.4</v>
      </c>
      <c r="G139" s="3">
        <v>43</v>
      </c>
      <c r="H139" s="3">
        <v>8.1999999999999993</v>
      </c>
      <c r="I139" s="3">
        <v>25.5</v>
      </c>
      <c r="J139" s="3">
        <v>32.299999999999997</v>
      </c>
      <c r="K139" s="3">
        <v>11.2</v>
      </c>
      <c r="L139" s="3">
        <v>15.9</v>
      </c>
      <c r="M139" s="3">
        <v>70.099999999999994</v>
      </c>
      <c r="N139" s="3">
        <v>10.6</v>
      </c>
      <c r="O139" s="3">
        <v>24</v>
      </c>
      <c r="P139" s="3">
        <v>34.6</v>
      </c>
      <c r="Q139" s="3">
        <v>13.1</v>
      </c>
      <c r="R139" s="3">
        <v>4.9000000000000004</v>
      </c>
      <c r="S139" s="3">
        <v>3.6</v>
      </c>
      <c r="T139" s="3">
        <v>11.7</v>
      </c>
      <c r="U139" s="3">
        <v>16.100000000000001</v>
      </c>
      <c r="V139" s="3"/>
    </row>
    <row r="140" spans="1:22" x14ac:dyDescent="0.2">
      <c r="A140" s="3">
        <v>139</v>
      </c>
      <c r="B140" s="13" t="s">
        <v>365</v>
      </c>
      <c r="C140" s="3">
        <v>32</v>
      </c>
      <c r="D140" s="3">
        <v>70.7</v>
      </c>
      <c r="E140" s="3">
        <v>24</v>
      </c>
      <c r="F140" s="3">
        <v>57</v>
      </c>
      <c r="G140" s="3">
        <v>42.1</v>
      </c>
      <c r="H140" s="3">
        <v>8.5</v>
      </c>
      <c r="I140" s="3">
        <v>25.3</v>
      </c>
      <c r="J140" s="3">
        <v>33.6</v>
      </c>
      <c r="K140" s="3">
        <v>14.3</v>
      </c>
      <c r="L140" s="3">
        <v>19.399999999999999</v>
      </c>
      <c r="M140" s="3">
        <v>73.599999999999994</v>
      </c>
      <c r="N140" s="3">
        <v>10.199999999999999</v>
      </c>
      <c r="O140" s="3">
        <v>25.9</v>
      </c>
      <c r="P140" s="3">
        <v>36</v>
      </c>
      <c r="Q140" s="3">
        <v>12.9</v>
      </c>
      <c r="R140" s="3">
        <v>7.3</v>
      </c>
      <c r="S140" s="3">
        <v>2.4</v>
      </c>
      <c r="T140" s="3">
        <v>11.1</v>
      </c>
      <c r="U140" s="3">
        <v>15.8</v>
      </c>
      <c r="V140" s="3"/>
    </row>
    <row r="141" spans="1:22" x14ac:dyDescent="0.2">
      <c r="A141" s="3">
        <v>139</v>
      </c>
      <c r="B141" s="13" t="s">
        <v>158</v>
      </c>
      <c r="C141" s="3">
        <v>32</v>
      </c>
      <c r="D141" s="3">
        <v>70.7</v>
      </c>
      <c r="E141" s="3">
        <v>24.8</v>
      </c>
      <c r="F141" s="3">
        <v>54.9</v>
      </c>
      <c r="G141" s="3">
        <v>45.1</v>
      </c>
      <c r="H141" s="3">
        <v>6.3</v>
      </c>
      <c r="I141" s="3">
        <v>18.899999999999999</v>
      </c>
      <c r="J141" s="3">
        <v>33.299999999999997</v>
      </c>
      <c r="K141" s="3">
        <v>14.8</v>
      </c>
      <c r="L141" s="3">
        <v>21</v>
      </c>
      <c r="M141" s="3">
        <v>70.8</v>
      </c>
      <c r="N141" s="3">
        <v>9.8000000000000007</v>
      </c>
      <c r="O141" s="3">
        <v>23.4</v>
      </c>
      <c r="P141" s="3">
        <v>33.200000000000003</v>
      </c>
      <c r="Q141" s="3">
        <v>11.5</v>
      </c>
      <c r="R141" s="3">
        <v>6.2</v>
      </c>
      <c r="S141" s="3">
        <v>3.1</v>
      </c>
      <c r="T141" s="3">
        <v>12.3</v>
      </c>
      <c r="U141" s="3">
        <v>16</v>
      </c>
      <c r="V141" s="3"/>
    </row>
    <row r="142" spans="1:22" x14ac:dyDescent="0.2">
      <c r="A142" s="3">
        <v>141</v>
      </c>
      <c r="B142" s="13" t="s">
        <v>172</v>
      </c>
      <c r="C142" s="3">
        <v>33</v>
      </c>
      <c r="D142" s="3">
        <v>70.7</v>
      </c>
      <c r="E142" s="3">
        <v>25.7</v>
      </c>
      <c r="F142" s="3">
        <v>57.3</v>
      </c>
      <c r="G142" s="3">
        <v>44.9</v>
      </c>
      <c r="H142" s="3">
        <v>8.1999999999999993</v>
      </c>
      <c r="I142" s="3">
        <v>23.2</v>
      </c>
      <c r="J142" s="3">
        <v>35.299999999999997</v>
      </c>
      <c r="K142" s="3">
        <v>11.1</v>
      </c>
      <c r="L142" s="3">
        <v>15.9</v>
      </c>
      <c r="M142" s="3">
        <v>69.7</v>
      </c>
      <c r="N142" s="3">
        <v>9</v>
      </c>
      <c r="O142" s="3">
        <v>24.8</v>
      </c>
      <c r="P142" s="3">
        <v>33.799999999999997</v>
      </c>
      <c r="Q142" s="3">
        <v>12.7</v>
      </c>
      <c r="R142" s="3">
        <v>5.7</v>
      </c>
      <c r="S142" s="3">
        <v>2.9</v>
      </c>
      <c r="T142" s="3">
        <v>10.6</v>
      </c>
      <c r="U142" s="3">
        <v>15.9</v>
      </c>
      <c r="V142" s="3"/>
    </row>
    <row r="143" spans="1:22" x14ac:dyDescent="0.2">
      <c r="A143" s="3">
        <v>142</v>
      </c>
      <c r="B143" s="13" t="s">
        <v>241</v>
      </c>
      <c r="C143" s="3">
        <v>33</v>
      </c>
      <c r="D143" s="3">
        <v>70.8</v>
      </c>
      <c r="E143" s="3">
        <v>24.2</v>
      </c>
      <c r="F143" s="3">
        <v>54.2</v>
      </c>
      <c r="G143" s="3">
        <v>44.7</v>
      </c>
      <c r="H143" s="3">
        <v>7.1</v>
      </c>
      <c r="I143" s="3">
        <v>21.7</v>
      </c>
      <c r="J143" s="3">
        <v>32.700000000000003</v>
      </c>
      <c r="K143" s="3">
        <v>15.2</v>
      </c>
      <c r="L143" s="3">
        <v>21.3</v>
      </c>
      <c r="M143" s="3">
        <v>71.7</v>
      </c>
      <c r="N143" s="3">
        <v>10.7</v>
      </c>
      <c r="O143" s="3">
        <v>25.9</v>
      </c>
      <c r="P143" s="3">
        <v>36.700000000000003</v>
      </c>
      <c r="Q143" s="3">
        <v>13.9</v>
      </c>
      <c r="R143" s="3">
        <v>6.5</v>
      </c>
      <c r="S143" s="3">
        <v>3.4</v>
      </c>
      <c r="T143" s="3">
        <v>16</v>
      </c>
      <c r="U143" s="3">
        <v>16.8</v>
      </c>
      <c r="V143" s="3"/>
    </row>
    <row r="144" spans="1:22" x14ac:dyDescent="0.2">
      <c r="A144" s="3">
        <v>142</v>
      </c>
      <c r="B144" s="13" t="s">
        <v>34</v>
      </c>
      <c r="C144" s="3">
        <v>33</v>
      </c>
      <c r="D144" s="3">
        <v>70.8</v>
      </c>
      <c r="E144" s="3">
        <v>24.9</v>
      </c>
      <c r="F144" s="3">
        <v>58.2</v>
      </c>
      <c r="G144" s="3">
        <v>42.9</v>
      </c>
      <c r="H144" s="3">
        <v>7.5</v>
      </c>
      <c r="I144" s="3">
        <v>22.2</v>
      </c>
      <c r="J144" s="3">
        <v>33.9</v>
      </c>
      <c r="K144" s="3">
        <v>13.4</v>
      </c>
      <c r="L144" s="3">
        <v>20.100000000000001</v>
      </c>
      <c r="M144" s="3">
        <v>66.5</v>
      </c>
      <c r="N144" s="3">
        <v>9.1999999999999993</v>
      </c>
      <c r="O144" s="3">
        <v>26.1</v>
      </c>
      <c r="P144" s="3">
        <v>35.299999999999997</v>
      </c>
      <c r="Q144" s="3">
        <v>14.7</v>
      </c>
      <c r="R144" s="3">
        <v>6.9</v>
      </c>
      <c r="S144" s="3">
        <v>4.0999999999999996</v>
      </c>
      <c r="T144" s="3">
        <v>15.3</v>
      </c>
      <c r="U144" s="3">
        <v>19.3</v>
      </c>
      <c r="V144" s="3"/>
    </row>
    <row r="145" spans="1:22" x14ac:dyDescent="0.2">
      <c r="A145" s="3">
        <v>144</v>
      </c>
      <c r="B145" s="13" t="s">
        <v>44</v>
      </c>
      <c r="C145" s="3">
        <v>34</v>
      </c>
      <c r="D145" s="3">
        <v>70.8</v>
      </c>
      <c r="E145" s="3">
        <v>25.3</v>
      </c>
      <c r="F145" s="3">
        <v>60.7</v>
      </c>
      <c r="G145" s="3">
        <v>41.7</v>
      </c>
      <c r="H145" s="3">
        <v>7.8</v>
      </c>
      <c r="I145" s="3">
        <v>23.4</v>
      </c>
      <c r="J145" s="3">
        <v>33.200000000000003</v>
      </c>
      <c r="K145" s="3">
        <v>12.3</v>
      </c>
      <c r="L145" s="3">
        <v>17.100000000000001</v>
      </c>
      <c r="M145" s="3">
        <v>71.900000000000006</v>
      </c>
      <c r="N145" s="3">
        <v>9.9</v>
      </c>
      <c r="O145" s="3">
        <v>23.9</v>
      </c>
      <c r="P145" s="3">
        <v>33.799999999999997</v>
      </c>
      <c r="Q145" s="3">
        <v>12.4</v>
      </c>
      <c r="R145" s="3">
        <v>4.8</v>
      </c>
      <c r="S145" s="3">
        <v>3.4</v>
      </c>
      <c r="T145" s="3">
        <v>10.1</v>
      </c>
      <c r="U145" s="3">
        <v>18.600000000000001</v>
      </c>
      <c r="V145" s="3"/>
    </row>
    <row r="146" spans="1:22" x14ac:dyDescent="0.2">
      <c r="A146" s="3">
        <v>145</v>
      </c>
      <c r="B146" s="13" t="s">
        <v>63</v>
      </c>
      <c r="C146" s="3">
        <v>32</v>
      </c>
      <c r="D146" s="3">
        <v>70.8</v>
      </c>
      <c r="E146" s="3">
        <v>24.7</v>
      </c>
      <c r="F146" s="3">
        <v>56.3</v>
      </c>
      <c r="G146" s="3">
        <v>43.9</v>
      </c>
      <c r="H146" s="3">
        <v>8.1</v>
      </c>
      <c r="I146" s="3">
        <v>23.3</v>
      </c>
      <c r="J146" s="3">
        <v>34.700000000000003</v>
      </c>
      <c r="K146" s="3">
        <v>13.4</v>
      </c>
      <c r="L146" s="3">
        <v>18.5</v>
      </c>
      <c r="M146" s="3">
        <v>72.599999999999994</v>
      </c>
      <c r="N146" s="3">
        <v>10</v>
      </c>
      <c r="O146" s="3">
        <v>24</v>
      </c>
      <c r="P146" s="3">
        <v>34</v>
      </c>
      <c r="Q146" s="3">
        <v>13</v>
      </c>
      <c r="R146" s="3">
        <v>5.5</v>
      </c>
      <c r="S146" s="3">
        <v>2.7</v>
      </c>
      <c r="T146" s="3">
        <v>12.3</v>
      </c>
      <c r="U146" s="3">
        <v>17.7</v>
      </c>
      <c r="V146" s="3"/>
    </row>
    <row r="147" spans="1:22" x14ac:dyDescent="0.2">
      <c r="A147" s="3">
        <v>146</v>
      </c>
      <c r="B147" s="13" t="s">
        <v>283</v>
      </c>
      <c r="C147" s="3">
        <v>32</v>
      </c>
      <c r="D147" s="3">
        <v>70.900000000000006</v>
      </c>
      <c r="E147" s="3">
        <v>24.8</v>
      </c>
      <c r="F147" s="3">
        <v>52.9</v>
      </c>
      <c r="G147" s="3">
        <v>46.8</v>
      </c>
      <c r="H147" s="3">
        <v>7.3</v>
      </c>
      <c r="I147" s="3">
        <v>20.9</v>
      </c>
      <c r="J147" s="3">
        <v>35</v>
      </c>
      <c r="K147" s="3">
        <v>14.1</v>
      </c>
      <c r="L147" s="3">
        <v>19.7</v>
      </c>
      <c r="M147" s="3">
        <v>71.3</v>
      </c>
      <c r="N147" s="3">
        <v>8.8000000000000007</v>
      </c>
      <c r="O147" s="3">
        <v>22.2</v>
      </c>
      <c r="P147" s="3">
        <v>31.1</v>
      </c>
      <c r="Q147" s="3">
        <v>13.5</v>
      </c>
      <c r="R147" s="3">
        <v>6.6</v>
      </c>
      <c r="S147" s="3">
        <v>4</v>
      </c>
      <c r="T147" s="3">
        <v>12.9</v>
      </c>
      <c r="U147" s="3">
        <v>16.5</v>
      </c>
      <c r="V147" s="3"/>
    </row>
    <row r="148" spans="1:22" x14ac:dyDescent="0.2">
      <c r="A148" s="3">
        <v>146</v>
      </c>
      <c r="B148" s="13" t="s">
        <v>100</v>
      </c>
      <c r="C148" s="3">
        <v>32</v>
      </c>
      <c r="D148" s="3">
        <v>70.900000000000006</v>
      </c>
      <c r="E148" s="3">
        <v>25.9</v>
      </c>
      <c r="F148" s="3">
        <v>58.4</v>
      </c>
      <c r="G148" s="3">
        <v>44.3</v>
      </c>
      <c r="H148" s="3">
        <v>7.3</v>
      </c>
      <c r="I148" s="3">
        <v>21.7</v>
      </c>
      <c r="J148" s="3">
        <v>33.9</v>
      </c>
      <c r="K148" s="3">
        <v>11.8</v>
      </c>
      <c r="L148" s="3">
        <v>16.399999999999999</v>
      </c>
      <c r="M148" s="3">
        <v>71.8</v>
      </c>
      <c r="N148" s="3">
        <v>8.6999999999999993</v>
      </c>
      <c r="O148" s="3">
        <v>23.7</v>
      </c>
      <c r="P148" s="3">
        <v>32.299999999999997</v>
      </c>
      <c r="Q148" s="3">
        <v>14.5</v>
      </c>
      <c r="R148" s="3">
        <v>5.9</v>
      </c>
      <c r="S148" s="3">
        <v>4</v>
      </c>
      <c r="T148" s="3">
        <v>12.3</v>
      </c>
      <c r="U148" s="3">
        <v>18.100000000000001</v>
      </c>
      <c r="V148" s="3"/>
    </row>
    <row r="149" spans="1:22" x14ac:dyDescent="0.2">
      <c r="A149" s="3">
        <v>148</v>
      </c>
      <c r="B149" s="13" t="s">
        <v>94</v>
      </c>
      <c r="C149" s="3">
        <v>33</v>
      </c>
      <c r="D149" s="3">
        <v>70.900000000000006</v>
      </c>
      <c r="E149" s="3">
        <v>25.9</v>
      </c>
      <c r="F149" s="3">
        <v>60.1</v>
      </c>
      <c r="G149" s="3">
        <v>43.1</v>
      </c>
      <c r="H149" s="3">
        <v>7.1</v>
      </c>
      <c r="I149" s="3">
        <v>22.5</v>
      </c>
      <c r="J149" s="3">
        <v>31.7</v>
      </c>
      <c r="K149" s="3">
        <v>12</v>
      </c>
      <c r="L149" s="3">
        <v>16.600000000000001</v>
      </c>
      <c r="M149" s="3">
        <v>72.099999999999994</v>
      </c>
      <c r="N149" s="3">
        <v>10.5</v>
      </c>
      <c r="O149" s="3">
        <v>23.2</v>
      </c>
      <c r="P149" s="3">
        <v>33.700000000000003</v>
      </c>
      <c r="Q149" s="3">
        <v>13</v>
      </c>
      <c r="R149" s="3">
        <v>6.1</v>
      </c>
      <c r="S149" s="3">
        <v>3.2</v>
      </c>
      <c r="T149" s="3">
        <v>12.2</v>
      </c>
      <c r="U149" s="3">
        <v>17.899999999999999</v>
      </c>
      <c r="V149" s="3"/>
    </row>
    <row r="150" spans="1:22" x14ac:dyDescent="0.2">
      <c r="A150" s="3">
        <v>149</v>
      </c>
      <c r="B150" s="13" t="s">
        <v>286</v>
      </c>
      <c r="C150" s="3">
        <v>32</v>
      </c>
      <c r="D150" s="3">
        <v>71</v>
      </c>
      <c r="E150" s="3">
        <v>25.1</v>
      </c>
      <c r="F150" s="3">
        <v>57</v>
      </c>
      <c r="G150" s="3">
        <v>44</v>
      </c>
      <c r="H150" s="3">
        <v>7.5</v>
      </c>
      <c r="I150" s="3">
        <v>21.7</v>
      </c>
      <c r="J150" s="3">
        <v>34.4</v>
      </c>
      <c r="K150" s="3">
        <v>13.4</v>
      </c>
      <c r="L150" s="3">
        <v>19.2</v>
      </c>
      <c r="M150" s="3">
        <v>69.900000000000006</v>
      </c>
      <c r="N150" s="3">
        <v>10.199999999999999</v>
      </c>
      <c r="O150" s="3">
        <v>22.9</v>
      </c>
      <c r="P150" s="3">
        <v>33.1</v>
      </c>
      <c r="Q150" s="3">
        <v>12.3</v>
      </c>
      <c r="R150" s="3">
        <v>7.8</v>
      </c>
      <c r="S150" s="3">
        <v>3.6</v>
      </c>
      <c r="T150" s="3">
        <v>13</v>
      </c>
      <c r="U150" s="3">
        <v>15.8</v>
      </c>
      <c r="V150" s="3"/>
    </row>
    <row r="151" spans="1:22" x14ac:dyDescent="0.2">
      <c r="A151" s="3">
        <v>150</v>
      </c>
      <c r="B151" s="13" t="s">
        <v>75</v>
      </c>
      <c r="C151" s="3">
        <v>32</v>
      </c>
      <c r="D151" s="3">
        <v>71.099999999999994</v>
      </c>
      <c r="E151" s="3">
        <v>24.9</v>
      </c>
      <c r="F151" s="3">
        <v>58</v>
      </c>
      <c r="G151" s="3">
        <v>42.9</v>
      </c>
      <c r="H151" s="3">
        <v>9.1</v>
      </c>
      <c r="I151" s="3">
        <v>25.9</v>
      </c>
      <c r="J151" s="3">
        <v>34.9</v>
      </c>
      <c r="K151" s="3">
        <v>12.2</v>
      </c>
      <c r="L151" s="3">
        <v>17.100000000000001</v>
      </c>
      <c r="M151" s="3">
        <v>71.2</v>
      </c>
      <c r="N151" s="3">
        <v>9.1999999999999993</v>
      </c>
      <c r="O151" s="3">
        <v>22.4</v>
      </c>
      <c r="P151" s="3">
        <v>31.5</v>
      </c>
      <c r="Q151" s="3">
        <v>13.2</v>
      </c>
      <c r="R151" s="3">
        <v>6.6</v>
      </c>
      <c r="S151" s="3">
        <v>2.7</v>
      </c>
      <c r="T151" s="3">
        <v>11.9</v>
      </c>
      <c r="U151" s="3">
        <v>16.7</v>
      </c>
      <c r="V151" s="3"/>
    </row>
    <row r="152" spans="1:22" x14ac:dyDescent="0.2">
      <c r="A152" s="3">
        <v>151</v>
      </c>
      <c r="B152" s="13" t="s">
        <v>154</v>
      </c>
      <c r="C152" s="3">
        <v>33</v>
      </c>
      <c r="D152" s="3">
        <v>71.099999999999994</v>
      </c>
      <c r="E152" s="3">
        <v>25.5</v>
      </c>
      <c r="F152" s="3">
        <v>56.2</v>
      </c>
      <c r="G152" s="3">
        <v>45.5</v>
      </c>
      <c r="H152" s="3">
        <v>7.4</v>
      </c>
      <c r="I152" s="3">
        <v>24</v>
      </c>
      <c r="J152" s="3">
        <v>30.7</v>
      </c>
      <c r="K152" s="3">
        <v>12.6</v>
      </c>
      <c r="L152" s="3">
        <v>17.399999999999999</v>
      </c>
      <c r="M152" s="3">
        <v>72.599999999999994</v>
      </c>
      <c r="N152" s="3">
        <v>9.6999999999999993</v>
      </c>
      <c r="O152" s="3">
        <v>21.2</v>
      </c>
      <c r="P152" s="3">
        <v>30.9</v>
      </c>
      <c r="Q152" s="3">
        <v>14.8</v>
      </c>
      <c r="R152" s="3">
        <v>5.9</v>
      </c>
      <c r="S152" s="3">
        <v>3.1</v>
      </c>
      <c r="T152" s="3">
        <v>11.8</v>
      </c>
      <c r="U152" s="3">
        <v>17.899999999999999</v>
      </c>
      <c r="V152" s="3"/>
    </row>
    <row r="153" spans="1:22" x14ac:dyDescent="0.2">
      <c r="A153" s="3">
        <v>152</v>
      </c>
      <c r="B153" s="13" t="s">
        <v>328</v>
      </c>
      <c r="C153" s="3">
        <v>32</v>
      </c>
      <c r="D153" s="3">
        <v>71.099999999999994</v>
      </c>
      <c r="E153" s="3">
        <v>24.5</v>
      </c>
      <c r="F153" s="3">
        <v>58</v>
      </c>
      <c r="G153" s="3">
        <v>42.2</v>
      </c>
      <c r="H153" s="3">
        <v>6.7</v>
      </c>
      <c r="I153" s="3">
        <v>21.1</v>
      </c>
      <c r="J153" s="3">
        <v>31.6</v>
      </c>
      <c r="K153" s="3">
        <v>15.5</v>
      </c>
      <c r="L153" s="3">
        <v>21.2</v>
      </c>
      <c r="M153" s="3">
        <v>73.3</v>
      </c>
      <c r="N153" s="3">
        <v>10.3</v>
      </c>
      <c r="O153" s="3">
        <v>24.1</v>
      </c>
      <c r="P153" s="3">
        <v>34.4</v>
      </c>
      <c r="Q153" s="3">
        <v>10.4</v>
      </c>
      <c r="R153" s="3">
        <v>6.8</v>
      </c>
      <c r="S153" s="3">
        <v>3.5</v>
      </c>
      <c r="T153" s="3">
        <v>7</v>
      </c>
      <c r="U153" s="3">
        <v>17.3</v>
      </c>
      <c r="V153" s="3"/>
    </row>
    <row r="154" spans="1:22" x14ac:dyDescent="0.2">
      <c r="A154" s="3">
        <v>153</v>
      </c>
      <c r="B154" s="13" t="s">
        <v>31</v>
      </c>
      <c r="C154" s="3">
        <v>33</v>
      </c>
      <c r="D154" s="3">
        <v>71.099999999999994</v>
      </c>
      <c r="E154" s="3">
        <v>24.4</v>
      </c>
      <c r="F154" s="3">
        <v>59.3</v>
      </c>
      <c r="G154" s="3">
        <v>41.1</v>
      </c>
      <c r="H154" s="3">
        <v>8</v>
      </c>
      <c r="I154" s="3">
        <v>24.3</v>
      </c>
      <c r="J154" s="3">
        <v>32.9</v>
      </c>
      <c r="K154" s="3">
        <v>14.4</v>
      </c>
      <c r="L154" s="3">
        <v>19.3</v>
      </c>
      <c r="M154" s="3">
        <v>74.599999999999994</v>
      </c>
      <c r="N154" s="3">
        <v>11.4</v>
      </c>
      <c r="O154" s="3">
        <v>21.5</v>
      </c>
      <c r="P154" s="3">
        <v>32.9</v>
      </c>
      <c r="Q154" s="3">
        <v>15</v>
      </c>
      <c r="R154" s="3">
        <v>6.4</v>
      </c>
      <c r="S154" s="3">
        <v>3.8</v>
      </c>
      <c r="T154" s="3">
        <v>12.4</v>
      </c>
      <c r="U154" s="3">
        <v>18.2</v>
      </c>
      <c r="V154" s="3"/>
    </row>
    <row r="155" spans="1:22" x14ac:dyDescent="0.2">
      <c r="A155" s="3">
        <v>154</v>
      </c>
      <c r="B155" s="13" t="s">
        <v>282</v>
      </c>
      <c r="C155" s="3">
        <v>31</v>
      </c>
      <c r="D155" s="3">
        <v>71.099999999999994</v>
      </c>
      <c r="E155" s="3">
        <v>26</v>
      </c>
      <c r="F155" s="3">
        <v>56.3</v>
      </c>
      <c r="G155" s="3">
        <v>46.2</v>
      </c>
      <c r="H155" s="3">
        <v>6.9</v>
      </c>
      <c r="I155" s="3">
        <v>19.899999999999999</v>
      </c>
      <c r="J155" s="3">
        <v>34.5</v>
      </c>
      <c r="K155" s="3">
        <v>12.3</v>
      </c>
      <c r="L155" s="3">
        <v>16.5</v>
      </c>
      <c r="M155" s="3">
        <v>74.099999999999994</v>
      </c>
      <c r="N155" s="3">
        <v>8.8000000000000007</v>
      </c>
      <c r="O155" s="3">
        <v>24.1</v>
      </c>
      <c r="P155" s="3">
        <v>32.9</v>
      </c>
      <c r="Q155" s="3">
        <v>13.5</v>
      </c>
      <c r="R155" s="3">
        <v>7.3</v>
      </c>
      <c r="S155" s="3">
        <v>2.4</v>
      </c>
      <c r="T155" s="3">
        <v>11.9</v>
      </c>
      <c r="U155" s="3">
        <v>16</v>
      </c>
      <c r="V155" s="3"/>
    </row>
    <row r="156" spans="1:22" x14ac:dyDescent="0.2">
      <c r="A156" s="3">
        <v>155</v>
      </c>
      <c r="B156" s="13" t="s">
        <v>117</v>
      </c>
      <c r="C156" s="3">
        <v>33</v>
      </c>
      <c r="D156" s="3">
        <v>71.2</v>
      </c>
      <c r="E156" s="3">
        <v>25.3</v>
      </c>
      <c r="F156" s="3">
        <v>60.4</v>
      </c>
      <c r="G156" s="3">
        <v>42</v>
      </c>
      <c r="H156" s="3">
        <v>7.6</v>
      </c>
      <c r="I156" s="3">
        <v>23.8</v>
      </c>
      <c r="J156" s="3">
        <v>31.9</v>
      </c>
      <c r="K156" s="3">
        <v>12.9</v>
      </c>
      <c r="L156" s="3">
        <v>17.8</v>
      </c>
      <c r="M156" s="3">
        <v>72.5</v>
      </c>
      <c r="N156" s="3">
        <v>10.3</v>
      </c>
      <c r="O156" s="3">
        <v>24.2</v>
      </c>
      <c r="P156" s="3">
        <v>34.5</v>
      </c>
      <c r="Q156" s="3">
        <v>12.3</v>
      </c>
      <c r="R156" s="3">
        <v>6.8</v>
      </c>
      <c r="S156" s="3">
        <v>2.6</v>
      </c>
      <c r="T156" s="3">
        <v>12.4</v>
      </c>
      <c r="U156" s="3">
        <v>17.3</v>
      </c>
      <c r="V156" s="3"/>
    </row>
    <row r="157" spans="1:22" x14ac:dyDescent="0.2">
      <c r="A157" s="3">
        <v>156</v>
      </c>
      <c r="B157" s="13" t="s">
        <v>292</v>
      </c>
      <c r="C157" s="3">
        <v>32</v>
      </c>
      <c r="D157" s="3">
        <v>71.2</v>
      </c>
      <c r="E157" s="3">
        <v>24.2</v>
      </c>
      <c r="F157" s="3">
        <v>54.2</v>
      </c>
      <c r="G157" s="3">
        <v>44.6</v>
      </c>
      <c r="H157" s="3">
        <v>6.8</v>
      </c>
      <c r="I157" s="3">
        <v>20.399999999999999</v>
      </c>
      <c r="J157" s="3">
        <v>33.200000000000003</v>
      </c>
      <c r="K157" s="3">
        <v>16.100000000000001</v>
      </c>
      <c r="L157" s="3">
        <v>22.3</v>
      </c>
      <c r="M157" s="3">
        <v>72</v>
      </c>
      <c r="N157" s="3">
        <v>9.1</v>
      </c>
      <c r="O157" s="3">
        <v>23.8</v>
      </c>
      <c r="P157" s="3">
        <v>32.799999999999997</v>
      </c>
      <c r="Q157" s="3">
        <v>11.4</v>
      </c>
      <c r="R157" s="3">
        <v>6.8</v>
      </c>
      <c r="S157" s="3">
        <v>3.1</v>
      </c>
      <c r="T157" s="3">
        <v>10.5</v>
      </c>
      <c r="U157" s="3">
        <v>17.3</v>
      </c>
      <c r="V157" s="3"/>
    </row>
    <row r="158" spans="1:22" x14ac:dyDescent="0.2">
      <c r="A158" s="3">
        <v>157</v>
      </c>
      <c r="B158" s="13" t="s">
        <v>84</v>
      </c>
      <c r="C158" s="3">
        <v>33</v>
      </c>
      <c r="D158" s="3">
        <v>71.2</v>
      </c>
      <c r="E158" s="3">
        <v>25.3</v>
      </c>
      <c r="F158" s="3">
        <v>56.3</v>
      </c>
      <c r="G158" s="3">
        <v>45</v>
      </c>
      <c r="H158" s="3">
        <v>7.5</v>
      </c>
      <c r="I158" s="3">
        <v>21.3</v>
      </c>
      <c r="J158" s="3">
        <v>35.200000000000003</v>
      </c>
      <c r="K158" s="3">
        <v>13.1</v>
      </c>
      <c r="L158" s="3">
        <v>18.2</v>
      </c>
      <c r="M158" s="3">
        <v>71.7</v>
      </c>
      <c r="N158" s="3">
        <v>7.7</v>
      </c>
      <c r="O158" s="3">
        <v>24.4</v>
      </c>
      <c r="P158" s="3">
        <v>32.1</v>
      </c>
      <c r="Q158" s="3">
        <v>13</v>
      </c>
      <c r="R158" s="3">
        <v>5.6</v>
      </c>
      <c r="S158" s="3">
        <v>3.2</v>
      </c>
      <c r="T158" s="3">
        <v>10.7</v>
      </c>
      <c r="U158" s="3">
        <v>16.600000000000001</v>
      </c>
      <c r="V158" s="3"/>
    </row>
    <row r="159" spans="1:22" x14ac:dyDescent="0.2">
      <c r="A159" s="3">
        <v>158</v>
      </c>
      <c r="B159" s="13" t="s">
        <v>224</v>
      </c>
      <c r="C159" s="3">
        <v>31</v>
      </c>
      <c r="D159" s="3">
        <v>71.2</v>
      </c>
      <c r="E159" s="3">
        <v>25.2</v>
      </c>
      <c r="F159" s="3">
        <v>57.9</v>
      </c>
      <c r="G159" s="3">
        <v>43.6</v>
      </c>
      <c r="H159" s="3">
        <v>6.6</v>
      </c>
      <c r="I159" s="3">
        <v>18.8</v>
      </c>
      <c r="J159" s="3">
        <v>35.200000000000003</v>
      </c>
      <c r="K159" s="3">
        <v>14.2</v>
      </c>
      <c r="L159" s="3">
        <v>19</v>
      </c>
      <c r="M159" s="3">
        <v>74.7</v>
      </c>
      <c r="N159" s="3">
        <v>8.3000000000000007</v>
      </c>
      <c r="O159" s="3">
        <v>21.8</v>
      </c>
      <c r="P159" s="3">
        <v>30.1</v>
      </c>
      <c r="Q159" s="3">
        <v>10.3</v>
      </c>
      <c r="R159" s="3">
        <v>7.4</v>
      </c>
      <c r="S159" s="3">
        <v>2.6</v>
      </c>
      <c r="T159" s="3">
        <v>8.9</v>
      </c>
      <c r="U159" s="3">
        <v>19.399999999999999</v>
      </c>
      <c r="V159" s="3"/>
    </row>
    <row r="160" spans="1:22" x14ac:dyDescent="0.2">
      <c r="A160" s="3">
        <v>159</v>
      </c>
      <c r="B160" s="13" t="s">
        <v>295</v>
      </c>
      <c r="C160" s="3">
        <v>31</v>
      </c>
      <c r="D160" s="3">
        <v>71.3</v>
      </c>
      <c r="E160" s="3">
        <v>25.8</v>
      </c>
      <c r="F160" s="3">
        <v>59</v>
      </c>
      <c r="G160" s="3">
        <v>43.7</v>
      </c>
      <c r="H160" s="3">
        <v>7.2</v>
      </c>
      <c r="I160" s="3">
        <v>21</v>
      </c>
      <c r="J160" s="3">
        <v>34.200000000000003</v>
      </c>
      <c r="K160" s="3">
        <v>12.6</v>
      </c>
      <c r="L160" s="3">
        <v>17.3</v>
      </c>
      <c r="M160" s="3">
        <v>72.8</v>
      </c>
      <c r="N160" s="3">
        <v>10.7</v>
      </c>
      <c r="O160" s="3">
        <v>23.6</v>
      </c>
      <c r="P160" s="3">
        <v>34.299999999999997</v>
      </c>
      <c r="Q160" s="3">
        <v>12.5</v>
      </c>
      <c r="R160" s="3">
        <v>6.8</v>
      </c>
      <c r="S160" s="3">
        <v>2.6</v>
      </c>
      <c r="T160" s="3">
        <v>9.5</v>
      </c>
      <c r="U160" s="3">
        <v>14.2</v>
      </c>
      <c r="V160" s="3"/>
    </row>
    <row r="161" spans="1:22" x14ac:dyDescent="0.2">
      <c r="A161" s="3">
        <v>160</v>
      </c>
      <c r="B161" s="13" t="s">
        <v>249</v>
      </c>
      <c r="C161" s="3">
        <v>33</v>
      </c>
      <c r="D161" s="3">
        <v>71.3</v>
      </c>
      <c r="E161" s="3">
        <v>25.2</v>
      </c>
      <c r="F161" s="3">
        <v>59</v>
      </c>
      <c r="G161" s="3">
        <v>42.7</v>
      </c>
      <c r="H161" s="3">
        <v>7.4</v>
      </c>
      <c r="I161" s="3">
        <v>22.2</v>
      </c>
      <c r="J161" s="3">
        <v>33.200000000000003</v>
      </c>
      <c r="K161" s="3">
        <v>13.6</v>
      </c>
      <c r="L161" s="3">
        <v>19.399999999999999</v>
      </c>
      <c r="M161" s="3">
        <v>70.2</v>
      </c>
      <c r="N161" s="3">
        <v>11</v>
      </c>
      <c r="O161" s="3">
        <v>26.4</v>
      </c>
      <c r="P161" s="3">
        <v>37.4</v>
      </c>
      <c r="Q161" s="3">
        <v>12.7</v>
      </c>
      <c r="R161" s="3">
        <v>7.4</v>
      </c>
      <c r="S161" s="3">
        <v>4.2</v>
      </c>
      <c r="T161" s="3">
        <v>14.7</v>
      </c>
      <c r="U161" s="3">
        <v>18.2</v>
      </c>
      <c r="V161" s="3"/>
    </row>
    <row r="162" spans="1:22" x14ac:dyDescent="0.2">
      <c r="A162" s="3">
        <v>161</v>
      </c>
      <c r="B162" s="13" t="s">
        <v>330</v>
      </c>
      <c r="C162" s="3">
        <v>31</v>
      </c>
      <c r="D162" s="3">
        <v>71.400000000000006</v>
      </c>
      <c r="E162" s="3">
        <v>25.4</v>
      </c>
      <c r="F162" s="3">
        <v>55.5</v>
      </c>
      <c r="G162" s="3">
        <v>45.7</v>
      </c>
      <c r="H162" s="3">
        <v>7.7</v>
      </c>
      <c r="I162" s="3">
        <v>21.3</v>
      </c>
      <c r="J162" s="3">
        <v>36.4</v>
      </c>
      <c r="K162" s="3">
        <v>13</v>
      </c>
      <c r="L162" s="3">
        <v>16.7</v>
      </c>
      <c r="M162" s="3">
        <v>77.5</v>
      </c>
      <c r="N162" s="3">
        <v>8.8000000000000007</v>
      </c>
      <c r="O162" s="3">
        <v>24.1</v>
      </c>
      <c r="P162" s="3">
        <v>32.9</v>
      </c>
      <c r="Q162" s="3">
        <v>14.1</v>
      </c>
      <c r="R162" s="3">
        <v>6.6</v>
      </c>
      <c r="S162" s="3">
        <v>2.8</v>
      </c>
      <c r="T162" s="3">
        <v>11.3</v>
      </c>
      <c r="U162" s="3">
        <v>16.100000000000001</v>
      </c>
      <c r="V162" s="3"/>
    </row>
    <row r="163" spans="1:22" x14ac:dyDescent="0.2">
      <c r="A163" s="3">
        <v>162</v>
      </c>
      <c r="B163" s="13" t="s">
        <v>113</v>
      </c>
      <c r="C163" s="3">
        <v>33</v>
      </c>
      <c r="D163" s="3">
        <v>71.400000000000006</v>
      </c>
      <c r="E163" s="3">
        <v>25.5</v>
      </c>
      <c r="F163" s="3">
        <v>60.4</v>
      </c>
      <c r="G163" s="3">
        <v>42.2</v>
      </c>
      <c r="H163" s="3">
        <v>6.6</v>
      </c>
      <c r="I163" s="3">
        <v>21.7</v>
      </c>
      <c r="J163" s="3">
        <v>30.3</v>
      </c>
      <c r="K163" s="3">
        <v>13.8</v>
      </c>
      <c r="L163" s="3">
        <v>18.899999999999999</v>
      </c>
      <c r="M163" s="3">
        <v>73.099999999999994</v>
      </c>
      <c r="N163" s="3">
        <v>10.6</v>
      </c>
      <c r="O163" s="3">
        <v>25.1</v>
      </c>
      <c r="P163" s="3">
        <v>35.6</v>
      </c>
      <c r="Q163" s="3">
        <v>12.3</v>
      </c>
      <c r="R163" s="3">
        <v>6.4</v>
      </c>
      <c r="S163" s="3">
        <v>3.3</v>
      </c>
      <c r="T163" s="3">
        <v>11.6</v>
      </c>
      <c r="U163" s="3">
        <v>16.7</v>
      </c>
      <c r="V163" s="3"/>
    </row>
    <row r="164" spans="1:22" x14ac:dyDescent="0.2">
      <c r="A164" s="3">
        <v>163</v>
      </c>
      <c r="B164" s="13" t="s">
        <v>287</v>
      </c>
      <c r="C164" s="3">
        <v>30</v>
      </c>
      <c r="D164" s="3">
        <v>71.400000000000006</v>
      </c>
      <c r="E164" s="3">
        <v>25.5</v>
      </c>
      <c r="F164" s="3">
        <v>57.5</v>
      </c>
      <c r="G164" s="3">
        <v>44.4</v>
      </c>
      <c r="H164" s="3">
        <v>6.5</v>
      </c>
      <c r="I164" s="3">
        <v>20.6</v>
      </c>
      <c r="J164" s="3">
        <v>31.3</v>
      </c>
      <c r="K164" s="3">
        <v>13.9</v>
      </c>
      <c r="L164" s="3">
        <v>19</v>
      </c>
      <c r="M164" s="3">
        <v>73.3</v>
      </c>
      <c r="N164" s="3">
        <v>9.3000000000000007</v>
      </c>
      <c r="O164" s="3">
        <v>25.7</v>
      </c>
      <c r="P164" s="3">
        <v>34.9</v>
      </c>
      <c r="Q164" s="3">
        <v>12</v>
      </c>
      <c r="R164" s="3">
        <v>6.3</v>
      </c>
      <c r="S164" s="3">
        <v>2.8</v>
      </c>
      <c r="T164" s="3">
        <v>10.9</v>
      </c>
      <c r="U164" s="3">
        <v>16.7</v>
      </c>
      <c r="V164" s="3"/>
    </row>
    <row r="165" spans="1:22" x14ac:dyDescent="0.2">
      <c r="A165" s="3">
        <v>164</v>
      </c>
      <c r="B165" s="13" t="s">
        <v>252</v>
      </c>
      <c r="C165" s="3">
        <v>32</v>
      </c>
      <c r="D165" s="3">
        <v>71.400000000000006</v>
      </c>
      <c r="E165" s="3">
        <v>26.1</v>
      </c>
      <c r="F165" s="3">
        <v>57.3</v>
      </c>
      <c r="G165" s="3">
        <v>45.4</v>
      </c>
      <c r="H165" s="3">
        <v>6.9</v>
      </c>
      <c r="I165" s="3">
        <v>19.8</v>
      </c>
      <c r="J165" s="3">
        <v>34.799999999999997</v>
      </c>
      <c r="K165" s="3">
        <v>12.4</v>
      </c>
      <c r="L165" s="3">
        <v>17.399999999999999</v>
      </c>
      <c r="M165" s="3">
        <v>71.099999999999994</v>
      </c>
      <c r="N165" s="3">
        <v>9.1</v>
      </c>
      <c r="O165" s="3">
        <v>23.2</v>
      </c>
      <c r="P165" s="3">
        <v>32.299999999999997</v>
      </c>
      <c r="Q165" s="3">
        <v>13</v>
      </c>
      <c r="R165" s="3">
        <v>7.8</v>
      </c>
      <c r="S165" s="3">
        <v>4.5999999999999996</v>
      </c>
      <c r="T165" s="3">
        <v>10.5</v>
      </c>
      <c r="U165" s="3">
        <v>18.899999999999999</v>
      </c>
      <c r="V165" s="3"/>
    </row>
    <row r="166" spans="1:22" x14ac:dyDescent="0.2">
      <c r="A166" s="3">
        <v>165</v>
      </c>
      <c r="B166" s="13" t="s">
        <v>301</v>
      </c>
      <c r="C166" s="3">
        <v>33</v>
      </c>
      <c r="D166" s="3">
        <v>71.5</v>
      </c>
      <c r="E166" s="3">
        <v>25.7</v>
      </c>
      <c r="F166" s="3">
        <v>60.8</v>
      </c>
      <c r="G166" s="3">
        <v>42.2</v>
      </c>
      <c r="H166" s="3">
        <v>8.1</v>
      </c>
      <c r="I166" s="3">
        <v>22.9</v>
      </c>
      <c r="J166" s="3">
        <v>35.299999999999997</v>
      </c>
      <c r="K166" s="3">
        <v>12</v>
      </c>
      <c r="L166" s="3">
        <v>17</v>
      </c>
      <c r="M166" s="3">
        <v>70.900000000000006</v>
      </c>
      <c r="N166" s="3">
        <v>9.1</v>
      </c>
      <c r="O166" s="3">
        <v>23.6</v>
      </c>
      <c r="P166" s="3">
        <v>32.700000000000003</v>
      </c>
      <c r="Q166" s="3">
        <v>14.6</v>
      </c>
      <c r="R166" s="3">
        <v>7.9</v>
      </c>
      <c r="S166" s="3">
        <v>4.3</v>
      </c>
      <c r="T166" s="3">
        <v>12.3</v>
      </c>
      <c r="U166" s="3">
        <v>15.9</v>
      </c>
      <c r="V166" s="3"/>
    </row>
    <row r="167" spans="1:22" x14ac:dyDescent="0.2">
      <c r="A167" s="3">
        <v>166</v>
      </c>
      <c r="B167" s="13" t="s">
        <v>298</v>
      </c>
      <c r="C167" s="3">
        <v>32</v>
      </c>
      <c r="D167" s="3">
        <v>71.5</v>
      </c>
      <c r="E167" s="3">
        <v>25.3</v>
      </c>
      <c r="F167" s="3">
        <v>59.3</v>
      </c>
      <c r="G167" s="3">
        <v>42.7</v>
      </c>
      <c r="H167" s="3">
        <v>7.2</v>
      </c>
      <c r="I167" s="3">
        <v>23.3</v>
      </c>
      <c r="J167" s="3">
        <v>30.9</v>
      </c>
      <c r="K167" s="3">
        <v>13.7</v>
      </c>
      <c r="L167" s="3">
        <v>19.2</v>
      </c>
      <c r="M167" s="3">
        <v>71.5</v>
      </c>
      <c r="N167" s="3">
        <v>9.6</v>
      </c>
      <c r="O167" s="3">
        <v>23.3</v>
      </c>
      <c r="P167" s="3">
        <v>32.9</v>
      </c>
      <c r="Q167" s="3">
        <v>11.4</v>
      </c>
      <c r="R167" s="3">
        <v>7.9</v>
      </c>
      <c r="S167" s="3">
        <v>3.9</v>
      </c>
      <c r="T167" s="3">
        <v>9</v>
      </c>
      <c r="U167" s="3">
        <v>16.2</v>
      </c>
      <c r="V167" s="3"/>
    </row>
    <row r="168" spans="1:22" x14ac:dyDescent="0.2">
      <c r="A168" s="3">
        <v>167</v>
      </c>
      <c r="B168" s="13" t="s">
        <v>203</v>
      </c>
      <c r="C168" s="3">
        <v>34</v>
      </c>
      <c r="D168" s="3">
        <v>71.5</v>
      </c>
      <c r="E168" s="3">
        <v>24.8</v>
      </c>
      <c r="F168" s="3">
        <v>57.8</v>
      </c>
      <c r="G168" s="3">
        <v>42.9</v>
      </c>
      <c r="H168" s="3">
        <v>7.7</v>
      </c>
      <c r="I168" s="3">
        <v>22.6</v>
      </c>
      <c r="J168" s="3">
        <v>34.1</v>
      </c>
      <c r="K168" s="3">
        <v>14.2</v>
      </c>
      <c r="L168" s="3">
        <v>20.100000000000001</v>
      </c>
      <c r="M168" s="3">
        <v>70.5</v>
      </c>
      <c r="N168" s="3">
        <v>10.1</v>
      </c>
      <c r="O168" s="3">
        <v>23.1</v>
      </c>
      <c r="P168" s="3">
        <v>33.1</v>
      </c>
      <c r="Q168" s="3">
        <v>12.6</v>
      </c>
      <c r="R168" s="3">
        <v>8.5</v>
      </c>
      <c r="S168" s="3">
        <v>3.4</v>
      </c>
      <c r="T168" s="3">
        <v>11.2</v>
      </c>
      <c r="U168" s="3">
        <v>18.5</v>
      </c>
      <c r="V168" s="3"/>
    </row>
    <row r="169" spans="1:22" x14ac:dyDescent="0.2">
      <c r="A169" s="3">
        <v>168</v>
      </c>
      <c r="B169" s="13" t="s">
        <v>313</v>
      </c>
      <c r="C169" s="3">
        <v>35</v>
      </c>
      <c r="D169" s="3">
        <v>71.5</v>
      </c>
      <c r="E169" s="3">
        <v>25.5</v>
      </c>
      <c r="F169" s="3">
        <v>57.7</v>
      </c>
      <c r="G169" s="3">
        <v>44.1</v>
      </c>
      <c r="H169" s="3">
        <v>6.9</v>
      </c>
      <c r="I169" s="3">
        <v>20.5</v>
      </c>
      <c r="J169" s="3">
        <v>33.5</v>
      </c>
      <c r="K169" s="3">
        <v>13.7</v>
      </c>
      <c r="L169" s="3">
        <v>19.7</v>
      </c>
      <c r="M169" s="3">
        <v>69.3</v>
      </c>
      <c r="N169" s="3">
        <v>11.1</v>
      </c>
      <c r="O169" s="3">
        <v>24.8</v>
      </c>
      <c r="P169" s="3">
        <v>36</v>
      </c>
      <c r="Q169" s="3">
        <v>12.7</v>
      </c>
      <c r="R169" s="3">
        <v>6.8</v>
      </c>
      <c r="S169" s="3">
        <v>3.8</v>
      </c>
      <c r="T169" s="3">
        <v>10.6</v>
      </c>
      <c r="U169" s="3">
        <v>15.4</v>
      </c>
      <c r="V169" s="3"/>
    </row>
    <row r="170" spans="1:22" x14ac:dyDescent="0.2">
      <c r="A170" s="3">
        <v>169</v>
      </c>
      <c r="B170" s="13" t="s">
        <v>297</v>
      </c>
      <c r="C170" s="3">
        <v>32</v>
      </c>
      <c r="D170" s="3">
        <v>71.599999999999994</v>
      </c>
      <c r="E170" s="3">
        <v>25.7</v>
      </c>
      <c r="F170" s="3">
        <v>60.4</v>
      </c>
      <c r="G170" s="3">
        <v>42.6</v>
      </c>
      <c r="H170" s="3">
        <v>7.1</v>
      </c>
      <c r="I170" s="3">
        <v>22.1</v>
      </c>
      <c r="J170" s="3">
        <v>32</v>
      </c>
      <c r="K170" s="3">
        <v>13.1</v>
      </c>
      <c r="L170" s="3">
        <v>17.3</v>
      </c>
      <c r="M170" s="3">
        <v>75.7</v>
      </c>
      <c r="N170" s="3">
        <v>11.1</v>
      </c>
      <c r="O170" s="3">
        <v>26.5</v>
      </c>
      <c r="P170" s="3">
        <v>37.6</v>
      </c>
      <c r="Q170" s="3">
        <v>13.2</v>
      </c>
      <c r="R170" s="3">
        <v>5.3</v>
      </c>
      <c r="S170" s="3">
        <v>2.2000000000000002</v>
      </c>
      <c r="T170" s="3">
        <v>11.1</v>
      </c>
      <c r="U170" s="3">
        <v>15.6</v>
      </c>
      <c r="V170" s="3"/>
    </row>
    <row r="171" spans="1:22" x14ac:dyDescent="0.2">
      <c r="A171" s="3">
        <v>170</v>
      </c>
      <c r="B171" s="13" t="s">
        <v>261</v>
      </c>
      <c r="C171" s="3">
        <v>27</v>
      </c>
      <c r="D171" s="3">
        <v>71.599999999999994</v>
      </c>
      <c r="E171" s="3">
        <v>25.9</v>
      </c>
      <c r="F171" s="3">
        <v>60.2</v>
      </c>
      <c r="G171" s="3">
        <v>42.9</v>
      </c>
      <c r="H171" s="3">
        <v>7.4</v>
      </c>
      <c r="I171" s="3">
        <v>22.6</v>
      </c>
      <c r="J171" s="3">
        <v>32.9</v>
      </c>
      <c r="K171" s="3">
        <v>12.4</v>
      </c>
      <c r="L171" s="3">
        <v>17.600000000000001</v>
      </c>
      <c r="M171" s="3">
        <v>70.7</v>
      </c>
      <c r="N171" s="3">
        <v>11.1</v>
      </c>
      <c r="O171" s="3">
        <v>24.6</v>
      </c>
      <c r="P171" s="3">
        <v>35.700000000000003</v>
      </c>
      <c r="Q171" s="3">
        <v>12.1</v>
      </c>
      <c r="R171" s="3">
        <v>6.9</v>
      </c>
      <c r="S171" s="3">
        <v>3.6</v>
      </c>
      <c r="T171" s="3">
        <v>10.9</v>
      </c>
      <c r="U171" s="3">
        <v>14.3</v>
      </c>
      <c r="V171" s="3"/>
    </row>
    <row r="172" spans="1:22" x14ac:dyDescent="0.2">
      <c r="A172" s="3">
        <v>171</v>
      </c>
      <c r="B172" s="13" t="s">
        <v>262</v>
      </c>
      <c r="C172" s="3">
        <v>33</v>
      </c>
      <c r="D172" s="3">
        <v>71.599999999999994</v>
      </c>
      <c r="E172" s="3">
        <v>25.8</v>
      </c>
      <c r="F172" s="3">
        <v>59.6</v>
      </c>
      <c r="G172" s="3">
        <v>43.2</v>
      </c>
      <c r="H172" s="3">
        <v>7.9</v>
      </c>
      <c r="I172" s="3">
        <v>25.6</v>
      </c>
      <c r="J172" s="3">
        <v>30.9</v>
      </c>
      <c r="K172" s="3">
        <v>12.2</v>
      </c>
      <c r="L172" s="3">
        <v>16.5</v>
      </c>
      <c r="M172" s="3">
        <v>73.599999999999994</v>
      </c>
      <c r="N172" s="3">
        <v>10.1</v>
      </c>
      <c r="O172" s="3">
        <v>24.2</v>
      </c>
      <c r="P172" s="3">
        <v>34.4</v>
      </c>
      <c r="Q172" s="3">
        <v>13.1</v>
      </c>
      <c r="R172" s="3">
        <v>8</v>
      </c>
      <c r="S172" s="3">
        <v>2.9</v>
      </c>
      <c r="T172" s="3">
        <v>11.2</v>
      </c>
      <c r="U172" s="3">
        <v>14.2</v>
      </c>
      <c r="V172" s="3"/>
    </row>
    <row r="173" spans="1:22" x14ac:dyDescent="0.2">
      <c r="A173" s="3">
        <v>172</v>
      </c>
      <c r="B173" s="13" t="s">
        <v>356</v>
      </c>
      <c r="C173" s="3">
        <v>34</v>
      </c>
      <c r="D173" s="3">
        <v>71.599999999999994</v>
      </c>
      <c r="E173" s="3">
        <v>25.6</v>
      </c>
      <c r="F173" s="3">
        <v>58.6</v>
      </c>
      <c r="G173" s="3">
        <v>43.8</v>
      </c>
      <c r="H173" s="3">
        <v>8.6</v>
      </c>
      <c r="I173" s="3">
        <v>24.2</v>
      </c>
      <c r="J173" s="3">
        <v>35.6</v>
      </c>
      <c r="K173" s="3">
        <v>11.7</v>
      </c>
      <c r="L173" s="3">
        <v>16</v>
      </c>
      <c r="M173" s="3">
        <v>73.3</v>
      </c>
      <c r="N173" s="3">
        <v>11.1</v>
      </c>
      <c r="O173" s="3">
        <v>22.7</v>
      </c>
      <c r="P173" s="3">
        <v>33.799999999999997</v>
      </c>
      <c r="Q173" s="3">
        <v>15.8</v>
      </c>
      <c r="R173" s="3">
        <v>6</v>
      </c>
      <c r="S173" s="3">
        <v>3.3</v>
      </c>
      <c r="T173" s="3">
        <v>10.8</v>
      </c>
      <c r="U173" s="3">
        <v>17.5</v>
      </c>
      <c r="V173" s="3"/>
    </row>
    <row r="174" spans="1:22" x14ac:dyDescent="0.2">
      <c r="A174" s="3">
        <v>173</v>
      </c>
      <c r="B174" s="13" t="s">
        <v>184</v>
      </c>
      <c r="C174" s="3">
        <v>33</v>
      </c>
      <c r="D174" s="3">
        <v>71.7</v>
      </c>
      <c r="E174" s="3">
        <v>24.8</v>
      </c>
      <c r="F174" s="3">
        <v>56.8</v>
      </c>
      <c r="G174" s="3">
        <v>43.7</v>
      </c>
      <c r="H174" s="3">
        <v>6</v>
      </c>
      <c r="I174" s="3">
        <v>18.5</v>
      </c>
      <c r="J174" s="3">
        <v>32.299999999999997</v>
      </c>
      <c r="K174" s="3">
        <v>16</v>
      </c>
      <c r="L174" s="3">
        <v>22.7</v>
      </c>
      <c r="M174" s="3">
        <v>70.5</v>
      </c>
      <c r="N174" s="3">
        <v>10.4</v>
      </c>
      <c r="O174" s="3">
        <v>24.8</v>
      </c>
      <c r="P174" s="3">
        <v>35.200000000000003</v>
      </c>
      <c r="Q174" s="3">
        <v>10</v>
      </c>
      <c r="R174" s="3">
        <v>6.2</v>
      </c>
      <c r="S174" s="3">
        <v>3.1</v>
      </c>
      <c r="T174" s="3">
        <v>12.1</v>
      </c>
      <c r="U174" s="3">
        <v>18.3</v>
      </c>
      <c r="V174" s="3"/>
    </row>
    <row r="175" spans="1:22" x14ac:dyDescent="0.2">
      <c r="A175" s="3">
        <v>174</v>
      </c>
      <c r="B175" s="13" t="s">
        <v>118</v>
      </c>
      <c r="C175" s="3">
        <v>32</v>
      </c>
      <c r="D175" s="3">
        <v>71.7</v>
      </c>
      <c r="E175" s="3">
        <v>25.5</v>
      </c>
      <c r="F175" s="3">
        <v>57</v>
      </c>
      <c r="G175" s="3">
        <v>44.7</v>
      </c>
      <c r="H175" s="3">
        <v>7.4</v>
      </c>
      <c r="I175" s="3">
        <v>22</v>
      </c>
      <c r="J175" s="3">
        <v>33.799999999999997</v>
      </c>
      <c r="K175" s="3">
        <v>13.3</v>
      </c>
      <c r="L175" s="3">
        <v>18.3</v>
      </c>
      <c r="M175" s="3">
        <v>72.8</v>
      </c>
      <c r="N175" s="3">
        <v>8.6</v>
      </c>
      <c r="O175" s="3">
        <v>21.2</v>
      </c>
      <c r="P175" s="3">
        <v>29.8</v>
      </c>
      <c r="Q175" s="3">
        <v>13.2</v>
      </c>
      <c r="R175" s="3">
        <v>6.9</v>
      </c>
      <c r="S175" s="3">
        <v>4.3</v>
      </c>
      <c r="T175" s="3">
        <v>13.3</v>
      </c>
      <c r="U175" s="3">
        <v>19.8</v>
      </c>
      <c r="V175" s="3"/>
    </row>
    <row r="176" spans="1:22" x14ac:dyDescent="0.2">
      <c r="A176" s="3">
        <v>175</v>
      </c>
      <c r="B176" s="13" t="s">
        <v>95</v>
      </c>
      <c r="C176" s="3">
        <v>33</v>
      </c>
      <c r="D176" s="3">
        <v>71.7</v>
      </c>
      <c r="E176" s="3">
        <v>24.1</v>
      </c>
      <c r="F176" s="3">
        <v>55.6</v>
      </c>
      <c r="G176" s="3">
        <v>43.3</v>
      </c>
      <c r="H176" s="3">
        <v>8</v>
      </c>
      <c r="I176" s="3">
        <v>24.5</v>
      </c>
      <c r="J176" s="3">
        <v>32.700000000000003</v>
      </c>
      <c r="K176" s="3">
        <v>15.5</v>
      </c>
      <c r="L176" s="3">
        <v>22</v>
      </c>
      <c r="M176" s="3">
        <v>70.5</v>
      </c>
      <c r="N176" s="3">
        <v>10.6</v>
      </c>
      <c r="O176" s="3">
        <v>27.1</v>
      </c>
      <c r="P176" s="3">
        <v>37.700000000000003</v>
      </c>
      <c r="Q176" s="3">
        <v>14</v>
      </c>
      <c r="R176" s="3">
        <v>5.8</v>
      </c>
      <c r="S176" s="3">
        <v>4</v>
      </c>
      <c r="T176" s="3">
        <v>14.3</v>
      </c>
      <c r="U176" s="3">
        <v>17.899999999999999</v>
      </c>
      <c r="V176" s="3"/>
    </row>
    <row r="177" spans="1:22" x14ac:dyDescent="0.2">
      <c r="A177" s="3">
        <v>176</v>
      </c>
      <c r="B177" s="13" t="s">
        <v>30</v>
      </c>
      <c r="C177" s="3">
        <v>33</v>
      </c>
      <c r="D177" s="3">
        <v>71.8</v>
      </c>
      <c r="E177" s="3">
        <v>25.6</v>
      </c>
      <c r="F177" s="3">
        <v>62.7</v>
      </c>
      <c r="G177" s="3">
        <v>40.799999999999997</v>
      </c>
      <c r="H177" s="3">
        <v>7.7</v>
      </c>
      <c r="I177" s="3">
        <v>24</v>
      </c>
      <c r="J177" s="3">
        <v>32</v>
      </c>
      <c r="K177" s="3">
        <v>13</v>
      </c>
      <c r="L177" s="3">
        <v>17.899999999999999</v>
      </c>
      <c r="M177" s="3">
        <v>72.5</v>
      </c>
      <c r="N177" s="3">
        <v>11.5</v>
      </c>
      <c r="O177" s="3">
        <v>21.6</v>
      </c>
      <c r="P177" s="3">
        <v>33.1</v>
      </c>
      <c r="Q177" s="3">
        <v>11.5</v>
      </c>
      <c r="R177" s="3">
        <v>7.4</v>
      </c>
      <c r="S177" s="3">
        <v>2.5</v>
      </c>
      <c r="T177" s="3">
        <v>11.5</v>
      </c>
      <c r="U177" s="3">
        <v>18.399999999999999</v>
      </c>
      <c r="V177" s="3"/>
    </row>
    <row r="178" spans="1:22" x14ac:dyDescent="0.2">
      <c r="A178" s="3">
        <v>177</v>
      </c>
      <c r="B178" s="13" t="s">
        <v>357</v>
      </c>
      <c r="C178" s="3">
        <v>33</v>
      </c>
      <c r="D178" s="3">
        <v>71.8</v>
      </c>
      <c r="E178" s="3">
        <v>26.3</v>
      </c>
      <c r="F178" s="3">
        <v>57.4</v>
      </c>
      <c r="G178" s="3">
        <v>45.8</v>
      </c>
      <c r="H178" s="3">
        <v>8.4</v>
      </c>
      <c r="I178" s="3">
        <v>23.5</v>
      </c>
      <c r="J178" s="3">
        <v>35.700000000000003</v>
      </c>
      <c r="K178" s="3">
        <v>10.8</v>
      </c>
      <c r="L178" s="3">
        <v>15.7</v>
      </c>
      <c r="M178" s="3">
        <v>69.099999999999994</v>
      </c>
      <c r="N178" s="3">
        <v>10.199999999999999</v>
      </c>
      <c r="O178" s="3">
        <v>23.5</v>
      </c>
      <c r="P178" s="3">
        <v>33.799999999999997</v>
      </c>
      <c r="Q178" s="3">
        <v>14.2</v>
      </c>
      <c r="R178" s="3">
        <v>6.2</v>
      </c>
      <c r="S178" s="3">
        <v>3.5</v>
      </c>
      <c r="T178" s="3">
        <v>10.4</v>
      </c>
      <c r="U178" s="3">
        <v>15.4</v>
      </c>
      <c r="V178" s="3"/>
    </row>
    <row r="179" spans="1:22" x14ac:dyDescent="0.2">
      <c r="A179" s="3">
        <v>178</v>
      </c>
      <c r="B179" s="13" t="s">
        <v>163</v>
      </c>
      <c r="C179" s="3">
        <v>34</v>
      </c>
      <c r="D179" s="3">
        <v>71.900000000000006</v>
      </c>
      <c r="E179" s="3">
        <v>24.5</v>
      </c>
      <c r="F179" s="3">
        <v>56.2</v>
      </c>
      <c r="G179" s="3">
        <v>43.6</v>
      </c>
      <c r="H179" s="3">
        <v>8.3000000000000007</v>
      </c>
      <c r="I179" s="3">
        <v>23.7</v>
      </c>
      <c r="J179" s="3">
        <v>35.1</v>
      </c>
      <c r="K179" s="3">
        <v>14.5</v>
      </c>
      <c r="L179" s="3">
        <v>20.100000000000001</v>
      </c>
      <c r="M179" s="3">
        <v>72.3</v>
      </c>
      <c r="N179" s="3">
        <v>9.6999999999999993</v>
      </c>
      <c r="O179" s="3">
        <v>24.8</v>
      </c>
      <c r="P179" s="3">
        <v>34.5</v>
      </c>
      <c r="Q179" s="3">
        <v>13.4</v>
      </c>
      <c r="R179" s="3">
        <v>5.9</v>
      </c>
      <c r="S179" s="3">
        <v>3.1</v>
      </c>
      <c r="T179" s="3">
        <v>11.2</v>
      </c>
      <c r="U179" s="3">
        <v>17</v>
      </c>
      <c r="V179" s="3"/>
    </row>
    <row r="180" spans="1:22" x14ac:dyDescent="0.2">
      <c r="A180" s="3">
        <v>179</v>
      </c>
      <c r="B180" s="13" t="s">
        <v>93</v>
      </c>
      <c r="C180" s="3">
        <v>28</v>
      </c>
      <c r="D180" s="3">
        <v>71.900000000000006</v>
      </c>
      <c r="E180" s="3">
        <v>27.4</v>
      </c>
      <c r="F180" s="3">
        <v>63.8</v>
      </c>
      <c r="G180" s="3">
        <v>42.9</v>
      </c>
      <c r="H180" s="3">
        <v>7.1</v>
      </c>
      <c r="I180" s="3">
        <v>24.1</v>
      </c>
      <c r="J180" s="3">
        <v>29.6</v>
      </c>
      <c r="K180" s="3">
        <v>10</v>
      </c>
      <c r="L180" s="3">
        <v>14.6</v>
      </c>
      <c r="M180" s="3">
        <v>68.5</v>
      </c>
      <c r="N180" s="3">
        <v>9.1999999999999993</v>
      </c>
      <c r="O180" s="3">
        <v>27.3</v>
      </c>
      <c r="P180" s="3">
        <v>36.4</v>
      </c>
      <c r="Q180" s="3">
        <v>13.9</v>
      </c>
      <c r="R180" s="3">
        <v>6.9</v>
      </c>
      <c r="S180" s="3">
        <v>2.9</v>
      </c>
      <c r="T180" s="3">
        <v>10.4</v>
      </c>
      <c r="U180" s="3">
        <v>17.3</v>
      </c>
      <c r="V180" s="3"/>
    </row>
    <row r="181" spans="1:22" x14ac:dyDescent="0.2">
      <c r="A181" s="3">
        <v>180</v>
      </c>
      <c r="B181" s="13" t="s">
        <v>153</v>
      </c>
      <c r="C181" s="3">
        <v>33</v>
      </c>
      <c r="D181" s="3">
        <v>71.900000000000006</v>
      </c>
      <c r="E181" s="3">
        <v>24.5</v>
      </c>
      <c r="F181" s="3">
        <v>57.6</v>
      </c>
      <c r="G181" s="3">
        <v>42.4</v>
      </c>
      <c r="H181" s="3">
        <v>9.4</v>
      </c>
      <c r="I181" s="3">
        <v>28.1</v>
      </c>
      <c r="J181" s="3">
        <v>33.4</v>
      </c>
      <c r="K181" s="3">
        <v>13.6</v>
      </c>
      <c r="L181" s="3">
        <v>19.100000000000001</v>
      </c>
      <c r="M181" s="3">
        <v>71.3</v>
      </c>
      <c r="N181" s="3">
        <v>10.5</v>
      </c>
      <c r="O181" s="3">
        <v>24.5</v>
      </c>
      <c r="P181" s="3">
        <v>35</v>
      </c>
      <c r="Q181" s="3">
        <v>13.8</v>
      </c>
      <c r="R181" s="3">
        <v>7.9</v>
      </c>
      <c r="S181" s="3">
        <v>4.2</v>
      </c>
      <c r="T181" s="3">
        <v>13.2</v>
      </c>
      <c r="U181" s="3">
        <v>16.5</v>
      </c>
      <c r="V181" s="3"/>
    </row>
    <row r="182" spans="1:22" x14ac:dyDescent="0.2">
      <c r="A182" s="3">
        <v>181</v>
      </c>
      <c r="B182" s="13" t="s">
        <v>302</v>
      </c>
      <c r="C182" s="3">
        <v>32</v>
      </c>
      <c r="D182" s="3">
        <v>71.900000000000006</v>
      </c>
      <c r="E182" s="3">
        <v>24.1</v>
      </c>
      <c r="F182" s="3">
        <v>55.5</v>
      </c>
      <c r="G182" s="3">
        <v>43.3</v>
      </c>
      <c r="H182" s="3">
        <v>9.1999999999999993</v>
      </c>
      <c r="I182" s="3">
        <v>26.4</v>
      </c>
      <c r="J182" s="3">
        <v>34.9</v>
      </c>
      <c r="K182" s="3">
        <v>14.6</v>
      </c>
      <c r="L182" s="3">
        <v>20.2</v>
      </c>
      <c r="M182" s="3">
        <v>72.400000000000006</v>
      </c>
      <c r="N182" s="3">
        <v>9.1999999999999993</v>
      </c>
      <c r="O182" s="3">
        <v>26.6</v>
      </c>
      <c r="P182" s="3">
        <v>35.799999999999997</v>
      </c>
      <c r="Q182" s="3">
        <v>12.4</v>
      </c>
      <c r="R182" s="3">
        <v>5.9</v>
      </c>
      <c r="S182" s="3">
        <v>2.9</v>
      </c>
      <c r="T182" s="3">
        <v>10.4</v>
      </c>
      <c r="U182" s="3">
        <v>15.5</v>
      </c>
      <c r="V182" s="3"/>
    </row>
    <row r="183" spans="1:22" x14ac:dyDescent="0.2">
      <c r="A183" s="3">
        <v>182</v>
      </c>
      <c r="B183" s="13" t="s">
        <v>123</v>
      </c>
      <c r="C183" s="3">
        <v>33</v>
      </c>
      <c r="D183" s="3">
        <v>71.900000000000006</v>
      </c>
      <c r="E183" s="3">
        <v>25.2</v>
      </c>
      <c r="F183" s="3">
        <v>55.3</v>
      </c>
      <c r="G183" s="3">
        <v>45.6</v>
      </c>
      <c r="H183" s="3">
        <v>8.6</v>
      </c>
      <c r="I183" s="3">
        <v>24.1</v>
      </c>
      <c r="J183" s="3">
        <v>35.799999999999997</v>
      </c>
      <c r="K183" s="3">
        <v>12.9</v>
      </c>
      <c r="L183" s="3">
        <v>17.2</v>
      </c>
      <c r="M183" s="3">
        <v>74.7</v>
      </c>
      <c r="N183" s="3">
        <v>7.8</v>
      </c>
      <c r="O183" s="3">
        <v>23.5</v>
      </c>
      <c r="P183" s="3">
        <v>31.3</v>
      </c>
      <c r="Q183" s="3">
        <v>12.6</v>
      </c>
      <c r="R183" s="3">
        <v>5.3</v>
      </c>
      <c r="S183" s="3">
        <v>2.5</v>
      </c>
      <c r="T183" s="3">
        <v>11</v>
      </c>
      <c r="U183" s="3">
        <v>17.2</v>
      </c>
      <c r="V183" s="3"/>
    </row>
    <row r="184" spans="1:22" x14ac:dyDescent="0.2">
      <c r="A184" s="3">
        <v>183</v>
      </c>
      <c r="B184" s="13" t="s">
        <v>211</v>
      </c>
      <c r="C184" s="3">
        <v>34</v>
      </c>
      <c r="D184" s="3">
        <v>71.900000000000006</v>
      </c>
      <c r="E184" s="3">
        <v>25.4</v>
      </c>
      <c r="F184" s="3">
        <v>59.6</v>
      </c>
      <c r="G184" s="3">
        <v>42.5</v>
      </c>
      <c r="H184" s="3">
        <v>6.6</v>
      </c>
      <c r="I184" s="3">
        <v>19.899999999999999</v>
      </c>
      <c r="J184" s="3">
        <v>33.1</v>
      </c>
      <c r="K184" s="3">
        <v>14.6</v>
      </c>
      <c r="L184" s="3">
        <v>20.6</v>
      </c>
      <c r="M184" s="3">
        <v>70.900000000000006</v>
      </c>
      <c r="N184" s="3">
        <v>10.9</v>
      </c>
      <c r="O184" s="3">
        <v>24.8</v>
      </c>
      <c r="P184" s="3">
        <v>35.700000000000003</v>
      </c>
      <c r="Q184" s="3">
        <v>13.3</v>
      </c>
      <c r="R184" s="3">
        <v>6.6</v>
      </c>
      <c r="S184" s="3">
        <v>2.7</v>
      </c>
      <c r="T184" s="3">
        <v>12.7</v>
      </c>
      <c r="U184" s="3">
        <v>18.399999999999999</v>
      </c>
      <c r="V184" s="3"/>
    </row>
    <row r="185" spans="1:22" x14ac:dyDescent="0.2">
      <c r="A185" s="3">
        <v>184</v>
      </c>
      <c r="B185" s="13" t="s">
        <v>157</v>
      </c>
      <c r="C185" s="3">
        <v>33</v>
      </c>
      <c r="D185" s="3">
        <v>72</v>
      </c>
      <c r="E185" s="3">
        <v>25.1</v>
      </c>
      <c r="F185" s="3">
        <v>58</v>
      </c>
      <c r="G185" s="3">
        <v>43.3</v>
      </c>
      <c r="H185" s="3">
        <v>8.1999999999999993</v>
      </c>
      <c r="I185" s="3">
        <v>23.7</v>
      </c>
      <c r="J185" s="3">
        <v>34.700000000000003</v>
      </c>
      <c r="K185" s="3">
        <v>13.5</v>
      </c>
      <c r="L185" s="3">
        <v>19.3</v>
      </c>
      <c r="M185" s="3">
        <v>70</v>
      </c>
      <c r="N185" s="3">
        <v>10</v>
      </c>
      <c r="O185" s="3">
        <v>23.1</v>
      </c>
      <c r="P185" s="3">
        <v>33.1</v>
      </c>
      <c r="Q185" s="3">
        <v>12.3</v>
      </c>
      <c r="R185" s="3">
        <v>6</v>
      </c>
      <c r="S185" s="3">
        <v>2.7</v>
      </c>
      <c r="T185" s="3">
        <v>11.1</v>
      </c>
      <c r="U185" s="3">
        <v>16.100000000000001</v>
      </c>
      <c r="V185" s="3"/>
    </row>
    <row r="186" spans="1:22" x14ac:dyDescent="0.2">
      <c r="A186" s="3">
        <v>185</v>
      </c>
      <c r="B186" s="13" t="s">
        <v>304</v>
      </c>
      <c r="C186" s="3">
        <v>33</v>
      </c>
      <c r="D186" s="3">
        <v>72</v>
      </c>
      <c r="E186" s="3">
        <v>25.7</v>
      </c>
      <c r="F186" s="3">
        <v>57.3</v>
      </c>
      <c r="G186" s="3">
        <v>44.8</v>
      </c>
      <c r="H186" s="3">
        <v>8.3000000000000007</v>
      </c>
      <c r="I186" s="3">
        <v>23</v>
      </c>
      <c r="J186" s="3">
        <v>36.299999999999997</v>
      </c>
      <c r="K186" s="3">
        <v>12.4</v>
      </c>
      <c r="L186" s="3">
        <v>16.8</v>
      </c>
      <c r="M186" s="3">
        <v>73.599999999999994</v>
      </c>
      <c r="N186" s="3">
        <v>10.6</v>
      </c>
      <c r="O186" s="3">
        <v>24.1</v>
      </c>
      <c r="P186" s="3">
        <v>34.700000000000003</v>
      </c>
      <c r="Q186" s="3">
        <v>13.7</v>
      </c>
      <c r="R186" s="3">
        <v>6.7</v>
      </c>
      <c r="S186" s="3">
        <v>3.2</v>
      </c>
      <c r="T186" s="3">
        <v>13.8</v>
      </c>
      <c r="U186" s="3">
        <v>17.2</v>
      </c>
      <c r="V186" s="3"/>
    </row>
    <row r="187" spans="1:22" x14ac:dyDescent="0.2">
      <c r="A187" s="3">
        <v>186</v>
      </c>
      <c r="B187" s="13" t="s">
        <v>121</v>
      </c>
      <c r="C187" s="3">
        <v>32</v>
      </c>
      <c r="D187" s="3">
        <v>72</v>
      </c>
      <c r="E187" s="3">
        <v>25.8</v>
      </c>
      <c r="F187" s="3">
        <v>59.5</v>
      </c>
      <c r="G187" s="3">
        <v>43.4</v>
      </c>
      <c r="H187" s="3">
        <v>7.6</v>
      </c>
      <c r="I187" s="3">
        <v>23.2</v>
      </c>
      <c r="J187" s="3">
        <v>32.700000000000003</v>
      </c>
      <c r="K187" s="3">
        <v>12.8</v>
      </c>
      <c r="L187" s="3">
        <v>17.600000000000001</v>
      </c>
      <c r="M187" s="3">
        <v>72.5</v>
      </c>
      <c r="N187" s="3">
        <v>10</v>
      </c>
      <c r="O187" s="3">
        <v>23.7</v>
      </c>
      <c r="P187" s="3">
        <v>33.700000000000003</v>
      </c>
      <c r="Q187" s="3">
        <v>13.4</v>
      </c>
      <c r="R187" s="3">
        <v>6.8</v>
      </c>
      <c r="S187" s="3">
        <v>3.3</v>
      </c>
      <c r="T187" s="3">
        <v>11.3</v>
      </c>
      <c r="U187" s="3">
        <v>17.899999999999999</v>
      </c>
      <c r="V187" s="3"/>
    </row>
    <row r="188" spans="1:22" x14ac:dyDescent="0.2">
      <c r="A188" s="3">
        <v>187</v>
      </c>
      <c r="B188" s="13" t="s">
        <v>343</v>
      </c>
      <c r="C188" s="3">
        <v>27</v>
      </c>
      <c r="D188" s="3">
        <v>72</v>
      </c>
      <c r="E188" s="3">
        <v>27</v>
      </c>
      <c r="F188" s="3">
        <v>58.8</v>
      </c>
      <c r="G188" s="3">
        <v>45.9</v>
      </c>
      <c r="H188" s="3">
        <v>7.3</v>
      </c>
      <c r="I188" s="3">
        <v>21.9</v>
      </c>
      <c r="J188" s="3">
        <v>33.6</v>
      </c>
      <c r="K188" s="3">
        <v>10.7</v>
      </c>
      <c r="L188" s="3">
        <v>14.3</v>
      </c>
      <c r="M188" s="3">
        <v>74.900000000000006</v>
      </c>
      <c r="N188" s="3">
        <v>10.3</v>
      </c>
      <c r="O188" s="3">
        <v>24.7</v>
      </c>
      <c r="P188" s="3">
        <v>35.1</v>
      </c>
      <c r="Q188" s="3">
        <v>13.8</v>
      </c>
      <c r="R188" s="3">
        <v>6.9</v>
      </c>
      <c r="S188" s="3">
        <v>3.4</v>
      </c>
      <c r="T188" s="3">
        <v>11.7</v>
      </c>
      <c r="U188" s="3">
        <v>13.9</v>
      </c>
      <c r="V188" s="3"/>
    </row>
    <row r="189" spans="1:22" x14ac:dyDescent="0.2">
      <c r="A189" s="3">
        <v>188</v>
      </c>
      <c r="B189" s="13" t="s">
        <v>141</v>
      </c>
      <c r="C189" s="3">
        <v>30</v>
      </c>
      <c r="D189" s="3">
        <v>72.099999999999994</v>
      </c>
      <c r="E189" s="3">
        <v>25.5</v>
      </c>
      <c r="F189" s="3">
        <v>56</v>
      </c>
      <c r="G189" s="3">
        <v>45.6</v>
      </c>
      <c r="H189" s="3">
        <v>8</v>
      </c>
      <c r="I189" s="3">
        <v>22.5</v>
      </c>
      <c r="J189" s="3">
        <v>35.6</v>
      </c>
      <c r="K189" s="3">
        <v>13</v>
      </c>
      <c r="L189" s="3">
        <v>17.3</v>
      </c>
      <c r="M189" s="3">
        <v>75.099999999999994</v>
      </c>
      <c r="N189" s="3">
        <v>7.7</v>
      </c>
      <c r="O189" s="3">
        <v>26.1</v>
      </c>
      <c r="P189" s="3">
        <v>33.799999999999997</v>
      </c>
      <c r="Q189" s="3">
        <v>13.1</v>
      </c>
      <c r="R189" s="3">
        <v>6.5</v>
      </c>
      <c r="S189" s="3">
        <v>3.9</v>
      </c>
      <c r="T189" s="3">
        <v>12.1</v>
      </c>
      <c r="U189" s="3">
        <v>14.9</v>
      </c>
      <c r="V189" s="3"/>
    </row>
    <row r="190" spans="1:22" x14ac:dyDescent="0.2">
      <c r="A190" s="3">
        <v>189</v>
      </c>
      <c r="B190" s="13" t="s">
        <v>371</v>
      </c>
      <c r="C190" s="3">
        <v>32</v>
      </c>
      <c r="D190" s="3">
        <v>72.099999999999994</v>
      </c>
      <c r="E190" s="3">
        <v>25.2</v>
      </c>
      <c r="F190" s="3">
        <v>56.1</v>
      </c>
      <c r="G190" s="3">
        <v>44.8</v>
      </c>
      <c r="H190" s="3">
        <v>8.5</v>
      </c>
      <c r="I190" s="3">
        <v>25.3</v>
      </c>
      <c r="J190" s="3">
        <v>33.700000000000003</v>
      </c>
      <c r="K190" s="3">
        <v>13.3</v>
      </c>
      <c r="L190" s="3">
        <v>18.3</v>
      </c>
      <c r="M190" s="3">
        <v>72.5</v>
      </c>
      <c r="N190" s="3">
        <v>10.7</v>
      </c>
      <c r="O190" s="3">
        <v>23.3</v>
      </c>
      <c r="P190" s="3">
        <v>34.1</v>
      </c>
      <c r="Q190" s="3">
        <v>15.3</v>
      </c>
      <c r="R190" s="3">
        <v>6.7</v>
      </c>
      <c r="S190" s="3">
        <v>4.3</v>
      </c>
      <c r="T190" s="3">
        <v>12.2</v>
      </c>
      <c r="U190" s="3">
        <v>15.7</v>
      </c>
      <c r="V190" s="3"/>
    </row>
    <row r="191" spans="1:22" x14ac:dyDescent="0.2">
      <c r="A191" s="3">
        <v>189</v>
      </c>
      <c r="B191" s="13" t="s">
        <v>317</v>
      </c>
      <c r="C191" s="3">
        <v>32</v>
      </c>
      <c r="D191" s="3">
        <v>72.099999999999994</v>
      </c>
      <c r="E191" s="3">
        <v>27.3</v>
      </c>
      <c r="F191" s="3">
        <v>59.4</v>
      </c>
      <c r="G191" s="3">
        <v>45.8</v>
      </c>
      <c r="H191" s="3">
        <v>7.6</v>
      </c>
      <c r="I191" s="3">
        <v>22.8</v>
      </c>
      <c r="J191" s="3">
        <v>33.200000000000003</v>
      </c>
      <c r="K191" s="3">
        <v>10</v>
      </c>
      <c r="L191" s="3">
        <v>14.7</v>
      </c>
      <c r="M191" s="3">
        <v>68.400000000000006</v>
      </c>
      <c r="N191" s="3">
        <v>9.1</v>
      </c>
      <c r="O191" s="3">
        <v>24.5</v>
      </c>
      <c r="P191" s="3">
        <v>33.6</v>
      </c>
      <c r="Q191" s="3">
        <v>14.2</v>
      </c>
      <c r="R191" s="3">
        <v>6.7</v>
      </c>
      <c r="S191" s="3">
        <v>2.5</v>
      </c>
      <c r="T191" s="3">
        <v>9.3000000000000007</v>
      </c>
      <c r="U191" s="3">
        <v>13.7</v>
      </c>
      <c r="V191" s="3"/>
    </row>
    <row r="192" spans="1:22" x14ac:dyDescent="0.2">
      <c r="A192" s="3">
        <v>189</v>
      </c>
      <c r="B192" s="13" t="s">
        <v>318</v>
      </c>
      <c r="C192" s="3">
        <v>32</v>
      </c>
      <c r="D192" s="3">
        <v>72.099999999999994</v>
      </c>
      <c r="E192" s="3">
        <v>26</v>
      </c>
      <c r="F192" s="3">
        <v>56.8</v>
      </c>
      <c r="G192" s="3">
        <v>45.8</v>
      </c>
      <c r="H192" s="3">
        <v>6.7</v>
      </c>
      <c r="I192" s="3">
        <v>19.399999999999999</v>
      </c>
      <c r="J192" s="3">
        <v>34.299999999999997</v>
      </c>
      <c r="K192" s="3">
        <v>13.4</v>
      </c>
      <c r="L192" s="3">
        <v>17.8</v>
      </c>
      <c r="M192" s="3">
        <v>75.099999999999994</v>
      </c>
      <c r="N192" s="3">
        <v>9.6</v>
      </c>
      <c r="O192" s="3">
        <v>24.3</v>
      </c>
      <c r="P192" s="3">
        <v>33.9</v>
      </c>
      <c r="Q192" s="3">
        <v>12.9</v>
      </c>
      <c r="R192" s="3">
        <v>6.8</v>
      </c>
      <c r="S192" s="3">
        <v>3.3</v>
      </c>
      <c r="T192" s="3">
        <v>12.5</v>
      </c>
      <c r="U192" s="3">
        <v>18.899999999999999</v>
      </c>
      <c r="V192" s="3"/>
    </row>
    <row r="193" spans="1:22" x14ac:dyDescent="0.2">
      <c r="A193" s="3">
        <v>189</v>
      </c>
      <c r="B193" s="13" t="s">
        <v>272</v>
      </c>
      <c r="C193" s="3">
        <v>32</v>
      </c>
      <c r="D193" s="3">
        <v>72.099999999999994</v>
      </c>
      <c r="E193" s="3">
        <v>24.8</v>
      </c>
      <c r="F193" s="3">
        <v>61</v>
      </c>
      <c r="G193" s="3">
        <v>40.6</v>
      </c>
      <c r="H193" s="3">
        <v>8.4</v>
      </c>
      <c r="I193" s="3">
        <v>25.5</v>
      </c>
      <c r="J193" s="3">
        <v>33</v>
      </c>
      <c r="K193" s="3">
        <v>14.2</v>
      </c>
      <c r="L193" s="3">
        <v>20.8</v>
      </c>
      <c r="M193" s="3">
        <v>67.900000000000006</v>
      </c>
      <c r="N193" s="3">
        <v>13</v>
      </c>
      <c r="O193" s="3">
        <v>25.9</v>
      </c>
      <c r="P193" s="3">
        <v>38.799999999999997</v>
      </c>
      <c r="Q193" s="3">
        <v>13.8</v>
      </c>
      <c r="R193" s="3">
        <v>7.6</v>
      </c>
      <c r="S193" s="3">
        <v>3.7</v>
      </c>
      <c r="T193" s="3">
        <v>14.1</v>
      </c>
      <c r="U193" s="3">
        <v>15.1</v>
      </c>
      <c r="V193" s="3"/>
    </row>
    <row r="194" spans="1:22" x14ac:dyDescent="0.2">
      <c r="A194" s="3">
        <v>193</v>
      </c>
      <c r="B194" s="13" t="s">
        <v>228</v>
      </c>
      <c r="C194" s="3">
        <v>33</v>
      </c>
      <c r="D194" s="3">
        <v>72.099999999999994</v>
      </c>
      <c r="E194" s="3">
        <v>24.9</v>
      </c>
      <c r="F194" s="3">
        <v>56.3</v>
      </c>
      <c r="G194" s="3">
        <v>44.3</v>
      </c>
      <c r="H194" s="3">
        <v>7.4</v>
      </c>
      <c r="I194" s="3">
        <v>22.2</v>
      </c>
      <c r="J194" s="3">
        <v>33.4</v>
      </c>
      <c r="K194" s="3">
        <v>14.8</v>
      </c>
      <c r="L194" s="3">
        <v>20.5</v>
      </c>
      <c r="M194" s="3">
        <v>72.5</v>
      </c>
      <c r="N194" s="3">
        <v>9.9</v>
      </c>
      <c r="O194" s="3">
        <v>24.8</v>
      </c>
      <c r="P194" s="3">
        <v>34.700000000000003</v>
      </c>
      <c r="Q194" s="3">
        <v>14.1</v>
      </c>
      <c r="R194" s="3">
        <v>8.1</v>
      </c>
      <c r="S194" s="3">
        <v>3.2</v>
      </c>
      <c r="T194" s="3">
        <v>14.7</v>
      </c>
      <c r="U194" s="3">
        <v>17.5</v>
      </c>
      <c r="V194" s="3"/>
    </row>
    <row r="195" spans="1:22" x14ac:dyDescent="0.2">
      <c r="A195" s="3">
        <v>194</v>
      </c>
      <c r="B195" s="13" t="s">
        <v>360</v>
      </c>
      <c r="C195" s="3">
        <v>33</v>
      </c>
      <c r="D195" s="3">
        <v>72.2</v>
      </c>
      <c r="E195" s="3">
        <v>25.6</v>
      </c>
      <c r="F195" s="3">
        <v>59.6</v>
      </c>
      <c r="G195" s="3">
        <v>43</v>
      </c>
      <c r="H195" s="3">
        <v>6.9</v>
      </c>
      <c r="I195" s="3">
        <v>22</v>
      </c>
      <c r="J195" s="3">
        <v>31.3</v>
      </c>
      <c r="K195" s="3">
        <v>14</v>
      </c>
      <c r="L195" s="3">
        <v>19.3</v>
      </c>
      <c r="M195" s="3">
        <v>72.5</v>
      </c>
      <c r="N195" s="3">
        <v>10.9</v>
      </c>
      <c r="O195" s="3">
        <v>25</v>
      </c>
      <c r="P195" s="3">
        <v>35.9</v>
      </c>
      <c r="Q195" s="3">
        <v>13.6</v>
      </c>
      <c r="R195" s="3">
        <v>7.6</v>
      </c>
      <c r="S195" s="3">
        <v>3.8</v>
      </c>
      <c r="T195" s="3">
        <v>11.6</v>
      </c>
      <c r="U195" s="3">
        <v>17.600000000000001</v>
      </c>
      <c r="V195" s="3"/>
    </row>
    <row r="196" spans="1:22" x14ac:dyDescent="0.2">
      <c r="A196" s="3">
        <v>195</v>
      </c>
      <c r="B196" s="13" t="s">
        <v>251</v>
      </c>
      <c r="C196" s="3">
        <v>31</v>
      </c>
      <c r="D196" s="3">
        <v>72.2</v>
      </c>
      <c r="E196" s="3">
        <v>25.5</v>
      </c>
      <c r="F196" s="3">
        <v>58.7</v>
      </c>
      <c r="G196" s="3">
        <v>43.5</v>
      </c>
      <c r="H196" s="3">
        <v>8.6</v>
      </c>
      <c r="I196" s="3">
        <v>25.5</v>
      </c>
      <c r="J196" s="3">
        <v>33.700000000000003</v>
      </c>
      <c r="K196" s="3">
        <v>12.5</v>
      </c>
      <c r="L196" s="3">
        <v>17.8</v>
      </c>
      <c r="M196" s="3">
        <v>70.099999999999994</v>
      </c>
      <c r="N196" s="3">
        <v>9.9</v>
      </c>
      <c r="O196" s="3">
        <v>22.6</v>
      </c>
      <c r="P196" s="3">
        <v>32.5</v>
      </c>
      <c r="Q196" s="3">
        <v>13.7</v>
      </c>
      <c r="R196" s="3">
        <v>6.4</v>
      </c>
      <c r="S196" s="3">
        <v>3.2</v>
      </c>
      <c r="T196" s="3">
        <v>13.1</v>
      </c>
      <c r="U196" s="3">
        <v>18.2</v>
      </c>
      <c r="V196" s="3"/>
    </row>
    <row r="197" spans="1:22" x14ac:dyDescent="0.2">
      <c r="A197" s="3">
        <v>196</v>
      </c>
      <c r="B197" s="13" t="s">
        <v>68</v>
      </c>
      <c r="C197" s="3">
        <v>32</v>
      </c>
      <c r="D197" s="3">
        <v>72.2</v>
      </c>
      <c r="E197" s="3">
        <v>25.1</v>
      </c>
      <c r="F197" s="3">
        <v>59.8</v>
      </c>
      <c r="G197" s="3">
        <v>41.9</v>
      </c>
      <c r="H197" s="3">
        <v>8.1</v>
      </c>
      <c r="I197" s="3">
        <v>23.9</v>
      </c>
      <c r="J197" s="3">
        <v>33.799999999999997</v>
      </c>
      <c r="K197" s="3">
        <v>14</v>
      </c>
      <c r="L197" s="3">
        <v>19.899999999999999</v>
      </c>
      <c r="M197" s="3">
        <v>70.2</v>
      </c>
      <c r="N197" s="3">
        <v>10.7</v>
      </c>
      <c r="O197" s="3">
        <v>23.8</v>
      </c>
      <c r="P197" s="3">
        <v>34.5</v>
      </c>
      <c r="Q197" s="3">
        <v>13</v>
      </c>
      <c r="R197" s="3">
        <v>7.3</v>
      </c>
      <c r="S197" s="3">
        <v>4.4000000000000004</v>
      </c>
      <c r="T197" s="3">
        <v>10.9</v>
      </c>
      <c r="U197" s="3">
        <v>18.100000000000001</v>
      </c>
      <c r="V197" s="3"/>
    </row>
    <row r="198" spans="1:22" x14ac:dyDescent="0.2">
      <c r="A198" s="3">
        <v>197</v>
      </c>
      <c r="B198" s="13" t="s">
        <v>134</v>
      </c>
      <c r="C198" s="3">
        <v>34</v>
      </c>
      <c r="D198" s="3">
        <v>72.2</v>
      </c>
      <c r="E198" s="3">
        <v>24.8</v>
      </c>
      <c r="F198" s="3">
        <v>56.9</v>
      </c>
      <c r="G198" s="3">
        <v>43.5</v>
      </c>
      <c r="H198" s="3">
        <v>7.4</v>
      </c>
      <c r="I198" s="3">
        <v>22.3</v>
      </c>
      <c r="J198" s="3">
        <v>33.1</v>
      </c>
      <c r="K198" s="3">
        <v>15.3</v>
      </c>
      <c r="L198" s="3">
        <v>21.9</v>
      </c>
      <c r="M198" s="3">
        <v>69.900000000000006</v>
      </c>
      <c r="N198" s="3">
        <v>10.9</v>
      </c>
      <c r="O198" s="3">
        <v>28.7</v>
      </c>
      <c r="P198" s="3">
        <v>39.6</v>
      </c>
      <c r="Q198" s="3">
        <v>12.3</v>
      </c>
      <c r="R198" s="3">
        <v>5.2</v>
      </c>
      <c r="S198" s="3">
        <v>3.3</v>
      </c>
      <c r="T198" s="3">
        <v>13.1</v>
      </c>
      <c r="U198" s="3">
        <v>16.100000000000001</v>
      </c>
      <c r="V198" s="3"/>
    </row>
    <row r="199" spans="1:22" x14ac:dyDescent="0.2">
      <c r="A199" s="3">
        <v>197</v>
      </c>
      <c r="B199" s="13" t="s">
        <v>57</v>
      </c>
      <c r="C199" s="3">
        <v>34</v>
      </c>
      <c r="D199" s="3">
        <v>72.2</v>
      </c>
      <c r="E199" s="3">
        <v>24.6</v>
      </c>
      <c r="F199" s="3">
        <v>58.1</v>
      </c>
      <c r="G199" s="3">
        <v>42.4</v>
      </c>
      <c r="H199" s="3">
        <v>7</v>
      </c>
      <c r="I199" s="3">
        <v>21</v>
      </c>
      <c r="J199" s="3">
        <v>33.299999999999997</v>
      </c>
      <c r="K199" s="3">
        <v>16</v>
      </c>
      <c r="L199" s="3">
        <v>22.8</v>
      </c>
      <c r="M199" s="3">
        <v>70.099999999999994</v>
      </c>
      <c r="N199" s="3">
        <v>10.8</v>
      </c>
      <c r="O199" s="3">
        <v>24.1</v>
      </c>
      <c r="P199" s="3">
        <v>34.9</v>
      </c>
      <c r="Q199" s="3">
        <v>11.9</v>
      </c>
      <c r="R199" s="3">
        <v>5.8</v>
      </c>
      <c r="S199" s="3">
        <v>3.1</v>
      </c>
      <c r="T199" s="3">
        <v>11.5</v>
      </c>
      <c r="U199" s="3">
        <v>18.8</v>
      </c>
      <c r="V199" s="3"/>
    </row>
    <row r="200" spans="1:22" x14ac:dyDescent="0.2">
      <c r="A200" s="3">
        <v>199</v>
      </c>
      <c r="B200" s="13" t="s">
        <v>329</v>
      </c>
      <c r="C200" s="3">
        <v>33</v>
      </c>
      <c r="D200" s="3">
        <v>72.400000000000006</v>
      </c>
      <c r="E200" s="3">
        <v>26.5</v>
      </c>
      <c r="F200" s="3">
        <v>58.2</v>
      </c>
      <c r="G200" s="3">
        <v>45.6</v>
      </c>
      <c r="H200" s="3">
        <v>8.6</v>
      </c>
      <c r="I200" s="3">
        <v>23</v>
      </c>
      <c r="J200" s="3">
        <v>37.299999999999997</v>
      </c>
      <c r="K200" s="3">
        <v>10.7</v>
      </c>
      <c r="L200" s="3">
        <v>15.1</v>
      </c>
      <c r="M200" s="3">
        <v>70.7</v>
      </c>
      <c r="N200" s="3">
        <v>8.8000000000000007</v>
      </c>
      <c r="O200" s="3">
        <v>24.6</v>
      </c>
      <c r="P200" s="3">
        <v>33.4</v>
      </c>
      <c r="Q200" s="3">
        <v>14.2</v>
      </c>
      <c r="R200" s="3">
        <v>6.7</v>
      </c>
      <c r="S200" s="3">
        <v>3</v>
      </c>
      <c r="T200" s="3">
        <v>11</v>
      </c>
      <c r="U200" s="3">
        <v>13.4</v>
      </c>
      <c r="V200" s="3"/>
    </row>
    <row r="201" spans="1:22" x14ac:dyDescent="0.2">
      <c r="A201" s="3">
        <v>200</v>
      </c>
      <c r="B201" s="13" t="s">
        <v>181</v>
      </c>
      <c r="C201" s="3">
        <v>33</v>
      </c>
      <c r="D201" s="3">
        <v>72.400000000000006</v>
      </c>
      <c r="E201" s="3">
        <v>25.6</v>
      </c>
      <c r="F201" s="3">
        <v>61.2</v>
      </c>
      <c r="G201" s="3">
        <v>41.8</v>
      </c>
      <c r="H201" s="3">
        <v>8.6</v>
      </c>
      <c r="I201" s="3">
        <v>24.8</v>
      </c>
      <c r="J201" s="3">
        <v>34.6</v>
      </c>
      <c r="K201" s="3">
        <v>12.7</v>
      </c>
      <c r="L201" s="3">
        <v>17.5</v>
      </c>
      <c r="M201" s="3">
        <v>72.7</v>
      </c>
      <c r="N201" s="3">
        <v>10.5</v>
      </c>
      <c r="O201" s="3">
        <v>24.9</v>
      </c>
      <c r="P201" s="3">
        <v>35.5</v>
      </c>
      <c r="Q201" s="3">
        <v>14</v>
      </c>
      <c r="R201" s="3">
        <v>7.1</v>
      </c>
      <c r="S201" s="3">
        <v>3.7</v>
      </c>
      <c r="T201" s="3">
        <v>10.9</v>
      </c>
      <c r="U201" s="3">
        <v>16.399999999999999</v>
      </c>
      <c r="V201" s="3"/>
    </row>
    <row r="202" spans="1:22" x14ac:dyDescent="0.2">
      <c r="A202" s="3">
        <v>201</v>
      </c>
      <c r="B202" s="13" t="s">
        <v>35</v>
      </c>
      <c r="C202" s="3">
        <v>34</v>
      </c>
      <c r="D202" s="3">
        <v>72.400000000000006</v>
      </c>
      <c r="E202" s="3">
        <v>25.7</v>
      </c>
      <c r="F202" s="3">
        <v>56.9</v>
      </c>
      <c r="G202" s="3">
        <v>45.3</v>
      </c>
      <c r="H202" s="3">
        <v>6.7</v>
      </c>
      <c r="I202" s="3">
        <v>19.5</v>
      </c>
      <c r="J202" s="3">
        <v>34.5</v>
      </c>
      <c r="K202" s="3">
        <v>14.2</v>
      </c>
      <c r="L202" s="3">
        <v>19.2</v>
      </c>
      <c r="M202" s="3">
        <v>74</v>
      </c>
      <c r="N202" s="3">
        <v>7.3</v>
      </c>
      <c r="O202" s="3">
        <v>22.6</v>
      </c>
      <c r="P202" s="3">
        <v>29.9</v>
      </c>
      <c r="Q202" s="3">
        <v>9.6999999999999993</v>
      </c>
      <c r="R202" s="3">
        <v>6.2</v>
      </c>
      <c r="S202" s="3">
        <v>3.2</v>
      </c>
      <c r="T202" s="3">
        <v>11</v>
      </c>
      <c r="U202" s="3">
        <v>16.2</v>
      </c>
      <c r="V202" s="3"/>
    </row>
    <row r="203" spans="1:22" x14ac:dyDescent="0.2">
      <c r="A203" s="3">
        <v>201</v>
      </c>
      <c r="B203" s="13" t="s">
        <v>33</v>
      </c>
      <c r="C203" s="3">
        <v>34</v>
      </c>
      <c r="D203" s="3">
        <v>72.400000000000006</v>
      </c>
      <c r="E203" s="3">
        <v>25.5</v>
      </c>
      <c r="F203" s="3">
        <v>61.4</v>
      </c>
      <c r="G203" s="3">
        <v>41.5</v>
      </c>
      <c r="H203" s="3">
        <v>8.6</v>
      </c>
      <c r="I203" s="3">
        <v>25.7</v>
      </c>
      <c r="J203" s="3">
        <v>33.6</v>
      </c>
      <c r="K203" s="3">
        <v>12.8</v>
      </c>
      <c r="L203" s="3">
        <v>17.899999999999999</v>
      </c>
      <c r="M203" s="3">
        <v>71.400000000000006</v>
      </c>
      <c r="N203" s="3">
        <v>10.9</v>
      </c>
      <c r="O203" s="3">
        <v>21.9</v>
      </c>
      <c r="P203" s="3">
        <v>32.700000000000003</v>
      </c>
      <c r="Q203" s="3">
        <v>13.6</v>
      </c>
      <c r="R203" s="3">
        <v>6.4</v>
      </c>
      <c r="S203" s="3">
        <v>2.7</v>
      </c>
      <c r="T203" s="3">
        <v>11.8</v>
      </c>
      <c r="U203" s="3">
        <v>17.8</v>
      </c>
      <c r="V203" s="3"/>
    </row>
    <row r="204" spans="1:22" x14ac:dyDescent="0.2">
      <c r="A204" s="3">
        <v>203</v>
      </c>
      <c r="B204" s="13" t="s">
        <v>124</v>
      </c>
      <c r="C204" s="3">
        <v>32</v>
      </c>
      <c r="D204" s="3">
        <v>72.5</v>
      </c>
      <c r="E204" s="3">
        <v>24.3</v>
      </c>
      <c r="F204" s="3">
        <v>58.3</v>
      </c>
      <c r="G204" s="3">
        <v>41.8</v>
      </c>
      <c r="H204" s="3">
        <v>7.8</v>
      </c>
      <c r="I204" s="3">
        <v>24.5</v>
      </c>
      <c r="J204" s="3">
        <v>32</v>
      </c>
      <c r="K204" s="3">
        <v>15.9</v>
      </c>
      <c r="L204" s="3">
        <v>21.8</v>
      </c>
      <c r="M204" s="3">
        <v>73</v>
      </c>
      <c r="N204" s="3">
        <v>11.4</v>
      </c>
      <c r="O204" s="3">
        <v>24.1</v>
      </c>
      <c r="P204" s="3">
        <v>35.5</v>
      </c>
      <c r="Q204" s="3">
        <v>12.3</v>
      </c>
      <c r="R204" s="3">
        <v>6.2</v>
      </c>
      <c r="S204" s="3">
        <v>2.7</v>
      </c>
      <c r="T204" s="3">
        <v>13.5</v>
      </c>
      <c r="U204" s="3">
        <v>19</v>
      </c>
      <c r="V204" s="3"/>
    </row>
    <row r="205" spans="1:22" x14ac:dyDescent="0.2">
      <c r="A205" s="3">
        <v>203</v>
      </c>
      <c r="B205" s="13" t="s">
        <v>65</v>
      </c>
      <c r="C205" s="3">
        <v>32</v>
      </c>
      <c r="D205" s="3">
        <v>72.5</v>
      </c>
      <c r="E205" s="3">
        <v>22.3</v>
      </c>
      <c r="F205" s="3">
        <v>55.3</v>
      </c>
      <c r="G205" s="3">
        <v>40.200000000000003</v>
      </c>
      <c r="H205" s="3">
        <v>9.6999999999999993</v>
      </c>
      <c r="I205" s="3">
        <v>27.8</v>
      </c>
      <c r="J205" s="3">
        <v>34.9</v>
      </c>
      <c r="K205" s="3">
        <v>18.3</v>
      </c>
      <c r="L205" s="3">
        <v>23.9</v>
      </c>
      <c r="M205" s="3">
        <v>76.3</v>
      </c>
      <c r="N205" s="3">
        <v>8.4</v>
      </c>
      <c r="O205" s="3">
        <v>23.1</v>
      </c>
      <c r="P205" s="3">
        <v>31.5</v>
      </c>
      <c r="Q205" s="3">
        <v>13.7</v>
      </c>
      <c r="R205" s="3">
        <v>7.8</v>
      </c>
      <c r="S205" s="3">
        <v>3.1</v>
      </c>
      <c r="T205" s="3">
        <v>14.9</v>
      </c>
      <c r="U205" s="3">
        <v>19.2</v>
      </c>
      <c r="V205" s="3"/>
    </row>
    <row r="206" spans="1:22" x14ac:dyDescent="0.2">
      <c r="A206" s="3">
        <v>205</v>
      </c>
      <c r="B206" s="13" t="s">
        <v>197</v>
      </c>
      <c r="C206" s="3">
        <v>33</v>
      </c>
      <c r="D206" s="3">
        <v>72.5</v>
      </c>
      <c r="E206" s="3">
        <v>25.9</v>
      </c>
      <c r="F206" s="3">
        <v>57.8</v>
      </c>
      <c r="G206" s="3">
        <v>44.9</v>
      </c>
      <c r="H206" s="3">
        <v>7.5</v>
      </c>
      <c r="I206" s="3">
        <v>23.4</v>
      </c>
      <c r="J206" s="3">
        <v>32.1</v>
      </c>
      <c r="K206" s="3">
        <v>13.1</v>
      </c>
      <c r="L206" s="3">
        <v>17.399999999999999</v>
      </c>
      <c r="M206" s="3">
        <v>75.400000000000006</v>
      </c>
      <c r="N206" s="3">
        <v>8.8000000000000007</v>
      </c>
      <c r="O206" s="3">
        <v>23.7</v>
      </c>
      <c r="P206" s="3">
        <v>32.5</v>
      </c>
      <c r="Q206" s="3">
        <v>14.2</v>
      </c>
      <c r="R206" s="3">
        <v>6</v>
      </c>
      <c r="S206" s="3">
        <v>3.2</v>
      </c>
      <c r="T206" s="3">
        <v>10</v>
      </c>
      <c r="U206" s="3">
        <v>16.7</v>
      </c>
      <c r="V206" s="3"/>
    </row>
    <row r="207" spans="1:22" x14ac:dyDescent="0.2">
      <c r="A207" s="3">
        <v>206</v>
      </c>
      <c r="B207" s="13" t="s">
        <v>264</v>
      </c>
      <c r="C207" s="3">
        <v>32</v>
      </c>
      <c r="D207" s="3">
        <v>72.5</v>
      </c>
      <c r="E207" s="3">
        <v>25.6</v>
      </c>
      <c r="F207" s="3">
        <v>59</v>
      </c>
      <c r="G207" s="3">
        <v>43.3</v>
      </c>
      <c r="H207" s="3">
        <v>7.3</v>
      </c>
      <c r="I207" s="3">
        <v>21.8</v>
      </c>
      <c r="J207" s="3">
        <v>33.5</v>
      </c>
      <c r="K207" s="3">
        <v>14.1</v>
      </c>
      <c r="L207" s="3">
        <v>19.399999999999999</v>
      </c>
      <c r="M207" s="3">
        <v>72.599999999999994</v>
      </c>
      <c r="N207" s="3">
        <v>10.4</v>
      </c>
      <c r="O207" s="3">
        <v>22.8</v>
      </c>
      <c r="P207" s="3">
        <v>33.200000000000003</v>
      </c>
      <c r="Q207" s="3">
        <v>12.5</v>
      </c>
      <c r="R207" s="3">
        <v>7.3</v>
      </c>
      <c r="S207" s="3">
        <v>2.9</v>
      </c>
      <c r="T207" s="3">
        <v>9.1999999999999993</v>
      </c>
      <c r="U207" s="3">
        <v>15</v>
      </c>
      <c r="V207" s="3"/>
    </row>
    <row r="208" spans="1:22" x14ac:dyDescent="0.2">
      <c r="A208" s="3">
        <v>207</v>
      </c>
      <c r="B208" s="13" t="s">
        <v>120</v>
      </c>
      <c r="C208" s="3">
        <v>33</v>
      </c>
      <c r="D208" s="3">
        <v>72.599999999999994</v>
      </c>
      <c r="E208" s="3">
        <v>26.6</v>
      </c>
      <c r="F208" s="3">
        <v>61.5</v>
      </c>
      <c r="G208" s="3">
        <v>43.3</v>
      </c>
      <c r="H208" s="3">
        <v>7.9</v>
      </c>
      <c r="I208" s="3">
        <v>23.8</v>
      </c>
      <c r="J208" s="3">
        <v>33.299999999999997</v>
      </c>
      <c r="K208" s="3">
        <v>11.5</v>
      </c>
      <c r="L208" s="3">
        <v>17.100000000000001</v>
      </c>
      <c r="M208" s="3">
        <v>67.2</v>
      </c>
      <c r="N208" s="3">
        <v>10.8</v>
      </c>
      <c r="O208" s="3">
        <v>24.3</v>
      </c>
      <c r="P208" s="3">
        <v>35</v>
      </c>
      <c r="Q208" s="3">
        <v>13.8</v>
      </c>
      <c r="R208" s="3">
        <v>7.1</v>
      </c>
      <c r="S208" s="3">
        <v>4.5999999999999996</v>
      </c>
      <c r="T208" s="3">
        <v>11</v>
      </c>
      <c r="U208" s="3">
        <v>16.399999999999999</v>
      </c>
      <c r="V208" s="3"/>
    </row>
    <row r="209" spans="1:22" x14ac:dyDescent="0.2">
      <c r="A209" s="3">
        <v>208</v>
      </c>
      <c r="B209" s="13" t="s">
        <v>310</v>
      </c>
      <c r="C209" s="3">
        <v>32</v>
      </c>
      <c r="D209" s="3">
        <v>72.599999999999994</v>
      </c>
      <c r="E209" s="3">
        <v>26.1</v>
      </c>
      <c r="F209" s="3">
        <v>56.2</v>
      </c>
      <c r="G209" s="3">
        <v>46.5</v>
      </c>
      <c r="H209" s="3">
        <v>7.4</v>
      </c>
      <c r="I209" s="3">
        <v>20.6</v>
      </c>
      <c r="J209" s="3">
        <v>35.799999999999997</v>
      </c>
      <c r="K209" s="3">
        <v>13.1</v>
      </c>
      <c r="L209" s="3">
        <v>17</v>
      </c>
      <c r="M209" s="3">
        <v>76.7</v>
      </c>
      <c r="N209" s="3">
        <v>9.8000000000000007</v>
      </c>
      <c r="O209" s="3">
        <v>26.6</v>
      </c>
      <c r="P209" s="3">
        <v>36.4</v>
      </c>
      <c r="Q209" s="3">
        <v>13.8</v>
      </c>
      <c r="R209" s="3">
        <v>6</v>
      </c>
      <c r="S209" s="3">
        <v>3.6</v>
      </c>
      <c r="T209" s="3">
        <v>12.4</v>
      </c>
      <c r="U209" s="3">
        <v>15.5</v>
      </c>
      <c r="V209" s="3"/>
    </row>
    <row r="210" spans="1:22" x14ac:dyDescent="0.2">
      <c r="A210" s="3">
        <v>209</v>
      </c>
      <c r="B210" s="13" t="s">
        <v>39</v>
      </c>
      <c r="C210" s="3">
        <v>34</v>
      </c>
      <c r="D210" s="3">
        <v>72.7</v>
      </c>
      <c r="E210" s="3">
        <v>25.7</v>
      </c>
      <c r="F210" s="3">
        <v>57.7</v>
      </c>
      <c r="G210" s="3">
        <v>44.5</v>
      </c>
      <c r="H210" s="3">
        <v>8</v>
      </c>
      <c r="I210" s="3">
        <v>23.4</v>
      </c>
      <c r="J210" s="3">
        <v>34.1</v>
      </c>
      <c r="K210" s="3">
        <v>13.3</v>
      </c>
      <c r="L210" s="3">
        <v>18.8</v>
      </c>
      <c r="M210" s="3">
        <v>70.8</v>
      </c>
      <c r="N210" s="3">
        <v>9.9</v>
      </c>
      <c r="O210" s="3">
        <v>23.7</v>
      </c>
      <c r="P210" s="3">
        <v>33.5</v>
      </c>
      <c r="Q210" s="3">
        <v>12.4</v>
      </c>
      <c r="R210" s="3">
        <v>7.3</v>
      </c>
      <c r="S210" s="3">
        <v>3.1</v>
      </c>
      <c r="T210" s="3">
        <v>14.1</v>
      </c>
      <c r="U210" s="3">
        <v>16.600000000000001</v>
      </c>
      <c r="V210" s="3"/>
    </row>
    <row r="211" spans="1:22" x14ac:dyDescent="0.2">
      <c r="A211" s="3">
        <v>210</v>
      </c>
      <c r="B211" s="13" t="s">
        <v>71</v>
      </c>
      <c r="C211" s="3">
        <v>32</v>
      </c>
      <c r="D211" s="3">
        <v>72.8</v>
      </c>
      <c r="E211" s="3">
        <v>25.9</v>
      </c>
      <c r="F211" s="3">
        <v>59.7</v>
      </c>
      <c r="G211" s="3">
        <v>43.4</v>
      </c>
      <c r="H211" s="3">
        <v>7.3</v>
      </c>
      <c r="I211" s="3">
        <v>23.7</v>
      </c>
      <c r="J211" s="3">
        <v>30.7</v>
      </c>
      <c r="K211" s="3">
        <v>13.8</v>
      </c>
      <c r="L211" s="3">
        <v>19.100000000000001</v>
      </c>
      <c r="M211" s="3">
        <v>72.099999999999994</v>
      </c>
      <c r="N211" s="3">
        <v>9.8000000000000007</v>
      </c>
      <c r="O211" s="3">
        <v>23.3</v>
      </c>
      <c r="P211" s="3">
        <v>33</v>
      </c>
      <c r="Q211" s="3">
        <v>14.8</v>
      </c>
      <c r="R211" s="3">
        <v>6.1</v>
      </c>
      <c r="S211" s="3">
        <v>3.5</v>
      </c>
      <c r="T211" s="3">
        <v>12</v>
      </c>
      <c r="U211" s="3">
        <v>15.9</v>
      </c>
      <c r="V211" s="3"/>
    </row>
    <row r="212" spans="1:22" x14ac:dyDescent="0.2">
      <c r="A212" s="3">
        <v>211</v>
      </c>
      <c r="B212" s="13" t="s">
        <v>131</v>
      </c>
      <c r="C212" s="3">
        <v>31</v>
      </c>
      <c r="D212" s="3">
        <v>72.900000000000006</v>
      </c>
      <c r="E212" s="3">
        <v>25.9</v>
      </c>
      <c r="F212" s="3">
        <v>60.4</v>
      </c>
      <c r="G212" s="3">
        <v>43</v>
      </c>
      <c r="H212" s="3">
        <v>9.5</v>
      </c>
      <c r="I212" s="3">
        <v>27.9</v>
      </c>
      <c r="J212" s="3">
        <v>34.1</v>
      </c>
      <c r="K212" s="3">
        <v>11.5</v>
      </c>
      <c r="L212" s="3">
        <v>16.3</v>
      </c>
      <c r="M212" s="3">
        <v>70.5</v>
      </c>
      <c r="N212" s="3">
        <v>10.5</v>
      </c>
      <c r="O212" s="3">
        <v>25.2</v>
      </c>
      <c r="P212" s="3">
        <v>35.6</v>
      </c>
      <c r="Q212" s="3">
        <v>13.9</v>
      </c>
      <c r="R212" s="3">
        <v>5.9</v>
      </c>
      <c r="S212" s="3">
        <v>3.1</v>
      </c>
      <c r="T212" s="3">
        <v>12.4</v>
      </c>
      <c r="U212" s="3">
        <v>17.5</v>
      </c>
      <c r="V212" s="3"/>
    </row>
    <row r="213" spans="1:22" x14ac:dyDescent="0.2">
      <c r="A213" s="3">
        <v>212</v>
      </c>
      <c r="B213" s="13" t="s">
        <v>168</v>
      </c>
      <c r="C213" s="3">
        <v>34</v>
      </c>
      <c r="D213" s="3">
        <v>72.900000000000006</v>
      </c>
      <c r="E213" s="3">
        <v>26.6</v>
      </c>
      <c r="F213" s="3">
        <v>58.6</v>
      </c>
      <c r="G213" s="3">
        <v>45.5</v>
      </c>
      <c r="H213" s="3">
        <v>6.6</v>
      </c>
      <c r="I213" s="3">
        <v>20.3</v>
      </c>
      <c r="J213" s="3">
        <v>32.799999999999997</v>
      </c>
      <c r="K213" s="3">
        <v>13.1</v>
      </c>
      <c r="L213" s="3">
        <v>17.7</v>
      </c>
      <c r="M213" s="3">
        <v>73.8</v>
      </c>
      <c r="N213" s="3">
        <v>9.5</v>
      </c>
      <c r="O213" s="3">
        <v>23</v>
      </c>
      <c r="P213" s="3">
        <v>32.5</v>
      </c>
      <c r="Q213" s="3">
        <v>12.4</v>
      </c>
      <c r="R213" s="3">
        <v>5.5</v>
      </c>
      <c r="S213" s="3">
        <v>2.8</v>
      </c>
      <c r="T213" s="3">
        <v>10.9</v>
      </c>
      <c r="U213" s="3">
        <v>17.600000000000001</v>
      </c>
      <c r="V213" s="3"/>
    </row>
    <row r="214" spans="1:22" x14ac:dyDescent="0.2">
      <c r="A214" s="3">
        <v>213</v>
      </c>
      <c r="B214" s="13" t="s">
        <v>348</v>
      </c>
      <c r="C214" s="3">
        <v>33</v>
      </c>
      <c r="D214" s="3">
        <v>73</v>
      </c>
      <c r="E214" s="3">
        <v>24.7</v>
      </c>
      <c r="F214" s="3">
        <v>54.4</v>
      </c>
      <c r="G214" s="3">
        <v>45.4</v>
      </c>
      <c r="H214" s="3">
        <v>6.3</v>
      </c>
      <c r="I214" s="3">
        <v>20.3</v>
      </c>
      <c r="J214" s="3">
        <v>31.2</v>
      </c>
      <c r="K214" s="3">
        <v>17.3</v>
      </c>
      <c r="L214" s="3">
        <v>23.8</v>
      </c>
      <c r="M214" s="3">
        <v>72.7</v>
      </c>
      <c r="N214" s="3">
        <v>11.5</v>
      </c>
      <c r="O214" s="3">
        <v>26.9</v>
      </c>
      <c r="P214" s="3">
        <v>38.5</v>
      </c>
      <c r="Q214" s="3">
        <v>12.1</v>
      </c>
      <c r="R214" s="3">
        <v>6.2</v>
      </c>
      <c r="S214" s="3">
        <v>4.2</v>
      </c>
      <c r="T214" s="3">
        <v>13.1</v>
      </c>
      <c r="U214" s="3">
        <v>15.8</v>
      </c>
      <c r="V214" s="3"/>
    </row>
    <row r="215" spans="1:22" x14ac:dyDescent="0.2">
      <c r="A215" s="3">
        <v>214</v>
      </c>
      <c r="B215" s="13" t="s">
        <v>128</v>
      </c>
      <c r="C215" s="3">
        <v>34</v>
      </c>
      <c r="D215" s="3">
        <v>73.099999999999994</v>
      </c>
      <c r="E215" s="3">
        <v>26.3</v>
      </c>
      <c r="F215" s="3">
        <v>59.3</v>
      </c>
      <c r="G215" s="3">
        <v>44.4</v>
      </c>
      <c r="H215" s="3">
        <v>9.3000000000000007</v>
      </c>
      <c r="I215" s="3">
        <v>27.3</v>
      </c>
      <c r="J215" s="3">
        <v>33.9</v>
      </c>
      <c r="K215" s="3">
        <v>11.2</v>
      </c>
      <c r="L215" s="3">
        <v>17.2</v>
      </c>
      <c r="M215" s="3">
        <v>65.400000000000006</v>
      </c>
      <c r="N215" s="3">
        <v>11</v>
      </c>
      <c r="O215" s="3">
        <v>25.3</v>
      </c>
      <c r="P215" s="3">
        <v>36.200000000000003</v>
      </c>
      <c r="Q215" s="3">
        <v>16.7</v>
      </c>
      <c r="R215" s="3">
        <v>7</v>
      </c>
      <c r="S215" s="3">
        <v>3.1</v>
      </c>
      <c r="T215" s="3">
        <v>12.6</v>
      </c>
      <c r="U215" s="3">
        <v>17.3</v>
      </c>
      <c r="V215" s="3"/>
    </row>
    <row r="216" spans="1:22" x14ac:dyDescent="0.2">
      <c r="A216" s="3">
        <v>215</v>
      </c>
      <c r="B216" s="13" t="s">
        <v>332</v>
      </c>
      <c r="C216" s="3">
        <v>33</v>
      </c>
      <c r="D216" s="3">
        <v>73.2</v>
      </c>
      <c r="E216" s="3">
        <v>25.3</v>
      </c>
      <c r="F216" s="3">
        <v>58.6</v>
      </c>
      <c r="G216" s="3">
        <v>43.2</v>
      </c>
      <c r="H216" s="3">
        <v>8.3000000000000007</v>
      </c>
      <c r="I216" s="3">
        <v>23.8</v>
      </c>
      <c r="J216" s="3">
        <v>34.700000000000003</v>
      </c>
      <c r="K216" s="3">
        <v>14.2</v>
      </c>
      <c r="L216" s="3">
        <v>20.7</v>
      </c>
      <c r="M216" s="3">
        <v>68.599999999999994</v>
      </c>
      <c r="N216" s="3">
        <v>9.8000000000000007</v>
      </c>
      <c r="O216" s="3">
        <v>24.2</v>
      </c>
      <c r="P216" s="3">
        <v>34.1</v>
      </c>
      <c r="Q216" s="3">
        <v>12.8</v>
      </c>
      <c r="R216" s="3">
        <v>7.7</v>
      </c>
      <c r="S216" s="3">
        <v>3.1</v>
      </c>
      <c r="T216" s="3">
        <v>12</v>
      </c>
      <c r="U216" s="3">
        <v>18.3</v>
      </c>
      <c r="V216" s="3"/>
    </row>
    <row r="217" spans="1:22" x14ac:dyDescent="0.2">
      <c r="A217" s="3">
        <v>216</v>
      </c>
      <c r="B217" s="13" t="s">
        <v>296</v>
      </c>
      <c r="C217" s="3">
        <v>32</v>
      </c>
      <c r="D217" s="3">
        <v>73.2</v>
      </c>
      <c r="E217" s="3">
        <v>25.9</v>
      </c>
      <c r="F217" s="3">
        <v>56.9</v>
      </c>
      <c r="G217" s="3">
        <v>45.5</v>
      </c>
      <c r="H217" s="3">
        <v>7.6</v>
      </c>
      <c r="I217" s="3">
        <v>23.4</v>
      </c>
      <c r="J217" s="3">
        <v>32.6</v>
      </c>
      <c r="K217" s="3">
        <v>13.7</v>
      </c>
      <c r="L217" s="3">
        <v>18.100000000000001</v>
      </c>
      <c r="M217" s="3">
        <v>75.8</v>
      </c>
      <c r="N217" s="3">
        <v>9.6</v>
      </c>
      <c r="O217" s="3">
        <v>22.6</v>
      </c>
      <c r="P217" s="3">
        <v>32.200000000000003</v>
      </c>
      <c r="Q217" s="3">
        <v>14.3</v>
      </c>
      <c r="R217" s="3">
        <v>7</v>
      </c>
      <c r="S217" s="3">
        <v>3.3</v>
      </c>
      <c r="T217" s="3">
        <v>10.8</v>
      </c>
      <c r="U217" s="3">
        <v>15</v>
      </c>
      <c r="V217" s="3"/>
    </row>
    <row r="218" spans="1:22" x14ac:dyDescent="0.2">
      <c r="A218" s="3">
        <v>217</v>
      </c>
      <c r="B218" s="13" t="s">
        <v>111</v>
      </c>
      <c r="C218" s="3">
        <v>33</v>
      </c>
      <c r="D218" s="3">
        <v>73.2</v>
      </c>
      <c r="E218" s="3">
        <v>26.6</v>
      </c>
      <c r="F218" s="3">
        <v>60.3</v>
      </c>
      <c r="G218" s="3">
        <v>44.1</v>
      </c>
      <c r="H218" s="3">
        <v>6.7</v>
      </c>
      <c r="I218" s="3">
        <v>22.1</v>
      </c>
      <c r="J218" s="3">
        <v>30.1</v>
      </c>
      <c r="K218" s="3">
        <v>13.4</v>
      </c>
      <c r="L218" s="3">
        <v>17.8</v>
      </c>
      <c r="M218" s="3">
        <v>75.099999999999994</v>
      </c>
      <c r="N218" s="3">
        <v>11.2</v>
      </c>
      <c r="O218" s="3">
        <v>26</v>
      </c>
      <c r="P218" s="3">
        <v>37.200000000000003</v>
      </c>
      <c r="Q218" s="3">
        <v>13.3</v>
      </c>
      <c r="R218" s="3">
        <v>6.7</v>
      </c>
      <c r="S218" s="3">
        <v>3</v>
      </c>
      <c r="T218" s="3">
        <v>12.7</v>
      </c>
      <c r="U218" s="3">
        <v>16.7</v>
      </c>
      <c r="V218" s="3"/>
    </row>
    <row r="219" spans="1:22" x14ac:dyDescent="0.2">
      <c r="A219" s="3">
        <v>218</v>
      </c>
      <c r="B219" s="13" t="s">
        <v>368</v>
      </c>
      <c r="C219" s="3">
        <v>31</v>
      </c>
      <c r="D219" s="3">
        <v>73.2</v>
      </c>
      <c r="E219" s="3">
        <v>25.8</v>
      </c>
      <c r="F219" s="3">
        <v>58.7</v>
      </c>
      <c r="G219" s="3">
        <v>44</v>
      </c>
      <c r="H219" s="3">
        <v>6.2</v>
      </c>
      <c r="I219" s="3">
        <v>20.399999999999999</v>
      </c>
      <c r="J219" s="3">
        <v>30.6</v>
      </c>
      <c r="K219" s="3">
        <v>15.3</v>
      </c>
      <c r="L219" s="3">
        <v>22.4</v>
      </c>
      <c r="M219" s="3">
        <v>68.400000000000006</v>
      </c>
      <c r="N219" s="3">
        <v>11.3</v>
      </c>
      <c r="O219" s="3">
        <v>26.2</v>
      </c>
      <c r="P219" s="3">
        <v>37.5</v>
      </c>
      <c r="Q219" s="3">
        <v>13</v>
      </c>
      <c r="R219" s="3">
        <v>5.9</v>
      </c>
      <c r="S219" s="3">
        <v>3.6</v>
      </c>
      <c r="T219" s="3">
        <v>9.4</v>
      </c>
      <c r="U219" s="3">
        <v>15</v>
      </c>
      <c r="V219" s="3"/>
    </row>
    <row r="220" spans="1:22" x14ac:dyDescent="0.2">
      <c r="A220" s="3">
        <v>219</v>
      </c>
      <c r="B220" s="13" t="s">
        <v>32</v>
      </c>
      <c r="C220" s="3">
        <v>31</v>
      </c>
      <c r="D220" s="3">
        <v>73.2</v>
      </c>
      <c r="E220" s="3">
        <v>26.4</v>
      </c>
      <c r="F220" s="3">
        <v>58.5</v>
      </c>
      <c r="G220" s="3">
        <v>45.1</v>
      </c>
      <c r="H220" s="3">
        <v>7.9</v>
      </c>
      <c r="I220" s="3">
        <v>22.4</v>
      </c>
      <c r="J220" s="3">
        <v>35.299999999999997</v>
      </c>
      <c r="K220" s="3">
        <v>12.5</v>
      </c>
      <c r="L220" s="3">
        <v>17.2</v>
      </c>
      <c r="M220" s="3">
        <v>72.599999999999994</v>
      </c>
      <c r="N220" s="3">
        <v>10</v>
      </c>
      <c r="O220" s="3">
        <v>23.4</v>
      </c>
      <c r="P220" s="3">
        <v>33.4</v>
      </c>
      <c r="Q220" s="3">
        <v>16.899999999999999</v>
      </c>
      <c r="R220" s="3">
        <v>7.4</v>
      </c>
      <c r="S220" s="3">
        <v>3.2</v>
      </c>
      <c r="T220" s="3">
        <v>14.1</v>
      </c>
      <c r="U220" s="3">
        <v>19.3</v>
      </c>
      <c r="V220" s="3"/>
    </row>
    <row r="221" spans="1:22" x14ac:dyDescent="0.2">
      <c r="A221" s="3">
        <v>220</v>
      </c>
      <c r="B221" s="13" t="s">
        <v>349</v>
      </c>
      <c r="C221" s="3">
        <v>33</v>
      </c>
      <c r="D221" s="3">
        <v>73.2</v>
      </c>
      <c r="E221" s="3">
        <v>26.8</v>
      </c>
      <c r="F221" s="3">
        <v>57.3</v>
      </c>
      <c r="G221" s="3">
        <v>46.8</v>
      </c>
      <c r="H221" s="3">
        <v>8.5</v>
      </c>
      <c r="I221" s="3">
        <v>24.2</v>
      </c>
      <c r="J221" s="3">
        <v>35</v>
      </c>
      <c r="K221" s="3">
        <v>11.2</v>
      </c>
      <c r="L221" s="3">
        <v>15.8</v>
      </c>
      <c r="M221" s="3">
        <v>70.599999999999994</v>
      </c>
      <c r="N221" s="3">
        <v>9.9</v>
      </c>
      <c r="O221" s="3">
        <v>24.7</v>
      </c>
      <c r="P221" s="3">
        <v>34.6</v>
      </c>
      <c r="Q221" s="3">
        <v>15.7</v>
      </c>
      <c r="R221" s="3">
        <v>7</v>
      </c>
      <c r="S221" s="3">
        <v>3.7</v>
      </c>
      <c r="T221" s="3">
        <v>9.8000000000000007</v>
      </c>
      <c r="U221" s="3">
        <v>15.1</v>
      </c>
      <c r="V221" s="3"/>
    </row>
    <row r="222" spans="1:22" x14ac:dyDescent="0.2">
      <c r="A222" s="3">
        <v>220</v>
      </c>
      <c r="B222" s="13" t="s">
        <v>78</v>
      </c>
      <c r="C222" s="3">
        <v>33</v>
      </c>
      <c r="D222" s="3">
        <v>73.2</v>
      </c>
      <c r="E222" s="3">
        <v>24.7</v>
      </c>
      <c r="F222" s="3">
        <v>59.6</v>
      </c>
      <c r="G222" s="3">
        <v>41.4</v>
      </c>
      <c r="H222" s="3">
        <v>7.4</v>
      </c>
      <c r="I222" s="3">
        <v>22.9</v>
      </c>
      <c r="J222" s="3">
        <v>32.299999999999997</v>
      </c>
      <c r="K222" s="3">
        <v>16.5</v>
      </c>
      <c r="L222" s="3">
        <v>23.9</v>
      </c>
      <c r="M222" s="3">
        <v>68.7</v>
      </c>
      <c r="N222" s="3">
        <v>10.199999999999999</v>
      </c>
      <c r="O222" s="3">
        <v>23.9</v>
      </c>
      <c r="P222" s="3">
        <v>34.1</v>
      </c>
      <c r="Q222" s="3">
        <v>12.6</v>
      </c>
      <c r="R222" s="3">
        <v>8.3000000000000007</v>
      </c>
      <c r="S222" s="3">
        <v>3.7</v>
      </c>
      <c r="T222" s="3">
        <v>11.2</v>
      </c>
      <c r="U222" s="3">
        <v>18.2</v>
      </c>
      <c r="V222" s="3"/>
    </row>
    <row r="223" spans="1:22" x14ac:dyDescent="0.2">
      <c r="A223" s="3">
        <v>222</v>
      </c>
      <c r="B223" s="13" t="s">
        <v>102</v>
      </c>
      <c r="C223" s="3">
        <v>33</v>
      </c>
      <c r="D223" s="3">
        <v>73.3</v>
      </c>
      <c r="E223" s="3">
        <v>25.4</v>
      </c>
      <c r="F223" s="3">
        <v>60.9</v>
      </c>
      <c r="G223" s="3">
        <v>41.7</v>
      </c>
      <c r="H223" s="3">
        <v>7.1</v>
      </c>
      <c r="I223" s="3">
        <v>21.9</v>
      </c>
      <c r="J223" s="3">
        <v>32.299999999999997</v>
      </c>
      <c r="K223" s="3">
        <v>15.4</v>
      </c>
      <c r="L223" s="3">
        <v>22.8</v>
      </c>
      <c r="M223" s="3">
        <v>67.5</v>
      </c>
      <c r="N223" s="3">
        <v>11.5</v>
      </c>
      <c r="O223" s="3">
        <v>22.7</v>
      </c>
      <c r="P223" s="3">
        <v>34.200000000000003</v>
      </c>
      <c r="Q223" s="3">
        <v>12.2</v>
      </c>
      <c r="R223" s="3">
        <v>8.1</v>
      </c>
      <c r="S223" s="3">
        <v>3.2</v>
      </c>
      <c r="T223" s="3">
        <v>13</v>
      </c>
      <c r="U223" s="3">
        <v>19.3</v>
      </c>
      <c r="V223" s="3"/>
    </row>
    <row r="224" spans="1:22" x14ac:dyDescent="0.2">
      <c r="A224" s="3">
        <v>222</v>
      </c>
      <c r="B224" s="13" t="s">
        <v>105</v>
      </c>
      <c r="C224" s="3">
        <v>33</v>
      </c>
      <c r="D224" s="3">
        <v>73.3</v>
      </c>
      <c r="E224" s="3">
        <v>25.5</v>
      </c>
      <c r="F224" s="3">
        <v>60.4</v>
      </c>
      <c r="G224" s="3">
        <v>42.2</v>
      </c>
      <c r="H224" s="3">
        <v>8</v>
      </c>
      <c r="I224" s="3">
        <v>24.6</v>
      </c>
      <c r="J224" s="3">
        <v>32.4</v>
      </c>
      <c r="K224" s="3">
        <v>14.4</v>
      </c>
      <c r="L224" s="3">
        <v>20.3</v>
      </c>
      <c r="M224" s="3">
        <v>71</v>
      </c>
      <c r="N224" s="3">
        <v>11.8</v>
      </c>
      <c r="O224" s="3">
        <v>22.4</v>
      </c>
      <c r="P224" s="3">
        <v>34.200000000000003</v>
      </c>
      <c r="Q224" s="3">
        <v>13.8</v>
      </c>
      <c r="R224" s="3">
        <v>7.7</v>
      </c>
      <c r="S224" s="3">
        <v>3.7</v>
      </c>
      <c r="T224" s="3">
        <v>13.7</v>
      </c>
      <c r="U224" s="3">
        <v>18.8</v>
      </c>
      <c r="V224" s="3"/>
    </row>
    <row r="225" spans="1:22" x14ac:dyDescent="0.2">
      <c r="A225" s="3">
        <v>224</v>
      </c>
      <c r="B225" s="13" t="s">
        <v>169</v>
      </c>
      <c r="C225" s="3">
        <v>32</v>
      </c>
      <c r="D225" s="3">
        <v>73.3</v>
      </c>
      <c r="E225" s="3">
        <v>24.6</v>
      </c>
      <c r="F225" s="3">
        <v>57.2</v>
      </c>
      <c r="G225" s="3">
        <v>43.1</v>
      </c>
      <c r="H225" s="3">
        <v>7.5</v>
      </c>
      <c r="I225" s="3">
        <v>20.8</v>
      </c>
      <c r="J225" s="3">
        <v>36.1</v>
      </c>
      <c r="K225" s="3">
        <v>16.600000000000001</v>
      </c>
      <c r="L225" s="3">
        <v>23.1</v>
      </c>
      <c r="M225" s="3">
        <v>71.7</v>
      </c>
      <c r="N225" s="3">
        <v>10.9</v>
      </c>
      <c r="O225" s="3">
        <v>21.8</v>
      </c>
      <c r="P225" s="3">
        <v>32.799999999999997</v>
      </c>
      <c r="Q225" s="3">
        <v>12.3</v>
      </c>
      <c r="R225" s="3">
        <v>7.3</v>
      </c>
      <c r="S225" s="3">
        <v>4</v>
      </c>
      <c r="T225" s="3">
        <v>11.6</v>
      </c>
      <c r="U225" s="3">
        <v>17.399999999999999</v>
      </c>
      <c r="V225" s="3"/>
    </row>
    <row r="226" spans="1:22" x14ac:dyDescent="0.2">
      <c r="A226" s="3">
        <v>225</v>
      </c>
      <c r="B226" s="13" t="s">
        <v>179</v>
      </c>
      <c r="C226" s="3">
        <v>34</v>
      </c>
      <c r="D226" s="3">
        <v>73.400000000000006</v>
      </c>
      <c r="E226" s="3">
        <v>27.5</v>
      </c>
      <c r="F226" s="3">
        <v>60.3</v>
      </c>
      <c r="G226" s="3">
        <v>45.6</v>
      </c>
      <c r="H226" s="3">
        <v>7.1</v>
      </c>
      <c r="I226" s="3">
        <v>21.8</v>
      </c>
      <c r="J226" s="3">
        <v>32.4</v>
      </c>
      <c r="K226" s="3">
        <v>11.3</v>
      </c>
      <c r="L226" s="3">
        <v>16.399999999999999</v>
      </c>
      <c r="M226" s="3">
        <v>68.900000000000006</v>
      </c>
      <c r="N226" s="3">
        <v>10.9</v>
      </c>
      <c r="O226" s="3">
        <v>24.2</v>
      </c>
      <c r="P226" s="3">
        <v>35.1</v>
      </c>
      <c r="Q226" s="3">
        <v>14.2</v>
      </c>
      <c r="R226" s="3">
        <v>6.3</v>
      </c>
      <c r="S226" s="3">
        <v>2.9</v>
      </c>
      <c r="T226" s="3">
        <v>10.9</v>
      </c>
      <c r="U226" s="3">
        <v>15.2</v>
      </c>
      <c r="V226" s="3"/>
    </row>
    <row r="227" spans="1:22" x14ac:dyDescent="0.2">
      <c r="A227" s="3">
        <v>226</v>
      </c>
      <c r="B227" s="13" t="s">
        <v>209</v>
      </c>
      <c r="C227" s="3">
        <v>30</v>
      </c>
      <c r="D227" s="3">
        <v>73.5</v>
      </c>
      <c r="E227" s="3">
        <v>26.1</v>
      </c>
      <c r="F227" s="3">
        <v>59.3</v>
      </c>
      <c r="G227" s="3">
        <v>44.1</v>
      </c>
      <c r="H227" s="3">
        <v>7.6</v>
      </c>
      <c r="I227" s="3">
        <v>21.6</v>
      </c>
      <c r="J227" s="3">
        <v>35.299999999999997</v>
      </c>
      <c r="K227" s="3">
        <v>13.6</v>
      </c>
      <c r="L227" s="3">
        <v>20.100000000000001</v>
      </c>
      <c r="M227" s="3">
        <v>67.400000000000006</v>
      </c>
      <c r="N227" s="3">
        <v>11.3</v>
      </c>
      <c r="O227" s="3">
        <v>25.8</v>
      </c>
      <c r="P227" s="3">
        <v>37.1</v>
      </c>
      <c r="Q227" s="3">
        <v>12.1</v>
      </c>
      <c r="R227" s="3">
        <v>7.4</v>
      </c>
      <c r="S227" s="3">
        <v>3.2</v>
      </c>
      <c r="T227" s="3">
        <v>11.7</v>
      </c>
      <c r="U227" s="3">
        <v>16.5</v>
      </c>
      <c r="V227" s="3"/>
    </row>
    <row r="228" spans="1:22" x14ac:dyDescent="0.2">
      <c r="A228" s="3">
        <v>227</v>
      </c>
      <c r="B228" s="13" t="s">
        <v>116</v>
      </c>
      <c r="C228" s="3">
        <v>32</v>
      </c>
      <c r="D228" s="3">
        <v>73.5</v>
      </c>
      <c r="E228" s="3">
        <v>25.7</v>
      </c>
      <c r="F228" s="3">
        <v>60.3</v>
      </c>
      <c r="G228" s="3">
        <v>42.5</v>
      </c>
      <c r="H228" s="3">
        <v>9.4</v>
      </c>
      <c r="I228" s="3">
        <v>28.3</v>
      </c>
      <c r="J228" s="3">
        <v>33.200000000000003</v>
      </c>
      <c r="K228" s="3">
        <v>12.8</v>
      </c>
      <c r="L228" s="3">
        <v>17</v>
      </c>
      <c r="M228" s="3">
        <v>75.5</v>
      </c>
      <c r="N228" s="3">
        <v>8.1</v>
      </c>
      <c r="O228" s="3">
        <v>22.8</v>
      </c>
      <c r="P228" s="3">
        <v>31</v>
      </c>
      <c r="Q228" s="3">
        <v>11.8</v>
      </c>
      <c r="R228" s="3">
        <v>7</v>
      </c>
      <c r="S228" s="3">
        <v>2.5</v>
      </c>
      <c r="T228" s="3">
        <v>9.4</v>
      </c>
      <c r="U228" s="3">
        <v>17.7</v>
      </c>
      <c r="V228" s="3"/>
    </row>
    <row r="229" spans="1:22" x14ac:dyDescent="0.2">
      <c r="A229" s="3">
        <v>228</v>
      </c>
      <c r="B229" s="13" t="s">
        <v>69</v>
      </c>
      <c r="C229" s="3">
        <v>32</v>
      </c>
      <c r="D229" s="3">
        <v>73.5</v>
      </c>
      <c r="E229" s="3">
        <v>24.8</v>
      </c>
      <c r="F229" s="3">
        <v>57.8</v>
      </c>
      <c r="G229" s="3">
        <v>42.8</v>
      </c>
      <c r="H229" s="3">
        <v>6.6</v>
      </c>
      <c r="I229" s="3">
        <v>21.8</v>
      </c>
      <c r="J229" s="3">
        <v>30.5</v>
      </c>
      <c r="K229" s="3">
        <v>17.3</v>
      </c>
      <c r="L229" s="3">
        <v>23.1</v>
      </c>
      <c r="M229" s="3">
        <v>75.2</v>
      </c>
      <c r="N229" s="3">
        <v>10.6</v>
      </c>
      <c r="O229" s="3">
        <v>23.4</v>
      </c>
      <c r="P229" s="3">
        <v>34</v>
      </c>
      <c r="Q229" s="3">
        <v>11.9</v>
      </c>
      <c r="R229" s="3">
        <v>4.2</v>
      </c>
      <c r="S229" s="3">
        <v>3.3</v>
      </c>
      <c r="T229" s="3">
        <v>11.8</v>
      </c>
      <c r="U229" s="3">
        <v>18.899999999999999</v>
      </c>
      <c r="V229" s="3"/>
    </row>
    <row r="230" spans="1:22" x14ac:dyDescent="0.2">
      <c r="A230" s="3">
        <v>229</v>
      </c>
      <c r="B230" s="13" t="s">
        <v>66</v>
      </c>
      <c r="C230" s="3">
        <v>32</v>
      </c>
      <c r="D230" s="3">
        <v>73.599999999999994</v>
      </c>
      <c r="E230" s="3">
        <v>26.7</v>
      </c>
      <c r="F230" s="3">
        <v>62.7</v>
      </c>
      <c r="G230" s="3">
        <v>42.5</v>
      </c>
      <c r="H230" s="3">
        <v>7.3</v>
      </c>
      <c r="I230" s="3">
        <v>22.4</v>
      </c>
      <c r="J230" s="3">
        <v>32.299999999999997</v>
      </c>
      <c r="K230" s="3">
        <v>13</v>
      </c>
      <c r="L230" s="3">
        <v>18.5</v>
      </c>
      <c r="M230" s="3">
        <v>70.599999999999994</v>
      </c>
      <c r="N230" s="3">
        <v>13.3</v>
      </c>
      <c r="O230" s="3">
        <v>24.7</v>
      </c>
      <c r="P230" s="3">
        <v>37.9</v>
      </c>
      <c r="Q230" s="3">
        <v>12.6</v>
      </c>
      <c r="R230" s="3">
        <v>8</v>
      </c>
      <c r="S230" s="3">
        <v>3.3</v>
      </c>
      <c r="T230" s="3">
        <v>11.6</v>
      </c>
      <c r="U230" s="3">
        <v>16.8</v>
      </c>
      <c r="V230" s="3"/>
    </row>
    <row r="231" spans="1:22" x14ac:dyDescent="0.2">
      <c r="A231" s="3">
        <v>230</v>
      </c>
      <c r="B231" s="13" t="s">
        <v>194</v>
      </c>
      <c r="C231" s="3">
        <v>33</v>
      </c>
      <c r="D231" s="3">
        <v>73.599999999999994</v>
      </c>
      <c r="E231" s="3">
        <v>26.5</v>
      </c>
      <c r="F231" s="3">
        <v>60.2</v>
      </c>
      <c r="G231" s="3">
        <v>44.1</v>
      </c>
      <c r="H231" s="3">
        <v>6.9</v>
      </c>
      <c r="I231" s="3">
        <v>20.6</v>
      </c>
      <c r="J231" s="3">
        <v>33.5</v>
      </c>
      <c r="K231" s="3">
        <v>13.6</v>
      </c>
      <c r="L231" s="3">
        <v>19.5</v>
      </c>
      <c r="M231" s="3">
        <v>70</v>
      </c>
      <c r="N231" s="3">
        <v>11.1</v>
      </c>
      <c r="O231" s="3">
        <v>25.9</v>
      </c>
      <c r="P231" s="3">
        <v>37</v>
      </c>
      <c r="Q231" s="3">
        <v>12.5</v>
      </c>
      <c r="R231" s="3">
        <v>7.1</v>
      </c>
      <c r="S231" s="3">
        <v>3.6</v>
      </c>
      <c r="T231" s="3">
        <v>10</v>
      </c>
      <c r="U231" s="3">
        <v>16.399999999999999</v>
      </c>
      <c r="V231" s="3"/>
    </row>
    <row r="232" spans="1:22" x14ac:dyDescent="0.2">
      <c r="A232" s="3">
        <v>230</v>
      </c>
      <c r="B232" s="13" t="s">
        <v>200</v>
      </c>
      <c r="C232" s="3">
        <v>33</v>
      </c>
      <c r="D232" s="3">
        <v>73.599999999999994</v>
      </c>
      <c r="E232" s="3">
        <v>24.2</v>
      </c>
      <c r="F232" s="3">
        <v>53</v>
      </c>
      <c r="G232" s="3">
        <v>45.6</v>
      </c>
      <c r="H232" s="3">
        <v>7.6</v>
      </c>
      <c r="I232" s="3">
        <v>22</v>
      </c>
      <c r="J232" s="3">
        <v>34.4</v>
      </c>
      <c r="K232" s="3">
        <v>17.7</v>
      </c>
      <c r="L232" s="3">
        <v>23.7</v>
      </c>
      <c r="M232" s="3">
        <v>74.7</v>
      </c>
      <c r="N232" s="3">
        <v>9.4</v>
      </c>
      <c r="O232" s="3">
        <v>22.1</v>
      </c>
      <c r="P232" s="3">
        <v>31.5</v>
      </c>
      <c r="Q232" s="3">
        <v>12.7</v>
      </c>
      <c r="R232" s="3">
        <v>5.5</v>
      </c>
      <c r="S232" s="3">
        <v>3.2</v>
      </c>
      <c r="T232" s="3">
        <v>13</v>
      </c>
      <c r="U232" s="3">
        <v>18.7</v>
      </c>
      <c r="V232" s="3"/>
    </row>
    <row r="233" spans="1:22" x14ac:dyDescent="0.2">
      <c r="A233" s="3">
        <v>232</v>
      </c>
      <c r="B233" s="13" t="s">
        <v>367</v>
      </c>
      <c r="C233" s="3">
        <v>32</v>
      </c>
      <c r="D233" s="3">
        <v>73.7</v>
      </c>
      <c r="E233" s="3">
        <v>26.4</v>
      </c>
      <c r="F233" s="3">
        <v>54.9</v>
      </c>
      <c r="G233" s="3">
        <v>48.1</v>
      </c>
      <c r="H233" s="3">
        <v>7.2</v>
      </c>
      <c r="I233" s="3">
        <v>19.899999999999999</v>
      </c>
      <c r="J233" s="3">
        <v>36.299999999999997</v>
      </c>
      <c r="K233" s="3">
        <v>13.6</v>
      </c>
      <c r="L233" s="3">
        <v>19.5</v>
      </c>
      <c r="M233" s="3">
        <v>70</v>
      </c>
      <c r="N233" s="3">
        <v>9.1999999999999993</v>
      </c>
      <c r="O233" s="3">
        <v>25.1</v>
      </c>
      <c r="P233" s="3">
        <v>34.299999999999997</v>
      </c>
      <c r="Q233" s="3">
        <v>12.8</v>
      </c>
      <c r="R233" s="3">
        <v>6.8</v>
      </c>
      <c r="S233" s="3">
        <v>3.2</v>
      </c>
      <c r="T233" s="3">
        <v>10.199999999999999</v>
      </c>
      <c r="U233" s="3">
        <v>17.399999999999999</v>
      </c>
      <c r="V233" s="3"/>
    </row>
    <row r="234" spans="1:22" x14ac:dyDescent="0.2">
      <c r="A234" s="3">
        <v>233</v>
      </c>
      <c r="B234" s="13" t="s">
        <v>201</v>
      </c>
      <c r="C234" s="3">
        <v>32</v>
      </c>
      <c r="D234" s="3">
        <v>73.7</v>
      </c>
      <c r="E234" s="3">
        <v>26.4</v>
      </c>
      <c r="F234" s="3">
        <v>60</v>
      </c>
      <c r="G234" s="3">
        <v>44</v>
      </c>
      <c r="H234" s="3">
        <v>7.5</v>
      </c>
      <c r="I234" s="3">
        <v>22.4</v>
      </c>
      <c r="J234" s="3">
        <v>33.6</v>
      </c>
      <c r="K234" s="3">
        <v>13.3</v>
      </c>
      <c r="L234" s="3">
        <v>19.100000000000001</v>
      </c>
      <c r="M234" s="3">
        <v>70</v>
      </c>
      <c r="N234" s="3">
        <v>10.5</v>
      </c>
      <c r="O234" s="3">
        <v>25.1</v>
      </c>
      <c r="P234" s="3">
        <v>35.6</v>
      </c>
      <c r="Q234" s="3">
        <v>12.3</v>
      </c>
      <c r="R234" s="3">
        <v>7.8</v>
      </c>
      <c r="S234" s="3">
        <v>3.5</v>
      </c>
      <c r="T234" s="3">
        <v>12</v>
      </c>
      <c r="U234" s="3">
        <v>17</v>
      </c>
      <c r="V234" s="3"/>
    </row>
    <row r="235" spans="1:22" x14ac:dyDescent="0.2">
      <c r="A235" s="3">
        <v>234</v>
      </c>
      <c r="B235" s="13" t="s">
        <v>180</v>
      </c>
      <c r="C235" s="3">
        <v>31</v>
      </c>
      <c r="D235" s="3">
        <v>73.7</v>
      </c>
      <c r="E235" s="3">
        <v>27.5</v>
      </c>
      <c r="F235" s="3">
        <v>62.7</v>
      </c>
      <c r="G235" s="3">
        <v>43.8</v>
      </c>
      <c r="H235" s="3">
        <v>5.7</v>
      </c>
      <c r="I235" s="3">
        <v>17.7</v>
      </c>
      <c r="J235" s="3">
        <v>32.4</v>
      </c>
      <c r="K235" s="3">
        <v>13.1</v>
      </c>
      <c r="L235" s="3">
        <v>19.2</v>
      </c>
      <c r="M235" s="3">
        <v>68.2</v>
      </c>
      <c r="N235" s="3">
        <v>11.8</v>
      </c>
      <c r="O235" s="3">
        <v>24.5</v>
      </c>
      <c r="P235" s="3">
        <v>36.299999999999997</v>
      </c>
      <c r="Q235" s="3">
        <v>13.7</v>
      </c>
      <c r="R235" s="3">
        <v>8.5</v>
      </c>
      <c r="S235" s="3">
        <v>3.5</v>
      </c>
      <c r="T235" s="3">
        <v>10.9</v>
      </c>
      <c r="U235" s="3">
        <v>19</v>
      </c>
      <c r="V235" s="3"/>
    </row>
    <row r="236" spans="1:22" x14ac:dyDescent="0.2">
      <c r="A236" s="3">
        <v>235</v>
      </c>
      <c r="B236" s="13" t="s">
        <v>104</v>
      </c>
      <c r="C236" s="3">
        <v>31</v>
      </c>
      <c r="D236" s="3">
        <v>73.7</v>
      </c>
      <c r="E236" s="3">
        <v>26.6</v>
      </c>
      <c r="F236" s="3">
        <v>59.7</v>
      </c>
      <c r="G236" s="3">
        <v>44.6</v>
      </c>
      <c r="H236" s="3">
        <v>7.2</v>
      </c>
      <c r="I236" s="3">
        <v>21.4</v>
      </c>
      <c r="J236" s="3">
        <v>33.6</v>
      </c>
      <c r="K236" s="3">
        <v>13.3</v>
      </c>
      <c r="L236" s="3">
        <v>18.7</v>
      </c>
      <c r="M236" s="3">
        <v>71</v>
      </c>
      <c r="N236" s="3">
        <v>9.5</v>
      </c>
      <c r="O236" s="3">
        <v>24.2</v>
      </c>
      <c r="P236" s="3">
        <v>33.6</v>
      </c>
      <c r="Q236" s="3">
        <v>15.2</v>
      </c>
      <c r="R236" s="3">
        <v>6.7</v>
      </c>
      <c r="S236" s="3">
        <v>3.6</v>
      </c>
      <c r="T236" s="3">
        <v>11.5</v>
      </c>
      <c r="U236" s="3">
        <v>17.399999999999999</v>
      </c>
      <c r="V236" s="3"/>
    </row>
    <row r="237" spans="1:22" x14ac:dyDescent="0.2">
      <c r="A237" s="3">
        <v>236</v>
      </c>
      <c r="B237" s="13" t="s">
        <v>162</v>
      </c>
      <c r="C237" s="3">
        <v>33</v>
      </c>
      <c r="D237" s="3">
        <v>73.8</v>
      </c>
      <c r="E237" s="3">
        <v>26.2</v>
      </c>
      <c r="F237" s="3">
        <v>59.2</v>
      </c>
      <c r="G237" s="3">
        <v>44.2</v>
      </c>
      <c r="H237" s="3">
        <v>7.9</v>
      </c>
      <c r="I237" s="3">
        <v>20.8</v>
      </c>
      <c r="J237" s="3">
        <v>37.799999999999997</v>
      </c>
      <c r="K237" s="3">
        <v>13.6</v>
      </c>
      <c r="L237" s="3">
        <v>18.5</v>
      </c>
      <c r="M237" s="3">
        <v>73.599999999999994</v>
      </c>
      <c r="N237" s="3">
        <v>10.7</v>
      </c>
      <c r="O237" s="3">
        <v>24.1</v>
      </c>
      <c r="P237" s="3">
        <v>34.799999999999997</v>
      </c>
      <c r="Q237" s="3">
        <v>14.6</v>
      </c>
      <c r="R237" s="3">
        <v>6.2</v>
      </c>
      <c r="S237" s="3">
        <v>3.4</v>
      </c>
      <c r="T237" s="3">
        <v>11.9</v>
      </c>
      <c r="U237" s="3">
        <v>17.3</v>
      </c>
      <c r="V237" s="3"/>
    </row>
    <row r="238" spans="1:22" x14ac:dyDescent="0.2">
      <c r="A238" s="3">
        <v>237</v>
      </c>
      <c r="B238" s="13" t="s">
        <v>276</v>
      </c>
      <c r="C238" s="3">
        <v>33</v>
      </c>
      <c r="D238" s="3">
        <v>73.8</v>
      </c>
      <c r="E238" s="3">
        <v>28.2</v>
      </c>
      <c r="F238" s="3">
        <v>64.5</v>
      </c>
      <c r="G238" s="3">
        <v>43.7</v>
      </c>
      <c r="H238" s="3">
        <v>7.4</v>
      </c>
      <c r="I238" s="3">
        <v>23.7</v>
      </c>
      <c r="J238" s="3">
        <v>31.3</v>
      </c>
      <c r="K238" s="3">
        <v>10</v>
      </c>
      <c r="L238" s="3">
        <v>13.2</v>
      </c>
      <c r="M238" s="3">
        <v>75.599999999999994</v>
      </c>
      <c r="N238" s="3">
        <v>10.9</v>
      </c>
      <c r="O238" s="3">
        <v>23.8</v>
      </c>
      <c r="P238" s="3">
        <v>34.799999999999997</v>
      </c>
      <c r="Q238" s="3">
        <v>13.8</v>
      </c>
      <c r="R238" s="3">
        <v>6.8</v>
      </c>
      <c r="S238" s="3">
        <v>3.3</v>
      </c>
      <c r="T238" s="3">
        <v>7.8</v>
      </c>
      <c r="U238" s="3">
        <v>17.899999999999999</v>
      </c>
      <c r="V238" s="3"/>
    </row>
    <row r="239" spans="1:22" x14ac:dyDescent="0.2">
      <c r="A239" s="3">
        <v>238</v>
      </c>
      <c r="B239" s="13" t="s">
        <v>89</v>
      </c>
      <c r="C239" s="3">
        <v>31</v>
      </c>
      <c r="D239" s="3">
        <v>73.8</v>
      </c>
      <c r="E239" s="3">
        <v>26</v>
      </c>
      <c r="F239" s="3">
        <v>58.5</v>
      </c>
      <c r="G239" s="3">
        <v>44.5</v>
      </c>
      <c r="H239" s="3">
        <v>8.1999999999999993</v>
      </c>
      <c r="I239" s="3">
        <v>25.3</v>
      </c>
      <c r="J239" s="3">
        <v>32.4</v>
      </c>
      <c r="K239" s="3">
        <v>13.6</v>
      </c>
      <c r="L239" s="3">
        <v>17.5</v>
      </c>
      <c r="M239" s="3">
        <v>77.8</v>
      </c>
      <c r="N239" s="3">
        <v>9.5</v>
      </c>
      <c r="O239" s="3">
        <v>25.5</v>
      </c>
      <c r="P239" s="3">
        <v>35</v>
      </c>
      <c r="Q239" s="3">
        <v>14.3</v>
      </c>
      <c r="R239" s="3">
        <v>6.3</v>
      </c>
      <c r="S239" s="3">
        <v>4</v>
      </c>
      <c r="T239" s="3">
        <v>12.5</v>
      </c>
      <c r="U239" s="3">
        <v>17</v>
      </c>
      <c r="V239" s="3"/>
    </row>
    <row r="240" spans="1:22" x14ac:dyDescent="0.2">
      <c r="A240" s="3">
        <v>239</v>
      </c>
      <c r="B240" s="13" t="s">
        <v>1765</v>
      </c>
      <c r="C240" s="3">
        <v>33</v>
      </c>
      <c r="D240" s="3">
        <v>73.8</v>
      </c>
      <c r="E240" s="3">
        <v>26.5</v>
      </c>
      <c r="F240" s="3">
        <v>54.7</v>
      </c>
      <c r="G240" s="3">
        <v>48.3</v>
      </c>
      <c r="H240" s="3">
        <v>6.7</v>
      </c>
      <c r="I240" s="3">
        <v>19</v>
      </c>
      <c r="J240" s="3">
        <v>35.1</v>
      </c>
      <c r="K240" s="3">
        <v>14.3</v>
      </c>
      <c r="L240" s="3">
        <v>19.600000000000001</v>
      </c>
      <c r="M240" s="3">
        <v>72.8</v>
      </c>
      <c r="N240" s="3">
        <v>8.5</v>
      </c>
      <c r="O240" s="3">
        <v>24.3</v>
      </c>
      <c r="P240" s="3">
        <v>32.700000000000003</v>
      </c>
      <c r="Q240" s="3">
        <v>13.2</v>
      </c>
      <c r="R240" s="3">
        <v>5.6</v>
      </c>
      <c r="S240" s="3">
        <v>4.7</v>
      </c>
      <c r="T240" s="3">
        <v>13.9</v>
      </c>
      <c r="U240" s="3">
        <v>15.8</v>
      </c>
      <c r="V240" s="3"/>
    </row>
    <row r="241" spans="1:22" x14ac:dyDescent="0.2">
      <c r="A241" s="3">
        <v>239</v>
      </c>
      <c r="B241" s="13" t="s">
        <v>110</v>
      </c>
      <c r="C241" s="3">
        <v>33</v>
      </c>
      <c r="D241" s="3">
        <v>73.8</v>
      </c>
      <c r="E241" s="3">
        <v>27.1</v>
      </c>
      <c r="F241" s="3">
        <v>62.1</v>
      </c>
      <c r="G241" s="3">
        <v>43.7</v>
      </c>
      <c r="H241" s="3">
        <v>8</v>
      </c>
      <c r="I241" s="3">
        <v>24.9</v>
      </c>
      <c r="J241" s="3">
        <v>32.200000000000003</v>
      </c>
      <c r="K241" s="3">
        <v>11.6</v>
      </c>
      <c r="L241" s="3">
        <v>16.2</v>
      </c>
      <c r="M241" s="3">
        <v>71.5</v>
      </c>
      <c r="N241" s="3">
        <v>10.199999999999999</v>
      </c>
      <c r="O241" s="3">
        <v>25.6</v>
      </c>
      <c r="P241" s="3">
        <v>35.799999999999997</v>
      </c>
      <c r="Q241" s="3">
        <v>14.6</v>
      </c>
      <c r="R241" s="3">
        <v>6.7</v>
      </c>
      <c r="S241" s="3">
        <v>3.6</v>
      </c>
      <c r="T241" s="3">
        <v>11.6</v>
      </c>
      <c r="U241" s="3">
        <v>17</v>
      </c>
      <c r="V241" s="3"/>
    </row>
    <row r="242" spans="1:22" x14ac:dyDescent="0.2">
      <c r="A242" s="3">
        <v>239</v>
      </c>
      <c r="B242" s="13" t="s">
        <v>27</v>
      </c>
      <c r="C242" s="3">
        <v>33</v>
      </c>
      <c r="D242" s="3">
        <v>73.8</v>
      </c>
      <c r="E242" s="3">
        <v>25.5</v>
      </c>
      <c r="F242" s="3">
        <v>57.6</v>
      </c>
      <c r="G242" s="3">
        <v>44.3</v>
      </c>
      <c r="H242" s="3">
        <v>7.3</v>
      </c>
      <c r="I242" s="3">
        <v>22</v>
      </c>
      <c r="J242" s="3">
        <v>33.4</v>
      </c>
      <c r="K242" s="3">
        <v>15.5</v>
      </c>
      <c r="L242" s="3">
        <v>20.3</v>
      </c>
      <c r="M242" s="3">
        <v>76.2</v>
      </c>
      <c r="N242" s="3">
        <v>11</v>
      </c>
      <c r="O242" s="3">
        <v>21.8</v>
      </c>
      <c r="P242" s="3">
        <v>32.799999999999997</v>
      </c>
      <c r="Q242" s="3">
        <v>12.3</v>
      </c>
      <c r="R242" s="3">
        <v>6.5</v>
      </c>
      <c r="S242" s="3">
        <v>3.5</v>
      </c>
      <c r="T242" s="3">
        <v>14.1</v>
      </c>
      <c r="U242" s="3">
        <v>20.3</v>
      </c>
      <c r="V242" s="3"/>
    </row>
    <row r="243" spans="1:22" x14ac:dyDescent="0.2">
      <c r="A243" s="3">
        <v>242</v>
      </c>
      <c r="B243" s="13" t="s">
        <v>106</v>
      </c>
      <c r="C243" s="3">
        <v>34</v>
      </c>
      <c r="D243" s="3">
        <v>73.900000000000006</v>
      </c>
      <c r="E243" s="3">
        <v>26.5</v>
      </c>
      <c r="F243" s="3">
        <v>57.4</v>
      </c>
      <c r="G243" s="3">
        <v>46.2</v>
      </c>
      <c r="H243" s="3">
        <v>7.2</v>
      </c>
      <c r="I243" s="3">
        <v>20.9</v>
      </c>
      <c r="J243" s="3">
        <v>34.6</v>
      </c>
      <c r="K243" s="3">
        <v>13.7</v>
      </c>
      <c r="L243" s="3">
        <v>19.399999999999999</v>
      </c>
      <c r="M243" s="3">
        <v>70.599999999999994</v>
      </c>
      <c r="N243" s="3">
        <v>9.1</v>
      </c>
      <c r="O243" s="3">
        <v>26.5</v>
      </c>
      <c r="P243" s="3">
        <v>35.6</v>
      </c>
      <c r="Q243" s="3">
        <v>13.6</v>
      </c>
      <c r="R243" s="3">
        <v>6</v>
      </c>
      <c r="S243" s="3">
        <v>3.3</v>
      </c>
      <c r="T243" s="3">
        <v>11.8</v>
      </c>
      <c r="U243" s="3">
        <v>17.3</v>
      </c>
      <c r="V243" s="3"/>
    </row>
    <row r="244" spans="1:22" x14ac:dyDescent="0.2">
      <c r="A244" s="3">
        <v>243</v>
      </c>
      <c r="B244" s="13" t="s">
        <v>64</v>
      </c>
      <c r="C244" s="3">
        <v>31</v>
      </c>
      <c r="D244" s="3">
        <v>74</v>
      </c>
      <c r="E244" s="3">
        <v>26.9</v>
      </c>
      <c r="F244" s="3">
        <v>61.9</v>
      </c>
      <c r="G244" s="3">
        <v>43.4</v>
      </c>
      <c r="H244" s="3">
        <v>7.2</v>
      </c>
      <c r="I244" s="3">
        <v>21.9</v>
      </c>
      <c r="J244" s="3">
        <v>32.9</v>
      </c>
      <c r="K244" s="3">
        <v>13</v>
      </c>
      <c r="L244" s="3">
        <v>17.7</v>
      </c>
      <c r="M244" s="3">
        <v>73.099999999999994</v>
      </c>
      <c r="N244" s="3">
        <v>11.9</v>
      </c>
      <c r="O244" s="3">
        <v>25.4</v>
      </c>
      <c r="P244" s="3">
        <v>37.299999999999997</v>
      </c>
      <c r="Q244" s="3">
        <v>13.9</v>
      </c>
      <c r="R244" s="3">
        <v>7</v>
      </c>
      <c r="S244" s="3">
        <v>2.5</v>
      </c>
      <c r="T244" s="3">
        <v>12.8</v>
      </c>
      <c r="U244" s="3">
        <v>14.2</v>
      </c>
      <c r="V244" s="3"/>
    </row>
    <row r="245" spans="1:22" x14ac:dyDescent="0.2">
      <c r="A245" s="3">
        <v>244</v>
      </c>
      <c r="B245" s="13" t="s">
        <v>258</v>
      </c>
      <c r="C245" s="3">
        <v>32</v>
      </c>
      <c r="D245" s="3">
        <v>74.099999999999994</v>
      </c>
      <c r="E245" s="3">
        <v>28.3</v>
      </c>
      <c r="F245" s="3">
        <v>64.5</v>
      </c>
      <c r="G245" s="3">
        <v>43.8</v>
      </c>
      <c r="H245" s="3">
        <v>7.3</v>
      </c>
      <c r="I245" s="3">
        <v>22.4</v>
      </c>
      <c r="J245" s="3">
        <v>32.4</v>
      </c>
      <c r="K245" s="3">
        <v>10.3</v>
      </c>
      <c r="L245" s="3">
        <v>13.8</v>
      </c>
      <c r="M245" s="3">
        <v>74.8</v>
      </c>
      <c r="N245" s="3">
        <v>12</v>
      </c>
      <c r="O245" s="3">
        <v>27.1</v>
      </c>
      <c r="P245" s="3">
        <v>39.1</v>
      </c>
      <c r="Q245" s="3">
        <v>13.6</v>
      </c>
      <c r="R245" s="3">
        <v>7.4</v>
      </c>
      <c r="S245" s="3">
        <v>2.8</v>
      </c>
      <c r="T245" s="3">
        <v>10.3</v>
      </c>
      <c r="U245" s="3">
        <v>14.5</v>
      </c>
      <c r="V245" s="3"/>
    </row>
    <row r="246" spans="1:22" x14ac:dyDescent="0.2">
      <c r="A246" s="3">
        <v>244</v>
      </c>
      <c r="B246" s="13" t="s">
        <v>115</v>
      </c>
      <c r="C246" s="3">
        <v>32</v>
      </c>
      <c r="D246" s="3">
        <v>74.099999999999994</v>
      </c>
      <c r="E246" s="3">
        <v>26.3</v>
      </c>
      <c r="F246" s="3">
        <v>54.9</v>
      </c>
      <c r="G246" s="3">
        <v>47.8</v>
      </c>
      <c r="H246" s="3">
        <v>7.8</v>
      </c>
      <c r="I246" s="3">
        <v>23.5</v>
      </c>
      <c r="J246" s="3">
        <v>33.200000000000003</v>
      </c>
      <c r="K246" s="3">
        <v>13.8</v>
      </c>
      <c r="L246" s="3">
        <v>20.399999999999999</v>
      </c>
      <c r="M246" s="3">
        <v>67.3</v>
      </c>
      <c r="N246" s="3">
        <v>8.9</v>
      </c>
      <c r="O246" s="3">
        <v>22.9</v>
      </c>
      <c r="P246" s="3">
        <v>31.8</v>
      </c>
      <c r="Q246" s="3">
        <v>13.3</v>
      </c>
      <c r="R246" s="3">
        <v>6.9</v>
      </c>
      <c r="S246" s="3">
        <v>2.8</v>
      </c>
      <c r="T246" s="3">
        <v>14.8</v>
      </c>
      <c r="U246" s="3">
        <v>20.8</v>
      </c>
      <c r="V246" s="3"/>
    </row>
    <row r="247" spans="1:22" x14ac:dyDescent="0.2">
      <c r="A247" s="3">
        <v>244</v>
      </c>
      <c r="B247" s="13" t="s">
        <v>47</v>
      </c>
      <c r="C247" s="3">
        <v>32</v>
      </c>
      <c r="D247" s="3">
        <v>74.099999999999994</v>
      </c>
      <c r="E247" s="3">
        <v>28.1</v>
      </c>
      <c r="F247" s="3">
        <v>63.8</v>
      </c>
      <c r="G247" s="3">
        <v>44</v>
      </c>
      <c r="H247" s="3">
        <v>7.7</v>
      </c>
      <c r="I247" s="3">
        <v>22.6</v>
      </c>
      <c r="J247" s="3">
        <v>33.9</v>
      </c>
      <c r="K247" s="3">
        <v>10.3</v>
      </c>
      <c r="L247" s="3">
        <v>14.9</v>
      </c>
      <c r="M247" s="3">
        <v>69.2</v>
      </c>
      <c r="N247" s="3">
        <v>10.5</v>
      </c>
      <c r="O247" s="3">
        <v>22.6</v>
      </c>
      <c r="P247" s="3">
        <v>33.1</v>
      </c>
      <c r="Q247" s="3">
        <v>12.5</v>
      </c>
      <c r="R247" s="3">
        <v>7.4</v>
      </c>
      <c r="S247" s="3">
        <v>3.3</v>
      </c>
      <c r="T247" s="3">
        <v>10.4</v>
      </c>
      <c r="U247" s="3">
        <v>17.899999999999999</v>
      </c>
      <c r="V247" s="3"/>
    </row>
    <row r="248" spans="1:22" x14ac:dyDescent="0.2">
      <c r="A248" s="3">
        <v>247</v>
      </c>
      <c r="B248" s="13" t="s">
        <v>36</v>
      </c>
      <c r="C248" s="3">
        <v>33</v>
      </c>
      <c r="D248" s="3">
        <v>74.2</v>
      </c>
      <c r="E248" s="3">
        <v>25.4</v>
      </c>
      <c r="F248" s="3">
        <v>57.8</v>
      </c>
      <c r="G248" s="3">
        <v>43.9</v>
      </c>
      <c r="H248" s="3">
        <v>9.1999999999999993</v>
      </c>
      <c r="I248" s="3">
        <v>25.5</v>
      </c>
      <c r="J248" s="3">
        <v>36.1</v>
      </c>
      <c r="K248" s="3">
        <v>14.2</v>
      </c>
      <c r="L248" s="3">
        <v>20.5</v>
      </c>
      <c r="M248" s="3">
        <v>69.5</v>
      </c>
      <c r="N248" s="3">
        <v>10.5</v>
      </c>
      <c r="O248" s="3">
        <v>25.1</v>
      </c>
      <c r="P248" s="3">
        <v>35.6</v>
      </c>
      <c r="Q248" s="3">
        <v>13.5</v>
      </c>
      <c r="R248" s="3">
        <v>6.1</v>
      </c>
      <c r="S248" s="3">
        <v>3.2</v>
      </c>
      <c r="T248" s="3">
        <v>13.4</v>
      </c>
      <c r="U248" s="3">
        <v>17.3</v>
      </c>
      <c r="V248" s="3"/>
    </row>
    <row r="249" spans="1:22" x14ac:dyDescent="0.2">
      <c r="A249" s="3">
        <v>248</v>
      </c>
      <c r="B249" s="13" t="s">
        <v>74</v>
      </c>
      <c r="C249" s="3">
        <v>33</v>
      </c>
      <c r="D249" s="3">
        <v>74.2</v>
      </c>
      <c r="E249" s="3">
        <v>26.7</v>
      </c>
      <c r="F249" s="3">
        <v>63.9</v>
      </c>
      <c r="G249" s="3">
        <v>41.8</v>
      </c>
      <c r="H249" s="3">
        <v>7.3</v>
      </c>
      <c r="I249" s="3">
        <v>22.7</v>
      </c>
      <c r="J249" s="3">
        <v>32.1</v>
      </c>
      <c r="K249" s="3">
        <v>13.5</v>
      </c>
      <c r="L249" s="3">
        <v>18.8</v>
      </c>
      <c r="M249" s="3">
        <v>71.5</v>
      </c>
      <c r="N249" s="3">
        <v>11.2</v>
      </c>
      <c r="O249" s="3">
        <v>25.2</v>
      </c>
      <c r="P249" s="3">
        <v>36.4</v>
      </c>
      <c r="Q249" s="3">
        <v>11.5</v>
      </c>
      <c r="R249" s="3">
        <v>6.6</v>
      </c>
      <c r="S249" s="3">
        <v>2.4</v>
      </c>
      <c r="T249" s="3">
        <v>12.1</v>
      </c>
      <c r="U249" s="3">
        <v>17.2</v>
      </c>
      <c r="V249" s="3"/>
    </row>
    <row r="250" spans="1:22" x14ac:dyDescent="0.2">
      <c r="A250" s="3">
        <v>249</v>
      </c>
      <c r="B250" s="13" t="s">
        <v>338</v>
      </c>
      <c r="C250" s="3">
        <v>32</v>
      </c>
      <c r="D250" s="3">
        <v>74.2</v>
      </c>
      <c r="E250" s="3">
        <v>25.8</v>
      </c>
      <c r="F250" s="3">
        <v>56.8</v>
      </c>
      <c r="G250" s="3">
        <v>45.4</v>
      </c>
      <c r="H250" s="3">
        <v>8.1</v>
      </c>
      <c r="I250" s="3">
        <v>21.5</v>
      </c>
      <c r="J250" s="3">
        <v>37.6</v>
      </c>
      <c r="K250" s="3">
        <v>14.6</v>
      </c>
      <c r="L250" s="3">
        <v>20</v>
      </c>
      <c r="M250" s="3">
        <v>72.900000000000006</v>
      </c>
      <c r="N250" s="3">
        <v>11.6</v>
      </c>
      <c r="O250" s="3">
        <v>22.5</v>
      </c>
      <c r="P250" s="3">
        <v>34.1</v>
      </c>
      <c r="Q250" s="3">
        <v>12.8</v>
      </c>
      <c r="R250" s="3">
        <v>7.2</v>
      </c>
      <c r="S250" s="3">
        <v>2.5</v>
      </c>
      <c r="T250" s="3">
        <v>11.7</v>
      </c>
      <c r="U250" s="3">
        <v>18.3</v>
      </c>
      <c r="V250" s="3"/>
    </row>
    <row r="251" spans="1:22" x14ac:dyDescent="0.2">
      <c r="A251" s="3">
        <v>250</v>
      </c>
      <c r="B251" s="13" t="s">
        <v>167</v>
      </c>
      <c r="C251" s="3">
        <v>31</v>
      </c>
      <c r="D251" s="3">
        <v>74.2</v>
      </c>
      <c r="E251" s="3">
        <v>26.7</v>
      </c>
      <c r="F251" s="3">
        <v>60.2</v>
      </c>
      <c r="G251" s="3">
        <v>44.4</v>
      </c>
      <c r="H251" s="3">
        <v>7.5</v>
      </c>
      <c r="I251" s="3">
        <v>24.2</v>
      </c>
      <c r="J251" s="3">
        <v>31.1</v>
      </c>
      <c r="K251" s="3">
        <v>13.2</v>
      </c>
      <c r="L251" s="3">
        <v>18.2</v>
      </c>
      <c r="M251" s="3">
        <v>72.5</v>
      </c>
      <c r="N251" s="3">
        <v>9.6</v>
      </c>
      <c r="O251" s="3">
        <v>24.6</v>
      </c>
      <c r="P251" s="3">
        <v>34.299999999999997</v>
      </c>
      <c r="Q251" s="3">
        <v>14</v>
      </c>
      <c r="R251" s="3">
        <v>6.5</v>
      </c>
      <c r="S251" s="3">
        <v>2.8</v>
      </c>
      <c r="T251" s="3">
        <v>10.1</v>
      </c>
      <c r="U251" s="3">
        <v>20</v>
      </c>
      <c r="V251" s="3"/>
    </row>
    <row r="252" spans="1:22" x14ac:dyDescent="0.2">
      <c r="A252" s="3">
        <v>251</v>
      </c>
      <c r="B252" s="13" t="s">
        <v>151</v>
      </c>
      <c r="C252" s="3">
        <v>33</v>
      </c>
      <c r="D252" s="3">
        <v>74.2</v>
      </c>
      <c r="E252" s="3">
        <v>27.3</v>
      </c>
      <c r="F252" s="3">
        <v>60.3</v>
      </c>
      <c r="G252" s="3">
        <v>45.3</v>
      </c>
      <c r="H252" s="3">
        <v>7.4</v>
      </c>
      <c r="I252" s="3">
        <v>21.4</v>
      </c>
      <c r="J252" s="3">
        <v>34.4</v>
      </c>
      <c r="K252" s="3">
        <v>12.2</v>
      </c>
      <c r="L252" s="3">
        <v>17.399999999999999</v>
      </c>
      <c r="M252" s="3">
        <v>70.3</v>
      </c>
      <c r="N252" s="3">
        <v>10.199999999999999</v>
      </c>
      <c r="O252" s="3">
        <v>24.8</v>
      </c>
      <c r="P252" s="3">
        <v>34.9</v>
      </c>
      <c r="Q252" s="3">
        <v>14.8</v>
      </c>
      <c r="R252" s="3">
        <v>7.1</v>
      </c>
      <c r="S252" s="3">
        <v>3.3</v>
      </c>
      <c r="T252" s="3">
        <v>10.7</v>
      </c>
      <c r="U252" s="3">
        <v>14.5</v>
      </c>
      <c r="V252" s="3"/>
    </row>
    <row r="253" spans="1:22" x14ac:dyDescent="0.2">
      <c r="A253" s="3">
        <v>251</v>
      </c>
      <c r="B253" s="13" t="s">
        <v>271</v>
      </c>
      <c r="C253" s="3">
        <v>33</v>
      </c>
      <c r="D253" s="3">
        <v>74.2</v>
      </c>
      <c r="E253" s="3">
        <v>26.1</v>
      </c>
      <c r="F253" s="3">
        <v>58.7</v>
      </c>
      <c r="G253" s="3">
        <v>44.4</v>
      </c>
      <c r="H253" s="3">
        <v>7.7</v>
      </c>
      <c r="I253" s="3">
        <v>22.6</v>
      </c>
      <c r="J253" s="3">
        <v>34.200000000000003</v>
      </c>
      <c r="K253" s="3">
        <v>14.4</v>
      </c>
      <c r="L253" s="3">
        <v>19.100000000000001</v>
      </c>
      <c r="M253" s="3">
        <v>75.2</v>
      </c>
      <c r="N253" s="3">
        <v>9.8000000000000007</v>
      </c>
      <c r="O253" s="3">
        <v>24.9</v>
      </c>
      <c r="P253" s="3">
        <v>34.799999999999997</v>
      </c>
      <c r="Q253" s="3">
        <v>13.6</v>
      </c>
      <c r="R253" s="3">
        <v>5.3</v>
      </c>
      <c r="S253" s="3">
        <v>3</v>
      </c>
      <c r="T253" s="3">
        <v>11.2</v>
      </c>
      <c r="U253" s="3">
        <v>16.399999999999999</v>
      </c>
      <c r="V253" s="3"/>
    </row>
    <row r="254" spans="1:22" x14ac:dyDescent="0.2">
      <c r="A254" s="3">
        <v>253</v>
      </c>
      <c r="B254" s="13" t="s">
        <v>308</v>
      </c>
      <c r="C254" s="3">
        <v>30</v>
      </c>
      <c r="D254" s="3">
        <v>74.3</v>
      </c>
      <c r="E254" s="3">
        <v>25.6</v>
      </c>
      <c r="F254" s="3">
        <v>58.3</v>
      </c>
      <c r="G254" s="3">
        <v>44</v>
      </c>
      <c r="H254" s="3">
        <v>7</v>
      </c>
      <c r="I254" s="3">
        <v>21</v>
      </c>
      <c r="J254" s="3">
        <v>33.5</v>
      </c>
      <c r="K254" s="3">
        <v>16</v>
      </c>
      <c r="L254" s="3">
        <v>22.8</v>
      </c>
      <c r="M254" s="3">
        <v>70.099999999999994</v>
      </c>
      <c r="N254" s="3">
        <v>11.1</v>
      </c>
      <c r="O254" s="3">
        <v>23.7</v>
      </c>
      <c r="P254" s="3">
        <v>34.700000000000003</v>
      </c>
      <c r="Q254" s="3">
        <v>11.7</v>
      </c>
      <c r="R254" s="3">
        <v>7.5</v>
      </c>
      <c r="S254" s="3">
        <v>2.9</v>
      </c>
      <c r="T254" s="3">
        <v>11.3</v>
      </c>
      <c r="U254" s="3">
        <v>16.399999999999999</v>
      </c>
      <c r="V254" s="3"/>
    </row>
    <row r="255" spans="1:22" x14ac:dyDescent="0.2">
      <c r="A255" s="3">
        <v>253</v>
      </c>
      <c r="B255" s="13" t="s">
        <v>227</v>
      </c>
      <c r="C255" s="3">
        <v>30</v>
      </c>
      <c r="D255" s="3">
        <v>74.3</v>
      </c>
      <c r="E255" s="3">
        <v>25.6</v>
      </c>
      <c r="F255" s="3">
        <v>57.5</v>
      </c>
      <c r="G255" s="3">
        <v>44.6</v>
      </c>
      <c r="H255" s="3">
        <v>7.3</v>
      </c>
      <c r="I255" s="3">
        <v>23</v>
      </c>
      <c r="J255" s="3">
        <v>31.6</v>
      </c>
      <c r="K255" s="3">
        <v>15.8</v>
      </c>
      <c r="L255" s="3">
        <v>22</v>
      </c>
      <c r="M255" s="3">
        <v>71.8</v>
      </c>
      <c r="N255" s="3">
        <v>10.5</v>
      </c>
      <c r="O255" s="3">
        <v>23.4</v>
      </c>
      <c r="P255" s="3">
        <v>33.9</v>
      </c>
      <c r="Q255" s="3">
        <v>14.5</v>
      </c>
      <c r="R255" s="3">
        <v>6.4</v>
      </c>
      <c r="S255" s="3">
        <v>3</v>
      </c>
      <c r="T255" s="3">
        <v>14.9</v>
      </c>
      <c r="U255" s="3">
        <v>17.899999999999999</v>
      </c>
      <c r="V255" s="3"/>
    </row>
    <row r="256" spans="1:22" x14ac:dyDescent="0.2">
      <c r="A256" s="3">
        <v>255</v>
      </c>
      <c r="B256" s="13" t="s">
        <v>248</v>
      </c>
      <c r="C256" s="3">
        <v>33</v>
      </c>
      <c r="D256" s="3">
        <v>74.5</v>
      </c>
      <c r="E256" s="3">
        <v>26.1</v>
      </c>
      <c r="F256" s="3">
        <v>58.4</v>
      </c>
      <c r="G256" s="3">
        <v>44.7</v>
      </c>
      <c r="H256" s="3">
        <v>8.3000000000000007</v>
      </c>
      <c r="I256" s="3">
        <v>23.2</v>
      </c>
      <c r="J256" s="3">
        <v>35.799999999999997</v>
      </c>
      <c r="K256" s="3">
        <v>14</v>
      </c>
      <c r="L256" s="3">
        <v>19.7</v>
      </c>
      <c r="M256" s="3">
        <v>71.099999999999994</v>
      </c>
      <c r="N256" s="3">
        <v>9.6999999999999993</v>
      </c>
      <c r="O256" s="3">
        <v>23.6</v>
      </c>
      <c r="P256" s="3">
        <v>33.299999999999997</v>
      </c>
      <c r="Q256" s="3">
        <v>13.8</v>
      </c>
      <c r="R256" s="3">
        <v>7.3</v>
      </c>
      <c r="S256" s="3">
        <v>3.1</v>
      </c>
      <c r="T256" s="3">
        <v>10.8</v>
      </c>
      <c r="U256" s="3">
        <v>16.899999999999999</v>
      </c>
      <c r="V256" s="3"/>
    </row>
    <row r="257" spans="1:22" x14ac:dyDescent="0.2">
      <c r="A257" s="3">
        <v>256</v>
      </c>
      <c r="B257" s="13" t="s">
        <v>159</v>
      </c>
      <c r="C257" s="3">
        <v>30</v>
      </c>
      <c r="D257" s="3">
        <v>74.5</v>
      </c>
      <c r="E257" s="3">
        <v>27</v>
      </c>
      <c r="F257" s="3">
        <v>62.1</v>
      </c>
      <c r="G257" s="3">
        <v>43.6</v>
      </c>
      <c r="H257" s="3">
        <v>8.6</v>
      </c>
      <c r="I257" s="3">
        <v>26.1</v>
      </c>
      <c r="J257" s="3">
        <v>33</v>
      </c>
      <c r="K257" s="3">
        <v>11.7</v>
      </c>
      <c r="L257" s="3">
        <v>16.100000000000001</v>
      </c>
      <c r="M257" s="3">
        <v>72.900000000000006</v>
      </c>
      <c r="N257" s="3">
        <v>11.6</v>
      </c>
      <c r="O257" s="3">
        <v>24</v>
      </c>
      <c r="P257" s="3">
        <v>35.6</v>
      </c>
      <c r="Q257" s="3">
        <v>16</v>
      </c>
      <c r="R257" s="3">
        <v>7.2</v>
      </c>
      <c r="S257" s="3">
        <v>4</v>
      </c>
      <c r="T257" s="3">
        <v>10.4</v>
      </c>
      <c r="U257" s="3">
        <v>16.8</v>
      </c>
      <c r="V257" s="3"/>
    </row>
    <row r="258" spans="1:22" x14ac:dyDescent="0.2">
      <c r="A258" s="3">
        <v>257</v>
      </c>
      <c r="B258" s="13" t="s">
        <v>52</v>
      </c>
      <c r="C258" s="3">
        <v>34</v>
      </c>
      <c r="D258" s="3">
        <v>74.5</v>
      </c>
      <c r="E258" s="3">
        <v>26.3</v>
      </c>
      <c r="F258" s="3">
        <v>61.4</v>
      </c>
      <c r="G258" s="3">
        <v>42.8</v>
      </c>
      <c r="H258" s="3">
        <v>7.4</v>
      </c>
      <c r="I258" s="3">
        <v>23.5</v>
      </c>
      <c r="J258" s="3">
        <v>31.4</v>
      </c>
      <c r="K258" s="3">
        <v>14.5</v>
      </c>
      <c r="L258" s="3">
        <v>20.100000000000001</v>
      </c>
      <c r="M258" s="3">
        <v>72.3</v>
      </c>
      <c r="N258" s="3">
        <v>10.6</v>
      </c>
      <c r="O258" s="3">
        <v>23.9</v>
      </c>
      <c r="P258" s="3">
        <v>34.5</v>
      </c>
      <c r="Q258" s="3">
        <v>11.7</v>
      </c>
      <c r="R258" s="3">
        <v>7.1</v>
      </c>
      <c r="S258" s="3">
        <v>2.2999999999999998</v>
      </c>
      <c r="T258" s="3">
        <v>12.6</v>
      </c>
      <c r="U258" s="3">
        <v>16.5</v>
      </c>
      <c r="V258" s="3"/>
    </row>
    <row r="259" spans="1:22" x14ac:dyDescent="0.2">
      <c r="A259" s="3">
        <v>258</v>
      </c>
      <c r="B259" s="13" t="s">
        <v>103</v>
      </c>
      <c r="C259" s="3">
        <v>32</v>
      </c>
      <c r="D259" s="3">
        <v>74.5</v>
      </c>
      <c r="E259" s="3">
        <v>25.7</v>
      </c>
      <c r="F259" s="3">
        <v>59.3</v>
      </c>
      <c r="G259" s="3">
        <v>43.3</v>
      </c>
      <c r="H259" s="3">
        <v>7.4</v>
      </c>
      <c r="I259" s="3">
        <v>22.4</v>
      </c>
      <c r="J259" s="3">
        <v>33.200000000000003</v>
      </c>
      <c r="K259" s="3">
        <v>15.7</v>
      </c>
      <c r="L259" s="3">
        <v>21.4</v>
      </c>
      <c r="M259" s="3">
        <v>73.5</v>
      </c>
      <c r="N259" s="3">
        <v>12</v>
      </c>
      <c r="O259" s="3">
        <v>26.1</v>
      </c>
      <c r="P259" s="3">
        <v>38.1</v>
      </c>
      <c r="Q259" s="3">
        <v>14.1</v>
      </c>
      <c r="R259" s="3">
        <v>6.4</v>
      </c>
      <c r="S259" s="3">
        <v>3.7</v>
      </c>
      <c r="T259" s="3">
        <v>13.2</v>
      </c>
      <c r="U259" s="3">
        <v>17.3</v>
      </c>
      <c r="V259" s="3"/>
    </row>
    <row r="260" spans="1:22" x14ac:dyDescent="0.2">
      <c r="A260" s="3">
        <v>259</v>
      </c>
      <c r="B260" s="13" t="s">
        <v>274</v>
      </c>
      <c r="C260" s="3">
        <v>33</v>
      </c>
      <c r="D260" s="3">
        <v>74.5</v>
      </c>
      <c r="E260" s="3">
        <v>27</v>
      </c>
      <c r="F260" s="3">
        <v>56</v>
      </c>
      <c r="G260" s="3">
        <v>48.2</v>
      </c>
      <c r="H260" s="3">
        <v>6.4</v>
      </c>
      <c r="I260" s="3">
        <v>19.3</v>
      </c>
      <c r="J260" s="3">
        <v>33.1</v>
      </c>
      <c r="K260" s="3">
        <v>14.2</v>
      </c>
      <c r="L260" s="3">
        <v>20.8</v>
      </c>
      <c r="M260" s="3">
        <v>68.5</v>
      </c>
      <c r="N260" s="3">
        <v>9.1999999999999993</v>
      </c>
      <c r="O260" s="3">
        <v>25.5</v>
      </c>
      <c r="P260" s="3">
        <v>34.6</v>
      </c>
      <c r="Q260" s="3">
        <v>12.4</v>
      </c>
      <c r="R260" s="3">
        <v>5.5</v>
      </c>
      <c r="S260" s="3">
        <v>3.5</v>
      </c>
      <c r="T260" s="3">
        <v>9.6999999999999993</v>
      </c>
      <c r="U260" s="3">
        <v>19.100000000000001</v>
      </c>
      <c r="V260" s="3"/>
    </row>
    <row r="261" spans="1:22" x14ac:dyDescent="0.2">
      <c r="A261" s="3">
        <v>260</v>
      </c>
      <c r="B261" s="13" t="s">
        <v>369</v>
      </c>
      <c r="C261" s="3">
        <v>34</v>
      </c>
      <c r="D261" s="3">
        <v>74.599999999999994</v>
      </c>
      <c r="E261" s="3">
        <v>26.4</v>
      </c>
      <c r="F261" s="3">
        <v>60.7</v>
      </c>
      <c r="G261" s="3">
        <v>43.5</v>
      </c>
      <c r="H261" s="3">
        <v>8.6</v>
      </c>
      <c r="I261" s="3">
        <v>25.3</v>
      </c>
      <c r="J261" s="3">
        <v>34.1</v>
      </c>
      <c r="K261" s="3">
        <v>13.1</v>
      </c>
      <c r="L261" s="3">
        <v>18.600000000000001</v>
      </c>
      <c r="M261" s="3">
        <v>70.7</v>
      </c>
      <c r="N261" s="3">
        <v>11</v>
      </c>
      <c r="O261" s="3">
        <v>25.4</v>
      </c>
      <c r="P261" s="3">
        <v>36.4</v>
      </c>
      <c r="Q261" s="3">
        <v>14.8</v>
      </c>
      <c r="R261" s="3">
        <v>8.3000000000000007</v>
      </c>
      <c r="S261" s="3">
        <v>3.5</v>
      </c>
      <c r="T261" s="3">
        <v>12.4</v>
      </c>
      <c r="U261" s="3">
        <v>17.100000000000001</v>
      </c>
      <c r="V261" s="3"/>
    </row>
    <row r="262" spans="1:22" x14ac:dyDescent="0.2">
      <c r="A262" s="3">
        <v>261</v>
      </c>
      <c r="B262" s="13" t="s">
        <v>58</v>
      </c>
      <c r="C262" s="3">
        <v>32</v>
      </c>
      <c r="D262" s="3">
        <v>74.599999999999994</v>
      </c>
      <c r="E262" s="3">
        <v>27.4</v>
      </c>
      <c r="F262" s="3">
        <v>61.8</v>
      </c>
      <c r="G262" s="3">
        <v>44.3</v>
      </c>
      <c r="H262" s="3">
        <v>8.1999999999999993</v>
      </c>
      <c r="I262" s="3">
        <v>24</v>
      </c>
      <c r="J262" s="3">
        <v>34.200000000000003</v>
      </c>
      <c r="K262" s="3">
        <v>11.6</v>
      </c>
      <c r="L262" s="3">
        <v>16.600000000000001</v>
      </c>
      <c r="M262" s="3">
        <v>70</v>
      </c>
      <c r="N262" s="3">
        <v>10.1</v>
      </c>
      <c r="O262" s="3">
        <v>22.8</v>
      </c>
      <c r="P262" s="3">
        <v>32.9</v>
      </c>
      <c r="Q262" s="3">
        <v>11.2</v>
      </c>
      <c r="R262" s="3">
        <v>5.8</v>
      </c>
      <c r="S262" s="3">
        <v>2.4</v>
      </c>
      <c r="T262" s="3">
        <v>7.9</v>
      </c>
      <c r="U262" s="3">
        <v>16.899999999999999</v>
      </c>
      <c r="V262" s="3"/>
    </row>
    <row r="263" spans="1:22" x14ac:dyDescent="0.2">
      <c r="A263" s="3">
        <v>262</v>
      </c>
      <c r="B263" s="13" t="s">
        <v>18</v>
      </c>
      <c r="C263" s="3">
        <v>33</v>
      </c>
      <c r="D263" s="3">
        <v>74.599999999999994</v>
      </c>
      <c r="E263" s="3">
        <v>27.7</v>
      </c>
      <c r="F263" s="3">
        <v>65.7</v>
      </c>
      <c r="G263" s="3">
        <v>42.2</v>
      </c>
      <c r="H263" s="3">
        <v>6.6</v>
      </c>
      <c r="I263" s="3">
        <v>19.899999999999999</v>
      </c>
      <c r="J263" s="3">
        <v>33.299999999999997</v>
      </c>
      <c r="K263" s="3">
        <v>12.5</v>
      </c>
      <c r="L263" s="3">
        <v>17.600000000000001</v>
      </c>
      <c r="M263" s="3">
        <v>71.2</v>
      </c>
      <c r="N263" s="3">
        <v>10.5</v>
      </c>
      <c r="O263" s="3">
        <v>23.2</v>
      </c>
      <c r="P263" s="3">
        <v>33.700000000000003</v>
      </c>
      <c r="Q263" s="3">
        <v>12.7</v>
      </c>
      <c r="R263" s="3">
        <v>6.4</v>
      </c>
      <c r="S263" s="3">
        <v>3</v>
      </c>
      <c r="T263" s="3">
        <v>9.1999999999999993</v>
      </c>
      <c r="U263" s="3">
        <v>18.399999999999999</v>
      </c>
      <c r="V263" s="3"/>
    </row>
    <row r="264" spans="1:22" x14ac:dyDescent="0.2">
      <c r="A264" s="3">
        <v>263</v>
      </c>
      <c r="B264" s="13" t="s">
        <v>46</v>
      </c>
      <c r="C264" s="3">
        <v>32</v>
      </c>
      <c r="D264" s="3">
        <v>74.599999999999994</v>
      </c>
      <c r="E264" s="3">
        <v>27.2</v>
      </c>
      <c r="F264" s="3">
        <v>59</v>
      </c>
      <c r="G264" s="3">
        <v>46.2</v>
      </c>
      <c r="H264" s="3">
        <v>7.5</v>
      </c>
      <c r="I264" s="3">
        <v>23.6</v>
      </c>
      <c r="J264" s="3">
        <v>31.9</v>
      </c>
      <c r="K264" s="3">
        <v>12.7</v>
      </c>
      <c r="L264" s="3">
        <v>17.2</v>
      </c>
      <c r="M264" s="3">
        <v>73.8</v>
      </c>
      <c r="N264" s="3">
        <v>10.7</v>
      </c>
      <c r="O264" s="3">
        <v>26.3</v>
      </c>
      <c r="P264" s="3">
        <v>36.9</v>
      </c>
      <c r="Q264" s="3">
        <v>13.4</v>
      </c>
      <c r="R264" s="3">
        <v>5.5</v>
      </c>
      <c r="S264" s="3">
        <v>3.2</v>
      </c>
      <c r="T264" s="3">
        <v>14.9</v>
      </c>
      <c r="U264" s="3">
        <v>16.8</v>
      </c>
      <c r="V264" s="3"/>
    </row>
    <row r="265" spans="1:22" x14ac:dyDescent="0.2">
      <c r="A265" s="3">
        <v>264</v>
      </c>
      <c r="B265" s="13" t="s">
        <v>125</v>
      </c>
      <c r="C265" s="3">
        <v>33</v>
      </c>
      <c r="D265" s="3">
        <v>74.7</v>
      </c>
      <c r="E265" s="3">
        <v>27.1</v>
      </c>
      <c r="F265" s="3">
        <v>60.1</v>
      </c>
      <c r="G265" s="3">
        <v>45.1</v>
      </c>
      <c r="H265" s="3">
        <v>8.1999999999999993</v>
      </c>
      <c r="I265" s="3">
        <v>24.9</v>
      </c>
      <c r="J265" s="3">
        <v>32.799999999999997</v>
      </c>
      <c r="K265" s="3">
        <v>12.3</v>
      </c>
      <c r="L265" s="3">
        <v>17.7</v>
      </c>
      <c r="M265" s="3">
        <v>69.599999999999994</v>
      </c>
      <c r="N265" s="3">
        <v>10.3</v>
      </c>
      <c r="O265" s="3">
        <v>26.5</v>
      </c>
      <c r="P265" s="3">
        <v>36.799999999999997</v>
      </c>
      <c r="Q265" s="3">
        <v>14.9</v>
      </c>
      <c r="R265" s="3">
        <v>6.1</v>
      </c>
      <c r="S265" s="3">
        <v>3.7</v>
      </c>
      <c r="T265" s="3">
        <v>11.7</v>
      </c>
      <c r="U265" s="3">
        <v>16.3</v>
      </c>
      <c r="V265" s="3"/>
    </row>
    <row r="266" spans="1:22" x14ac:dyDescent="0.2">
      <c r="A266" s="3">
        <v>265</v>
      </c>
      <c r="B266" s="13" t="s">
        <v>107</v>
      </c>
      <c r="C266" s="3">
        <v>32</v>
      </c>
      <c r="D266" s="3">
        <v>74.8</v>
      </c>
      <c r="E266" s="3">
        <v>24.7</v>
      </c>
      <c r="F266" s="3">
        <v>60.2</v>
      </c>
      <c r="G266" s="3">
        <v>41</v>
      </c>
      <c r="H266" s="3">
        <v>8.3000000000000007</v>
      </c>
      <c r="I266" s="3">
        <v>26.6</v>
      </c>
      <c r="J266" s="3">
        <v>31.2</v>
      </c>
      <c r="K266" s="3">
        <v>17.100000000000001</v>
      </c>
      <c r="L266" s="3">
        <v>23.1</v>
      </c>
      <c r="M266" s="3">
        <v>73.900000000000006</v>
      </c>
      <c r="N266" s="3">
        <v>10.9</v>
      </c>
      <c r="O266" s="3">
        <v>29.6</v>
      </c>
      <c r="P266" s="3">
        <v>40.5</v>
      </c>
      <c r="Q266" s="3">
        <v>13.7</v>
      </c>
      <c r="R266" s="3">
        <v>6.6</v>
      </c>
      <c r="S266" s="3">
        <v>4.2</v>
      </c>
      <c r="T266" s="3">
        <v>12.8</v>
      </c>
      <c r="U266" s="3">
        <v>16.3</v>
      </c>
      <c r="V266" s="3"/>
    </row>
    <row r="267" spans="1:22" x14ac:dyDescent="0.2">
      <c r="A267" s="3">
        <v>266</v>
      </c>
      <c r="B267" s="13" t="s">
        <v>40</v>
      </c>
      <c r="C267" s="3">
        <v>32</v>
      </c>
      <c r="D267" s="3">
        <v>74.8</v>
      </c>
      <c r="E267" s="3">
        <v>25.7</v>
      </c>
      <c r="F267" s="3">
        <v>55.8</v>
      </c>
      <c r="G267" s="3">
        <v>46</v>
      </c>
      <c r="H267" s="3">
        <v>7.7</v>
      </c>
      <c r="I267" s="3">
        <v>20.9</v>
      </c>
      <c r="J267" s="3">
        <v>36.9</v>
      </c>
      <c r="K267" s="3">
        <v>15.7</v>
      </c>
      <c r="L267" s="3">
        <v>21.8</v>
      </c>
      <c r="M267" s="3">
        <v>72</v>
      </c>
      <c r="N267" s="3">
        <v>9.8000000000000007</v>
      </c>
      <c r="O267" s="3">
        <v>24.7</v>
      </c>
      <c r="P267" s="3">
        <v>34.5</v>
      </c>
      <c r="Q267" s="3">
        <v>12.2</v>
      </c>
      <c r="R267" s="3">
        <v>5.8</v>
      </c>
      <c r="S267" s="3">
        <v>4.2</v>
      </c>
      <c r="T267" s="3">
        <v>14.1</v>
      </c>
      <c r="U267" s="3">
        <v>17.600000000000001</v>
      </c>
      <c r="V267" s="3"/>
    </row>
    <row r="268" spans="1:22" x14ac:dyDescent="0.2">
      <c r="A268" s="3">
        <v>267</v>
      </c>
      <c r="B268" s="13" t="s">
        <v>19</v>
      </c>
      <c r="C268" s="3">
        <v>34</v>
      </c>
      <c r="D268" s="3">
        <v>74.8</v>
      </c>
      <c r="E268" s="3">
        <v>25.6</v>
      </c>
      <c r="F268" s="3">
        <v>57.5</v>
      </c>
      <c r="G268" s="3">
        <v>44.6</v>
      </c>
      <c r="H268" s="3">
        <v>8.4</v>
      </c>
      <c r="I268" s="3">
        <v>23.9</v>
      </c>
      <c r="J268" s="3">
        <v>35.200000000000003</v>
      </c>
      <c r="K268" s="3">
        <v>15.1</v>
      </c>
      <c r="L268" s="3">
        <v>20.2</v>
      </c>
      <c r="M268" s="3">
        <v>74.8</v>
      </c>
      <c r="N268" s="3">
        <v>10.3</v>
      </c>
      <c r="O268" s="3">
        <v>24.6</v>
      </c>
      <c r="P268" s="3">
        <v>34.9</v>
      </c>
      <c r="Q268" s="3">
        <v>13.4</v>
      </c>
      <c r="R268" s="3">
        <v>5</v>
      </c>
      <c r="S268" s="3">
        <v>3</v>
      </c>
      <c r="T268" s="3">
        <v>13.3</v>
      </c>
      <c r="U268" s="3">
        <v>17.8</v>
      </c>
      <c r="V268" s="3"/>
    </row>
    <row r="269" spans="1:22" x14ac:dyDescent="0.2">
      <c r="A269" s="3">
        <v>268</v>
      </c>
      <c r="B269" s="13" t="s">
        <v>166</v>
      </c>
      <c r="C269" s="3">
        <v>31</v>
      </c>
      <c r="D269" s="3">
        <v>74.8</v>
      </c>
      <c r="E269" s="3">
        <v>26.2</v>
      </c>
      <c r="F269" s="3">
        <v>60.6</v>
      </c>
      <c r="G269" s="3">
        <v>43.2</v>
      </c>
      <c r="H269" s="3">
        <v>7.4</v>
      </c>
      <c r="I269" s="3">
        <v>20.7</v>
      </c>
      <c r="J269" s="3">
        <v>35.799999999999997</v>
      </c>
      <c r="K269" s="3">
        <v>15</v>
      </c>
      <c r="L269" s="3">
        <v>20.5</v>
      </c>
      <c r="M269" s="3">
        <v>73.400000000000006</v>
      </c>
      <c r="N269" s="3">
        <v>11.8</v>
      </c>
      <c r="O269" s="3">
        <v>23.6</v>
      </c>
      <c r="P269" s="3">
        <v>35.4</v>
      </c>
      <c r="Q269" s="3">
        <v>14.7</v>
      </c>
      <c r="R269" s="3">
        <v>7.9</v>
      </c>
      <c r="S269" s="3">
        <v>3.4</v>
      </c>
      <c r="T269" s="3">
        <v>11.6</v>
      </c>
      <c r="U269" s="3">
        <v>18.5</v>
      </c>
      <c r="V269" s="3"/>
    </row>
    <row r="270" spans="1:22" x14ac:dyDescent="0.2">
      <c r="A270" s="3">
        <v>269</v>
      </c>
      <c r="B270" s="13" t="s">
        <v>67</v>
      </c>
      <c r="C270" s="3">
        <v>33</v>
      </c>
      <c r="D270" s="3">
        <v>74.8</v>
      </c>
      <c r="E270" s="3">
        <v>26.1</v>
      </c>
      <c r="F270" s="3">
        <v>58.4</v>
      </c>
      <c r="G270" s="3">
        <v>44.7</v>
      </c>
      <c r="H270" s="3">
        <v>7.5</v>
      </c>
      <c r="I270" s="3">
        <v>24.5</v>
      </c>
      <c r="J270" s="3">
        <v>30.5</v>
      </c>
      <c r="K270" s="3">
        <v>15.2</v>
      </c>
      <c r="L270" s="3">
        <v>20.9</v>
      </c>
      <c r="M270" s="3">
        <v>72.900000000000006</v>
      </c>
      <c r="N270" s="3">
        <v>11</v>
      </c>
      <c r="O270" s="3">
        <v>23.2</v>
      </c>
      <c r="P270" s="3">
        <v>34.200000000000003</v>
      </c>
      <c r="Q270" s="3">
        <v>12.3</v>
      </c>
      <c r="R270" s="3">
        <v>7.2</v>
      </c>
      <c r="S270" s="3">
        <v>3.4</v>
      </c>
      <c r="T270" s="3">
        <v>12.7</v>
      </c>
      <c r="U270" s="3">
        <v>18.2</v>
      </c>
      <c r="V270" s="3"/>
    </row>
    <row r="271" spans="1:22" x14ac:dyDescent="0.2">
      <c r="A271" s="3">
        <v>270</v>
      </c>
      <c r="B271" s="13" t="s">
        <v>366</v>
      </c>
      <c r="C271" s="3">
        <v>31</v>
      </c>
      <c r="D271" s="3">
        <v>74.900000000000006</v>
      </c>
      <c r="E271" s="3">
        <v>26.7</v>
      </c>
      <c r="F271" s="3">
        <v>56.3</v>
      </c>
      <c r="G271" s="3">
        <v>47.4</v>
      </c>
      <c r="H271" s="3">
        <v>7.3</v>
      </c>
      <c r="I271" s="3">
        <v>19.5</v>
      </c>
      <c r="J271" s="3">
        <v>37.4</v>
      </c>
      <c r="K271" s="3">
        <v>14.2</v>
      </c>
      <c r="L271" s="3">
        <v>20.5</v>
      </c>
      <c r="M271" s="3">
        <v>69.2</v>
      </c>
      <c r="N271" s="3">
        <v>11.6</v>
      </c>
      <c r="O271" s="3">
        <v>25.1</v>
      </c>
      <c r="P271" s="3">
        <v>36.700000000000003</v>
      </c>
      <c r="Q271" s="3">
        <v>15.8</v>
      </c>
      <c r="R271" s="3">
        <v>9.1999999999999993</v>
      </c>
      <c r="S271" s="3">
        <v>3.8</v>
      </c>
      <c r="T271" s="3">
        <v>13.5</v>
      </c>
      <c r="U271" s="3">
        <v>15.5</v>
      </c>
      <c r="V271" s="3"/>
    </row>
    <row r="272" spans="1:22" x14ac:dyDescent="0.2">
      <c r="A272" s="3">
        <v>271</v>
      </c>
      <c r="B272" s="13" t="s">
        <v>350</v>
      </c>
      <c r="C272" s="3">
        <v>33</v>
      </c>
      <c r="D272" s="3">
        <v>74.900000000000006</v>
      </c>
      <c r="E272" s="3">
        <v>26.3</v>
      </c>
      <c r="F272" s="3">
        <v>56.6</v>
      </c>
      <c r="G272" s="3">
        <v>46.5</v>
      </c>
      <c r="H272" s="3">
        <v>7.7</v>
      </c>
      <c r="I272" s="3">
        <v>20.5</v>
      </c>
      <c r="J272" s="3">
        <v>37.4</v>
      </c>
      <c r="K272" s="3">
        <v>14.6</v>
      </c>
      <c r="L272" s="3">
        <v>20.100000000000001</v>
      </c>
      <c r="M272" s="3">
        <v>72.7</v>
      </c>
      <c r="N272" s="3">
        <v>10.3</v>
      </c>
      <c r="O272" s="3">
        <v>27.1</v>
      </c>
      <c r="P272" s="3">
        <v>37.4</v>
      </c>
      <c r="Q272" s="3">
        <v>13.6</v>
      </c>
      <c r="R272" s="3">
        <v>5.7</v>
      </c>
      <c r="S272" s="3">
        <v>4.5999999999999996</v>
      </c>
      <c r="T272" s="3">
        <v>11.8</v>
      </c>
      <c r="U272" s="3">
        <v>14.7</v>
      </c>
      <c r="V272" s="3"/>
    </row>
    <row r="273" spans="1:22" x14ac:dyDescent="0.2">
      <c r="A273" s="3">
        <v>272</v>
      </c>
      <c r="B273" s="13" t="s">
        <v>243</v>
      </c>
      <c r="C273" s="3">
        <v>32</v>
      </c>
      <c r="D273" s="3">
        <v>75</v>
      </c>
      <c r="E273" s="3">
        <v>25.8</v>
      </c>
      <c r="F273" s="3">
        <v>60.3</v>
      </c>
      <c r="G273" s="3">
        <v>42.7</v>
      </c>
      <c r="H273" s="3">
        <v>7.9</v>
      </c>
      <c r="I273" s="3">
        <v>24.3</v>
      </c>
      <c r="J273" s="3">
        <v>32.700000000000003</v>
      </c>
      <c r="K273" s="3">
        <v>15.5</v>
      </c>
      <c r="L273" s="3">
        <v>21.5</v>
      </c>
      <c r="M273" s="3">
        <v>71.900000000000006</v>
      </c>
      <c r="N273" s="3">
        <v>11.2</v>
      </c>
      <c r="O273" s="3">
        <v>26.7</v>
      </c>
      <c r="P273" s="3">
        <v>37.799999999999997</v>
      </c>
      <c r="Q273" s="3">
        <v>14.8</v>
      </c>
      <c r="R273" s="3">
        <v>6.5</v>
      </c>
      <c r="S273" s="3">
        <v>3.9</v>
      </c>
      <c r="T273" s="3">
        <v>12.7</v>
      </c>
      <c r="U273" s="3">
        <v>19.100000000000001</v>
      </c>
      <c r="V273" s="3"/>
    </row>
    <row r="274" spans="1:22" x14ac:dyDescent="0.2">
      <c r="A274" s="3">
        <v>273</v>
      </c>
      <c r="B274" s="13" t="s">
        <v>43</v>
      </c>
      <c r="C274" s="3">
        <v>35</v>
      </c>
      <c r="D274" s="3">
        <v>75</v>
      </c>
      <c r="E274" s="3">
        <v>26.7</v>
      </c>
      <c r="F274" s="3">
        <v>61.7</v>
      </c>
      <c r="G274" s="3">
        <v>43.2</v>
      </c>
      <c r="H274" s="3">
        <v>7.8</v>
      </c>
      <c r="I274" s="3">
        <v>23.4</v>
      </c>
      <c r="J274" s="3">
        <v>33.5</v>
      </c>
      <c r="K274" s="3">
        <v>13.8</v>
      </c>
      <c r="L274" s="3">
        <v>18.5</v>
      </c>
      <c r="M274" s="3">
        <v>74.8</v>
      </c>
      <c r="N274" s="3">
        <v>10</v>
      </c>
      <c r="O274" s="3">
        <v>23.7</v>
      </c>
      <c r="P274" s="3">
        <v>33.700000000000003</v>
      </c>
      <c r="Q274" s="3">
        <v>12.7</v>
      </c>
      <c r="R274" s="3">
        <v>6.1</v>
      </c>
      <c r="S274" s="3">
        <v>4</v>
      </c>
      <c r="T274" s="3">
        <v>10.8</v>
      </c>
      <c r="U274" s="3">
        <v>17.3</v>
      </c>
      <c r="V274" s="3"/>
    </row>
    <row r="275" spans="1:22" x14ac:dyDescent="0.2">
      <c r="A275" s="3">
        <v>274</v>
      </c>
      <c r="B275" s="13" t="s">
        <v>242</v>
      </c>
      <c r="C275" s="3">
        <v>34</v>
      </c>
      <c r="D275" s="3">
        <v>75</v>
      </c>
      <c r="E275" s="3">
        <v>25.6</v>
      </c>
      <c r="F275" s="3">
        <v>57.1</v>
      </c>
      <c r="G275" s="3">
        <v>44.8</v>
      </c>
      <c r="H275" s="3">
        <v>8.6999999999999993</v>
      </c>
      <c r="I275" s="3">
        <v>25.1</v>
      </c>
      <c r="J275" s="3">
        <v>34.6</v>
      </c>
      <c r="K275" s="3">
        <v>15.1</v>
      </c>
      <c r="L275" s="3">
        <v>21.2</v>
      </c>
      <c r="M275" s="3">
        <v>71.5</v>
      </c>
      <c r="N275" s="3">
        <v>8.6</v>
      </c>
      <c r="O275" s="3">
        <v>24.1</v>
      </c>
      <c r="P275" s="3">
        <v>32.700000000000003</v>
      </c>
      <c r="Q275" s="3">
        <v>12.9</v>
      </c>
      <c r="R275" s="3">
        <v>5.9</v>
      </c>
      <c r="S275" s="3">
        <v>2.9</v>
      </c>
      <c r="T275" s="3">
        <v>10.4</v>
      </c>
      <c r="U275" s="3">
        <v>18.5</v>
      </c>
      <c r="V275" s="3"/>
    </row>
    <row r="276" spans="1:22" x14ac:dyDescent="0.2">
      <c r="A276" s="3">
        <v>275</v>
      </c>
      <c r="B276" s="13" t="s">
        <v>307</v>
      </c>
      <c r="C276" s="3">
        <v>30</v>
      </c>
      <c r="D276" s="3">
        <v>75</v>
      </c>
      <c r="E276" s="3">
        <v>26.5</v>
      </c>
      <c r="F276" s="3">
        <v>57.5</v>
      </c>
      <c r="G276" s="3">
        <v>46</v>
      </c>
      <c r="H276" s="3">
        <v>8.4</v>
      </c>
      <c r="I276" s="3">
        <v>24.4</v>
      </c>
      <c r="J276" s="3">
        <v>34.6</v>
      </c>
      <c r="K276" s="3">
        <v>13.7</v>
      </c>
      <c r="L276" s="3">
        <v>18.8</v>
      </c>
      <c r="M276" s="3">
        <v>72.8</v>
      </c>
      <c r="N276" s="3">
        <v>10.3</v>
      </c>
      <c r="O276" s="3">
        <v>26.2</v>
      </c>
      <c r="P276" s="3">
        <v>36.5</v>
      </c>
      <c r="Q276" s="3">
        <v>14.1</v>
      </c>
      <c r="R276" s="3">
        <v>7.6</v>
      </c>
      <c r="S276" s="3">
        <v>3.2</v>
      </c>
      <c r="T276" s="3">
        <v>10.9</v>
      </c>
      <c r="U276" s="3">
        <v>16.399999999999999</v>
      </c>
      <c r="V276" s="3"/>
    </row>
    <row r="277" spans="1:22" x14ac:dyDescent="0.2">
      <c r="A277" s="3">
        <v>276</v>
      </c>
      <c r="B277" s="13" t="s">
        <v>152</v>
      </c>
      <c r="C277" s="3">
        <v>31</v>
      </c>
      <c r="D277" s="3">
        <v>75.099999999999994</v>
      </c>
      <c r="E277" s="3">
        <v>27.7</v>
      </c>
      <c r="F277" s="3">
        <v>60.4</v>
      </c>
      <c r="G277" s="3">
        <v>45.9</v>
      </c>
      <c r="H277" s="3">
        <v>8.6</v>
      </c>
      <c r="I277" s="3">
        <v>25.4</v>
      </c>
      <c r="J277" s="3">
        <v>33.9</v>
      </c>
      <c r="K277" s="3">
        <v>11</v>
      </c>
      <c r="L277" s="3">
        <v>15.9</v>
      </c>
      <c r="M277" s="3">
        <v>69.5</v>
      </c>
      <c r="N277" s="3">
        <v>10.1</v>
      </c>
      <c r="O277" s="3">
        <v>26.8</v>
      </c>
      <c r="P277" s="3">
        <v>36.9</v>
      </c>
      <c r="Q277" s="3">
        <v>14.8</v>
      </c>
      <c r="R277" s="3">
        <v>6.1</v>
      </c>
      <c r="S277" s="3">
        <v>3.1</v>
      </c>
      <c r="T277" s="3">
        <v>11.6</v>
      </c>
      <c r="U277" s="3">
        <v>15.2</v>
      </c>
      <c r="V277" s="3"/>
    </row>
    <row r="278" spans="1:22" x14ac:dyDescent="0.2">
      <c r="A278" s="3">
        <v>277</v>
      </c>
      <c r="B278" s="13" t="s">
        <v>82</v>
      </c>
      <c r="C278" s="3">
        <v>31</v>
      </c>
      <c r="D278" s="3">
        <v>75.099999999999994</v>
      </c>
      <c r="E278" s="3">
        <v>26.7</v>
      </c>
      <c r="F278" s="3">
        <v>62.5</v>
      </c>
      <c r="G278" s="3">
        <v>42.8</v>
      </c>
      <c r="H278" s="3">
        <v>7.9</v>
      </c>
      <c r="I278" s="3">
        <v>24.7</v>
      </c>
      <c r="J278" s="3">
        <v>31.9</v>
      </c>
      <c r="K278" s="3">
        <v>13.7</v>
      </c>
      <c r="L278" s="3">
        <v>19</v>
      </c>
      <c r="M278" s="3">
        <v>72.2</v>
      </c>
      <c r="N278" s="3">
        <v>10.9</v>
      </c>
      <c r="O278" s="3">
        <v>24.6</v>
      </c>
      <c r="P278" s="3">
        <v>35.6</v>
      </c>
      <c r="Q278" s="3">
        <v>13.7</v>
      </c>
      <c r="R278" s="3">
        <v>8.4</v>
      </c>
      <c r="S278" s="3">
        <v>3.9</v>
      </c>
      <c r="T278" s="3">
        <v>11.5</v>
      </c>
      <c r="U278" s="3">
        <v>20.2</v>
      </c>
      <c r="V278" s="3"/>
    </row>
    <row r="279" spans="1:22" x14ac:dyDescent="0.2">
      <c r="A279" s="3">
        <v>278</v>
      </c>
      <c r="B279" s="13" t="s">
        <v>190</v>
      </c>
      <c r="C279" s="3">
        <v>33</v>
      </c>
      <c r="D279" s="3">
        <v>75.2</v>
      </c>
      <c r="E279" s="3">
        <v>26.8</v>
      </c>
      <c r="F279" s="3">
        <v>60.8</v>
      </c>
      <c r="G279" s="3">
        <v>44</v>
      </c>
      <c r="H279" s="3">
        <v>9.4</v>
      </c>
      <c r="I279" s="3">
        <v>26.3</v>
      </c>
      <c r="J279" s="3">
        <v>35.700000000000003</v>
      </c>
      <c r="K279" s="3">
        <v>12.2</v>
      </c>
      <c r="L279" s="3">
        <v>16.5</v>
      </c>
      <c r="M279" s="3">
        <v>74.2</v>
      </c>
      <c r="N279" s="3">
        <v>10.6</v>
      </c>
      <c r="O279" s="3">
        <v>25.2</v>
      </c>
      <c r="P279" s="3">
        <v>35.799999999999997</v>
      </c>
      <c r="Q279" s="3">
        <v>16.100000000000001</v>
      </c>
      <c r="R279" s="3">
        <v>7.5</v>
      </c>
      <c r="S279" s="3">
        <v>3.5</v>
      </c>
      <c r="T279" s="3">
        <v>12.4</v>
      </c>
      <c r="U279" s="3">
        <v>15</v>
      </c>
      <c r="V279" s="3"/>
    </row>
    <row r="280" spans="1:22" x14ac:dyDescent="0.2">
      <c r="A280" s="3">
        <v>279</v>
      </c>
      <c r="B280" s="13" t="s">
        <v>16</v>
      </c>
      <c r="C280" s="3">
        <v>32</v>
      </c>
      <c r="D280" s="3">
        <v>75.2</v>
      </c>
      <c r="E280" s="3">
        <v>25.3</v>
      </c>
      <c r="F280" s="3">
        <v>56.6</v>
      </c>
      <c r="G280" s="3">
        <v>44.7</v>
      </c>
      <c r="H280" s="3">
        <v>8.6</v>
      </c>
      <c r="I280" s="3">
        <v>25</v>
      </c>
      <c r="J280" s="3">
        <v>34.299999999999997</v>
      </c>
      <c r="K280" s="3">
        <v>16.100000000000001</v>
      </c>
      <c r="L280" s="3">
        <v>22.9</v>
      </c>
      <c r="M280" s="3">
        <v>70.099999999999994</v>
      </c>
      <c r="N280" s="3">
        <v>11.4</v>
      </c>
      <c r="O280" s="3">
        <v>23.9</v>
      </c>
      <c r="P280" s="3">
        <v>35.299999999999997</v>
      </c>
      <c r="Q280" s="3">
        <v>15.1</v>
      </c>
      <c r="R280" s="3">
        <v>8.1</v>
      </c>
      <c r="S280" s="3">
        <v>3.6</v>
      </c>
      <c r="T280" s="3">
        <v>16.3</v>
      </c>
      <c r="U280" s="3">
        <v>16.600000000000001</v>
      </c>
      <c r="V280" s="3"/>
    </row>
    <row r="281" spans="1:22" x14ac:dyDescent="0.2">
      <c r="A281" s="3">
        <v>280</v>
      </c>
      <c r="B281" s="13" t="s">
        <v>49</v>
      </c>
      <c r="C281" s="3">
        <v>33</v>
      </c>
      <c r="D281" s="3">
        <v>75.2</v>
      </c>
      <c r="E281" s="3">
        <v>26.2</v>
      </c>
      <c r="F281" s="3">
        <v>60.9</v>
      </c>
      <c r="G281" s="3">
        <v>43</v>
      </c>
      <c r="H281" s="3">
        <v>7.9</v>
      </c>
      <c r="I281" s="3">
        <v>21.5</v>
      </c>
      <c r="J281" s="3">
        <v>36.700000000000003</v>
      </c>
      <c r="K281" s="3">
        <v>14.9</v>
      </c>
      <c r="L281" s="3">
        <v>20.3</v>
      </c>
      <c r="M281" s="3">
        <v>73.7</v>
      </c>
      <c r="N281" s="3">
        <v>11.5</v>
      </c>
      <c r="O281" s="3">
        <v>24.6</v>
      </c>
      <c r="P281" s="3">
        <v>36.1</v>
      </c>
      <c r="Q281" s="3">
        <v>13.5</v>
      </c>
      <c r="R281" s="3">
        <v>7.5</v>
      </c>
      <c r="S281" s="3">
        <v>3</v>
      </c>
      <c r="T281" s="3">
        <v>11.7</v>
      </c>
      <c r="U281" s="3">
        <v>17.2</v>
      </c>
      <c r="V281" s="3"/>
    </row>
    <row r="282" spans="1:22" x14ac:dyDescent="0.2">
      <c r="A282" s="3">
        <v>281</v>
      </c>
      <c r="B282" s="13" t="s">
        <v>148</v>
      </c>
      <c r="C282" s="3">
        <v>32</v>
      </c>
      <c r="D282" s="3">
        <v>75.3</v>
      </c>
      <c r="E282" s="3">
        <v>27.2</v>
      </c>
      <c r="F282" s="3">
        <v>59.4</v>
      </c>
      <c r="G282" s="3">
        <v>45.7</v>
      </c>
      <c r="H282" s="3">
        <v>7.8</v>
      </c>
      <c r="I282" s="3">
        <v>21.8</v>
      </c>
      <c r="J282" s="3">
        <v>35.5</v>
      </c>
      <c r="K282" s="3">
        <v>13.1</v>
      </c>
      <c r="L282" s="3">
        <v>18.600000000000001</v>
      </c>
      <c r="M282" s="3">
        <v>70.5</v>
      </c>
      <c r="N282" s="3">
        <v>11.4</v>
      </c>
      <c r="O282" s="3">
        <v>26</v>
      </c>
      <c r="P282" s="3">
        <v>37.4</v>
      </c>
      <c r="Q282" s="3">
        <v>13.4</v>
      </c>
      <c r="R282" s="3">
        <v>5.8</v>
      </c>
      <c r="S282" s="3">
        <v>3.3</v>
      </c>
      <c r="T282" s="3">
        <v>13</v>
      </c>
      <c r="U282" s="3">
        <v>15.6</v>
      </c>
      <c r="V282" s="3"/>
    </row>
    <row r="283" spans="1:22" x14ac:dyDescent="0.2">
      <c r="A283" s="3">
        <v>282</v>
      </c>
      <c r="B283" s="13" t="s">
        <v>54</v>
      </c>
      <c r="C283" s="3">
        <v>33</v>
      </c>
      <c r="D283" s="3">
        <v>75.3</v>
      </c>
      <c r="E283" s="3">
        <v>25.8</v>
      </c>
      <c r="F283" s="3">
        <v>61.7</v>
      </c>
      <c r="G283" s="3">
        <v>41.9</v>
      </c>
      <c r="H283" s="3">
        <v>9.4</v>
      </c>
      <c r="I283" s="3">
        <v>27.8</v>
      </c>
      <c r="J283" s="3">
        <v>34</v>
      </c>
      <c r="K283" s="3">
        <v>14.2</v>
      </c>
      <c r="L283" s="3">
        <v>19.7</v>
      </c>
      <c r="M283" s="3">
        <v>72</v>
      </c>
      <c r="N283" s="3">
        <v>10.7</v>
      </c>
      <c r="O283" s="3">
        <v>27.7</v>
      </c>
      <c r="P283" s="3">
        <v>38.4</v>
      </c>
      <c r="Q283" s="3">
        <v>14.3</v>
      </c>
      <c r="R283" s="3">
        <v>8</v>
      </c>
      <c r="S283" s="3">
        <v>3.5</v>
      </c>
      <c r="T283" s="3">
        <v>12.9</v>
      </c>
      <c r="U283" s="3">
        <v>15.8</v>
      </c>
      <c r="V283" s="3"/>
    </row>
    <row r="284" spans="1:22" x14ac:dyDescent="0.2">
      <c r="A284" s="3">
        <v>283</v>
      </c>
      <c r="B284" s="13" t="s">
        <v>336</v>
      </c>
      <c r="C284" s="3">
        <v>33</v>
      </c>
      <c r="D284" s="3">
        <v>75.400000000000006</v>
      </c>
      <c r="E284" s="3">
        <v>25.8</v>
      </c>
      <c r="F284" s="3">
        <v>59</v>
      </c>
      <c r="G284" s="3">
        <v>43.8</v>
      </c>
      <c r="H284" s="3">
        <v>8.1</v>
      </c>
      <c r="I284" s="3">
        <v>24</v>
      </c>
      <c r="J284" s="3">
        <v>33.799999999999997</v>
      </c>
      <c r="K284" s="3">
        <v>15.5</v>
      </c>
      <c r="L284" s="3">
        <v>21.3</v>
      </c>
      <c r="M284" s="3">
        <v>73</v>
      </c>
      <c r="N284" s="3">
        <v>12.4</v>
      </c>
      <c r="O284" s="3">
        <v>25.5</v>
      </c>
      <c r="P284" s="3">
        <v>37.9</v>
      </c>
      <c r="Q284" s="3">
        <v>14.3</v>
      </c>
      <c r="R284" s="3">
        <v>6.2</v>
      </c>
      <c r="S284" s="3">
        <v>3.6</v>
      </c>
      <c r="T284" s="3">
        <v>11.3</v>
      </c>
      <c r="U284" s="3">
        <v>17.100000000000001</v>
      </c>
      <c r="V284" s="3"/>
    </row>
    <row r="285" spans="1:22" x14ac:dyDescent="0.2">
      <c r="A285" s="3">
        <v>284</v>
      </c>
      <c r="B285" s="13" t="s">
        <v>245</v>
      </c>
      <c r="C285" s="3">
        <v>31</v>
      </c>
      <c r="D285" s="3">
        <v>75.5</v>
      </c>
      <c r="E285" s="3">
        <v>26.5</v>
      </c>
      <c r="F285" s="3">
        <v>56.7</v>
      </c>
      <c r="G285" s="3">
        <v>46.8</v>
      </c>
      <c r="H285" s="3">
        <v>7.1</v>
      </c>
      <c r="I285" s="3">
        <v>20</v>
      </c>
      <c r="J285" s="3">
        <v>35.4</v>
      </c>
      <c r="K285" s="3">
        <v>15.3</v>
      </c>
      <c r="L285" s="3">
        <v>20.399999999999999</v>
      </c>
      <c r="M285" s="3">
        <v>75</v>
      </c>
      <c r="N285" s="3">
        <v>9</v>
      </c>
      <c r="O285" s="3">
        <v>25.1</v>
      </c>
      <c r="P285" s="3">
        <v>34.1</v>
      </c>
      <c r="Q285" s="3">
        <v>12.5</v>
      </c>
      <c r="R285" s="3">
        <v>6.6</v>
      </c>
      <c r="S285" s="3">
        <v>4.3</v>
      </c>
      <c r="T285" s="3">
        <v>11.8</v>
      </c>
      <c r="U285" s="3">
        <v>17.3</v>
      </c>
      <c r="V285" s="3"/>
    </row>
    <row r="286" spans="1:22" x14ac:dyDescent="0.2">
      <c r="A286" s="3">
        <v>285</v>
      </c>
      <c r="B286" s="13" t="s">
        <v>217</v>
      </c>
      <c r="C286" s="3">
        <v>32</v>
      </c>
      <c r="D286" s="3">
        <v>75.5</v>
      </c>
      <c r="E286" s="3">
        <v>26.1</v>
      </c>
      <c r="F286" s="3">
        <v>55.8</v>
      </c>
      <c r="G286" s="3">
        <v>46.7</v>
      </c>
      <c r="H286" s="3">
        <v>7.8</v>
      </c>
      <c r="I286" s="3">
        <v>21.3</v>
      </c>
      <c r="J286" s="3">
        <v>36.6</v>
      </c>
      <c r="K286" s="3">
        <v>15.5</v>
      </c>
      <c r="L286" s="3">
        <v>21.1</v>
      </c>
      <c r="M286" s="3">
        <v>73.400000000000006</v>
      </c>
      <c r="N286" s="3">
        <v>10.4</v>
      </c>
      <c r="O286" s="3">
        <v>23.1</v>
      </c>
      <c r="P286" s="3">
        <v>33.5</v>
      </c>
      <c r="Q286" s="3">
        <v>14.1</v>
      </c>
      <c r="R286" s="3">
        <v>7.8</v>
      </c>
      <c r="S286" s="3">
        <v>2.7</v>
      </c>
      <c r="T286" s="3">
        <v>13.1</v>
      </c>
      <c r="U286" s="3">
        <v>16.7</v>
      </c>
      <c r="V286" s="3"/>
    </row>
    <row r="287" spans="1:22" x14ac:dyDescent="0.2">
      <c r="A287" s="3">
        <v>286</v>
      </c>
      <c r="B287" s="13" t="s">
        <v>171</v>
      </c>
      <c r="C287" s="3">
        <v>33</v>
      </c>
      <c r="D287" s="3">
        <v>75.5</v>
      </c>
      <c r="E287" s="3">
        <v>26.5</v>
      </c>
      <c r="F287" s="3">
        <v>57.6</v>
      </c>
      <c r="G287" s="3">
        <v>46.1</v>
      </c>
      <c r="H287" s="3">
        <v>7.3</v>
      </c>
      <c r="I287" s="3">
        <v>22.2</v>
      </c>
      <c r="J287" s="3">
        <v>32.9</v>
      </c>
      <c r="K287" s="3">
        <v>15.2</v>
      </c>
      <c r="L287" s="3">
        <v>20.100000000000001</v>
      </c>
      <c r="M287" s="3">
        <v>75.400000000000006</v>
      </c>
      <c r="N287" s="3">
        <v>10.1</v>
      </c>
      <c r="O287" s="3">
        <v>22.1</v>
      </c>
      <c r="P287" s="3">
        <v>32.200000000000003</v>
      </c>
      <c r="Q287" s="3">
        <v>15.5</v>
      </c>
      <c r="R287" s="3">
        <v>6.8</v>
      </c>
      <c r="S287" s="3">
        <v>3.4</v>
      </c>
      <c r="T287" s="3">
        <v>12.4</v>
      </c>
      <c r="U287" s="3">
        <v>18.2</v>
      </c>
      <c r="V287" s="3"/>
    </row>
    <row r="288" spans="1:22" x14ac:dyDescent="0.2">
      <c r="A288" s="3">
        <v>287</v>
      </c>
      <c r="B288" s="13" t="s">
        <v>279</v>
      </c>
      <c r="C288" s="3">
        <v>32</v>
      </c>
      <c r="D288" s="3">
        <v>75.5</v>
      </c>
      <c r="E288" s="3">
        <v>27.8</v>
      </c>
      <c r="F288" s="3">
        <v>61.9</v>
      </c>
      <c r="G288" s="3">
        <v>44.9</v>
      </c>
      <c r="H288" s="3">
        <v>9.3000000000000007</v>
      </c>
      <c r="I288" s="3">
        <v>28</v>
      </c>
      <c r="J288" s="3">
        <v>33.1</v>
      </c>
      <c r="K288" s="3">
        <v>10.6</v>
      </c>
      <c r="L288" s="3">
        <v>15</v>
      </c>
      <c r="M288" s="3">
        <v>70.7</v>
      </c>
      <c r="N288" s="3">
        <v>11.3</v>
      </c>
      <c r="O288" s="3">
        <v>26.1</v>
      </c>
      <c r="P288" s="3">
        <v>37.299999999999997</v>
      </c>
      <c r="Q288" s="3">
        <v>16.3</v>
      </c>
      <c r="R288" s="3">
        <v>7.6</v>
      </c>
      <c r="S288" s="3">
        <v>3.7</v>
      </c>
      <c r="T288" s="3">
        <v>11.4</v>
      </c>
      <c r="U288" s="3">
        <v>15.5</v>
      </c>
      <c r="V288" s="3"/>
    </row>
    <row r="289" spans="1:22" x14ac:dyDescent="0.2">
      <c r="A289" s="3">
        <v>288</v>
      </c>
      <c r="B289" s="13" t="s">
        <v>221</v>
      </c>
      <c r="C289" s="3">
        <v>33</v>
      </c>
      <c r="D289" s="3">
        <v>75.5</v>
      </c>
      <c r="E289" s="3">
        <v>26.7</v>
      </c>
      <c r="F289" s="3">
        <v>57.3</v>
      </c>
      <c r="G289" s="3">
        <v>46.6</v>
      </c>
      <c r="H289" s="3">
        <v>7.9</v>
      </c>
      <c r="I289" s="3">
        <v>22.7</v>
      </c>
      <c r="J289" s="3">
        <v>34.799999999999997</v>
      </c>
      <c r="K289" s="3">
        <v>14.2</v>
      </c>
      <c r="L289" s="3">
        <v>20.5</v>
      </c>
      <c r="M289" s="3">
        <v>69</v>
      </c>
      <c r="N289" s="3">
        <v>10.4</v>
      </c>
      <c r="O289" s="3">
        <v>23.9</v>
      </c>
      <c r="P289" s="3">
        <v>34.299999999999997</v>
      </c>
      <c r="Q289" s="3">
        <v>13.7</v>
      </c>
      <c r="R289" s="3">
        <v>6.6</v>
      </c>
      <c r="S289" s="3">
        <v>3.1</v>
      </c>
      <c r="T289" s="3">
        <v>10.6</v>
      </c>
      <c r="U289" s="3">
        <v>16.899999999999999</v>
      </c>
      <c r="V289" s="3"/>
    </row>
    <row r="290" spans="1:22" x14ac:dyDescent="0.2">
      <c r="A290" s="3">
        <v>289</v>
      </c>
      <c r="B290" s="13" t="s">
        <v>280</v>
      </c>
      <c r="C290" s="3">
        <v>33</v>
      </c>
      <c r="D290" s="3">
        <v>75.8</v>
      </c>
      <c r="E290" s="3">
        <v>25.8</v>
      </c>
      <c r="F290" s="3">
        <v>57.4</v>
      </c>
      <c r="G290" s="3">
        <v>45</v>
      </c>
      <c r="H290" s="3">
        <v>7.9</v>
      </c>
      <c r="I290" s="3">
        <v>22.9</v>
      </c>
      <c r="J290" s="3">
        <v>34.6</v>
      </c>
      <c r="K290" s="3">
        <v>16.2</v>
      </c>
      <c r="L290" s="3">
        <v>21</v>
      </c>
      <c r="M290" s="3">
        <v>77.099999999999994</v>
      </c>
      <c r="N290" s="3">
        <v>9.1999999999999993</v>
      </c>
      <c r="O290" s="3">
        <v>24.8</v>
      </c>
      <c r="P290" s="3">
        <v>34</v>
      </c>
      <c r="Q290" s="3">
        <v>15.5</v>
      </c>
      <c r="R290" s="3">
        <v>7.1</v>
      </c>
      <c r="S290" s="3">
        <v>3</v>
      </c>
      <c r="T290" s="3">
        <v>10.6</v>
      </c>
      <c r="U290" s="3">
        <v>17.2</v>
      </c>
      <c r="V290" s="3"/>
    </row>
    <row r="291" spans="1:22" x14ac:dyDescent="0.2">
      <c r="A291" s="3">
        <v>290</v>
      </c>
      <c r="B291" s="13" t="s">
        <v>285</v>
      </c>
      <c r="C291" s="3">
        <v>31</v>
      </c>
      <c r="D291" s="3">
        <v>75.8</v>
      </c>
      <c r="E291" s="3">
        <v>26.5</v>
      </c>
      <c r="F291" s="3">
        <v>58.1</v>
      </c>
      <c r="G291" s="3">
        <v>45.6</v>
      </c>
      <c r="H291" s="3">
        <v>7.4</v>
      </c>
      <c r="I291" s="3">
        <v>20.9</v>
      </c>
      <c r="J291" s="3">
        <v>35.200000000000003</v>
      </c>
      <c r="K291" s="3">
        <v>15.5</v>
      </c>
      <c r="L291" s="3">
        <v>21.5</v>
      </c>
      <c r="M291" s="3">
        <v>71.7</v>
      </c>
      <c r="N291" s="3">
        <v>10.3</v>
      </c>
      <c r="O291" s="3">
        <v>25.3</v>
      </c>
      <c r="P291" s="3">
        <v>35.6</v>
      </c>
      <c r="Q291" s="3">
        <v>12.8</v>
      </c>
      <c r="R291" s="3">
        <v>6.5</v>
      </c>
      <c r="S291" s="3">
        <v>3.1</v>
      </c>
      <c r="T291" s="3">
        <v>10.6</v>
      </c>
      <c r="U291" s="3">
        <v>16.7</v>
      </c>
      <c r="V291" s="3"/>
    </row>
    <row r="292" spans="1:22" x14ac:dyDescent="0.2">
      <c r="A292" s="3">
        <v>291</v>
      </c>
      <c r="B292" s="13" t="s">
        <v>73</v>
      </c>
      <c r="C292" s="3">
        <v>33</v>
      </c>
      <c r="D292" s="3">
        <v>75.8</v>
      </c>
      <c r="E292" s="3">
        <v>26.7</v>
      </c>
      <c r="F292" s="3">
        <v>55.7</v>
      </c>
      <c r="G292" s="3">
        <v>48</v>
      </c>
      <c r="H292" s="3">
        <v>5.8</v>
      </c>
      <c r="I292" s="3">
        <v>18.7</v>
      </c>
      <c r="J292" s="3">
        <v>31</v>
      </c>
      <c r="K292" s="3">
        <v>16.5</v>
      </c>
      <c r="L292" s="3">
        <v>23.1</v>
      </c>
      <c r="M292" s="3">
        <v>71.7</v>
      </c>
      <c r="N292" s="3">
        <v>11.2</v>
      </c>
      <c r="O292" s="3">
        <v>22.4</v>
      </c>
      <c r="P292" s="3">
        <v>33.5</v>
      </c>
      <c r="Q292" s="3">
        <v>12.9</v>
      </c>
      <c r="R292" s="3">
        <v>6.3</v>
      </c>
      <c r="S292" s="3">
        <v>3.2</v>
      </c>
      <c r="T292" s="3">
        <v>16</v>
      </c>
      <c r="U292" s="3">
        <v>18</v>
      </c>
      <c r="V292" s="3"/>
    </row>
    <row r="293" spans="1:22" x14ac:dyDescent="0.2">
      <c r="A293" s="3">
        <v>292</v>
      </c>
      <c r="B293" s="13" t="s">
        <v>334</v>
      </c>
      <c r="C293" s="3">
        <v>32</v>
      </c>
      <c r="D293" s="3">
        <v>75.900000000000006</v>
      </c>
      <c r="E293" s="3">
        <v>25.2</v>
      </c>
      <c r="F293" s="3">
        <v>58.4</v>
      </c>
      <c r="G293" s="3">
        <v>43.2</v>
      </c>
      <c r="H293" s="3">
        <v>9</v>
      </c>
      <c r="I293" s="3">
        <v>27.4</v>
      </c>
      <c r="J293" s="3">
        <v>32.9</v>
      </c>
      <c r="K293" s="3">
        <v>16.399999999999999</v>
      </c>
      <c r="L293" s="3">
        <v>22.9</v>
      </c>
      <c r="M293" s="3">
        <v>71.7</v>
      </c>
      <c r="N293" s="3">
        <v>10.9</v>
      </c>
      <c r="O293" s="3">
        <v>25</v>
      </c>
      <c r="P293" s="3">
        <v>35.9</v>
      </c>
      <c r="Q293" s="3">
        <v>14.8</v>
      </c>
      <c r="R293" s="3">
        <v>7.3</v>
      </c>
      <c r="S293" s="3">
        <v>3.6</v>
      </c>
      <c r="T293" s="3">
        <v>10.7</v>
      </c>
      <c r="U293" s="3">
        <v>16.2</v>
      </c>
      <c r="V293" s="3"/>
    </row>
    <row r="294" spans="1:22" x14ac:dyDescent="0.2">
      <c r="A294" s="3">
        <v>293</v>
      </c>
      <c r="B294" s="13" t="s">
        <v>237</v>
      </c>
      <c r="C294" s="3">
        <v>33</v>
      </c>
      <c r="D294" s="3">
        <v>75.900000000000006</v>
      </c>
      <c r="E294" s="3">
        <v>25.3</v>
      </c>
      <c r="F294" s="3">
        <v>58.3</v>
      </c>
      <c r="G294" s="3">
        <v>43.5</v>
      </c>
      <c r="H294" s="3">
        <v>7.4</v>
      </c>
      <c r="I294" s="3">
        <v>23.2</v>
      </c>
      <c r="J294" s="3">
        <v>32</v>
      </c>
      <c r="K294" s="3">
        <v>17.8</v>
      </c>
      <c r="L294" s="3">
        <v>25</v>
      </c>
      <c r="M294" s="3">
        <v>71.3</v>
      </c>
      <c r="N294" s="3">
        <v>12.1</v>
      </c>
      <c r="O294" s="3">
        <v>26.1</v>
      </c>
      <c r="P294" s="3">
        <v>38.200000000000003</v>
      </c>
      <c r="Q294" s="3">
        <v>12.9</v>
      </c>
      <c r="R294" s="3">
        <v>6.9</v>
      </c>
      <c r="S294" s="3">
        <v>4.2</v>
      </c>
      <c r="T294" s="3">
        <v>12.9</v>
      </c>
      <c r="U294" s="3">
        <v>15.6</v>
      </c>
      <c r="V294" s="3"/>
    </row>
    <row r="295" spans="1:22" x14ac:dyDescent="0.2">
      <c r="A295" s="3">
        <v>294</v>
      </c>
      <c r="B295" s="13" t="s">
        <v>293</v>
      </c>
      <c r="C295" s="3">
        <v>33</v>
      </c>
      <c r="D295" s="3">
        <v>76</v>
      </c>
      <c r="E295" s="3">
        <v>26.8</v>
      </c>
      <c r="F295" s="3">
        <v>57.2</v>
      </c>
      <c r="G295" s="3">
        <v>46.9</v>
      </c>
      <c r="H295" s="3">
        <v>6</v>
      </c>
      <c r="I295" s="3">
        <v>18</v>
      </c>
      <c r="J295" s="3">
        <v>33.6</v>
      </c>
      <c r="K295" s="3">
        <v>16.3</v>
      </c>
      <c r="L295" s="3">
        <v>23</v>
      </c>
      <c r="M295" s="3">
        <v>71.099999999999994</v>
      </c>
      <c r="N295" s="3">
        <v>10.5</v>
      </c>
      <c r="O295" s="3">
        <v>25.9</v>
      </c>
      <c r="P295" s="3">
        <v>36.4</v>
      </c>
      <c r="Q295" s="3">
        <v>13.4</v>
      </c>
      <c r="R295" s="3">
        <v>7.6</v>
      </c>
      <c r="S295" s="3">
        <v>3.9</v>
      </c>
      <c r="T295" s="3">
        <v>12</v>
      </c>
      <c r="U295" s="3">
        <v>17.3</v>
      </c>
      <c r="V295" s="3"/>
    </row>
    <row r="296" spans="1:22" x14ac:dyDescent="0.2">
      <c r="A296" s="3">
        <v>294</v>
      </c>
      <c r="B296" s="13" t="s">
        <v>231</v>
      </c>
      <c r="C296" s="3">
        <v>31</v>
      </c>
      <c r="D296" s="3">
        <v>76</v>
      </c>
      <c r="E296" s="3">
        <v>26.9</v>
      </c>
      <c r="F296" s="3">
        <v>61.8</v>
      </c>
      <c r="G296" s="3">
        <v>43.5</v>
      </c>
      <c r="H296" s="3">
        <v>7.4</v>
      </c>
      <c r="I296" s="3">
        <v>23.4</v>
      </c>
      <c r="J296" s="3">
        <v>31.7</v>
      </c>
      <c r="K296" s="3">
        <v>14.8</v>
      </c>
      <c r="L296" s="3">
        <v>20.9</v>
      </c>
      <c r="M296" s="3">
        <v>70.599999999999994</v>
      </c>
      <c r="N296" s="3">
        <v>11.4</v>
      </c>
      <c r="O296" s="3">
        <v>26.1</v>
      </c>
      <c r="P296" s="3">
        <v>37.5</v>
      </c>
      <c r="Q296" s="3">
        <v>13.8</v>
      </c>
      <c r="R296" s="3">
        <v>8.6999999999999993</v>
      </c>
      <c r="S296" s="3">
        <v>3.4</v>
      </c>
      <c r="T296" s="3">
        <v>11.7</v>
      </c>
      <c r="U296" s="3">
        <v>16.3</v>
      </c>
      <c r="V296" s="3"/>
    </row>
    <row r="297" spans="1:22" x14ac:dyDescent="0.2">
      <c r="A297" s="3">
        <v>294</v>
      </c>
      <c r="B297" s="13" t="s">
        <v>29</v>
      </c>
      <c r="C297" s="3">
        <v>33</v>
      </c>
      <c r="D297" s="3">
        <v>76</v>
      </c>
      <c r="E297" s="3">
        <v>27.7</v>
      </c>
      <c r="F297" s="3">
        <v>61.6</v>
      </c>
      <c r="G297" s="3">
        <v>45</v>
      </c>
      <c r="H297" s="3">
        <v>7.5</v>
      </c>
      <c r="I297" s="3">
        <v>21.3</v>
      </c>
      <c r="J297" s="3">
        <v>34.9</v>
      </c>
      <c r="K297" s="3">
        <v>13</v>
      </c>
      <c r="L297" s="3">
        <v>17.899999999999999</v>
      </c>
      <c r="M297" s="3">
        <v>72.900000000000006</v>
      </c>
      <c r="N297" s="3">
        <v>10.9</v>
      </c>
      <c r="O297" s="3">
        <v>23</v>
      </c>
      <c r="P297" s="3">
        <v>33.799999999999997</v>
      </c>
      <c r="Q297" s="3">
        <v>13.6</v>
      </c>
      <c r="R297" s="3">
        <v>5.8</v>
      </c>
      <c r="S297" s="3">
        <v>3.6</v>
      </c>
      <c r="T297" s="3">
        <v>11.1</v>
      </c>
      <c r="U297" s="3">
        <v>16.100000000000001</v>
      </c>
      <c r="V297" s="3"/>
    </row>
    <row r="298" spans="1:22" x14ac:dyDescent="0.2">
      <c r="A298" s="3">
        <v>297</v>
      </c>
      <c r="B298" s="13" t="s">
        <v>288</v>
      </c>
      <c r="C298" s="3">
        <v>32</v>
      </c>
      <c r="D298" s="3">
        <v>76</v>
      </c>
      <c r="E298" s="3">
        <v>27.2</v>
      </c>
      <c r="F298" s="3">
        <v>58.1</v>
      </c>
      <c r="G298" s="3">
        <v>46.7</v>
      </c>
      <c r="H298" s="3">
        <v>8.4</v>
      </c>
      <c r="I298" s="3">
        <v>23.8</v>
      </c>
      <c r="J298" s="3">
        <v>35.299999999999997</v>
      </c>
      <c r="K298" s="3">
        <v>13.3</v>
      </c>
      <c r="L298" s="3">
        <v>19.2</v>
      </c>
      <c r="M298" s="3">
        <v>69.3</v>
      </c>
      <c r="N298" s="3">
        <v>9.5</v>
      </c>
      <c r="O298" s="3">
        <v>25.3</v>
      </c>
      <c r="P298" s="3">
        <v>34.799999999999997</v>
      </c>
      <c r="Q298" s="3">
        <v>15.4</v>
      </c>
      <c r="R298" s="3">
        <v>5.8</v>
      </c>
      <c r="S298" s="3">
        <v>4.3</v>
      </c>
      <c r="T298" s="3">
        <v>11.8</v>
      </c>
      <c r="U298" s="3">
        <v>17.3</v>
      </c>
      <c r="V298" s="3"/>
    </row>
    <row r="299" spans="1:22" x14ac:dyDescent="0.2">
      <c r="A299" s="3">
        <v>297</v>
      </c>
      <c r="B299" s="13" t="s">
        <v>92</v>
      </c>
      <c r="C299" s="3">
        <v>32</v>
      </c>
      <c r="D299" s="3">
        <v>76</v>
      </c>
      <c r="E299" s="3">
        <v>26.6</v>
      </c>
      <c r="F299" s="3">
        <v>59.6</v>
      </c>
      <c r="G299" s="3">
        <v>44.7</v>
      </c>
      <c r="H299" s="3">
        <v>8.9</v>
      </c>
      <c r="I299" s="3">
        <v>24.9</v>
      </c>
      <c r="J299" s="3">
        <v>35.700000000000003</v>
      </c>
      <c r="K299" s="3">
        <v>13.9</v>
      </c>
      <c r="L299" s="3">
        <v>19.3</v>
      </c>
      <c r="M299" s="3">
        <v>72</v>
      </c>
      <c r="N299" s="3">
        <v>10.9</v>
      </c>
      <c r="O299" s="3">
        <v>23.9</v>
      </c>
      <c r="P299" s="3">
        <v>34.9</v>
      </c>
      <c r="Q299" s="3">
        <v>13.8</v>
      </c>
      <c r="R299" s="3">
        <v>7</v>
      </c>
      <c r="S299" s="3">
        <v>2.9</v>
      </c>
      <c r="T299" s="3">
        <v>12.3</v>
      </c>
      <c r="U299" s="3">
        <v>18.100000000000001</v>
      </c>
      <c r="V299" s="3"/>
    </row>
    <row r="300" spans="1:22" x14ac:dyDescent="0.2">
      <c r="A300" s="3">
        <v>299</v>
      </c>
      <c r="B300" s="13" t="s">
        <v>202</v>
      </c>
      <c r="C300" s="3">
        <v>32</v>
      </c>
      <c r="D300" s="3">
        <v>76.2</v>
      </c>
      <c r="E300" s="3">
        <v>27.2</v>
      </c>
      <c r="F300" s="3">
        <v>60.9</v>
      </c>
      <c r="G300" s="3">
        <v>44.7</v>
      </c>
      <c r="H300" s="3">
        <v>7.8</v>
      </c>
      <c r="I300" s="3">
        <v>23.6</v>
      </c>
      <c r="J300" s="3">
        <v>33.1</v>
      </c>
      <c r="K300" s="3">
        <v>13.9</v>
      </c>
      <c r="L300" s="3">
        <v>18.8</v>
      </c>
      <c r="M300" s="3">
        <v>74</v>
      </c>
      <c r="N300" s="3">
        <v>11.2</v>
      </c>
      <c r="O300" s="3">
        <v>28.3</v>
      </c>
      <c r="P300" s="3">
        <v>39.5</v>
      </c>
      <c r="Q300" s="3">
        <v>15.6</v>
      </c>
      <c r="R300" s="3">
        <v>5.8</v>
      </c>
      <c r="S300" s="3">
        <v>3.6</v>
      </c>
      <c r="T300" s="3">
        <v>10.8</v>
      </c>
      <c r="U300" s="3">
        <v>16.5</v>
      </c>
      <c r="V300" s="3"/>
    </row>
    <row r="301" spans="1:22" x14ac:dyDescent="0.2">
      <c r="A301" s="3">
        <v>300</v>
      </c>
      <c r="B301" s="13" t="s">
        <v>182</v>
      </c>
      <c r="C301" s="3">
        <v>33</v>
      </c>
      <c r="D301" s="3">
        <v>76.400000000000006</v>
      </c>
      <c r="E301" s="3">
        <v>27.2</v>
      </c>
      <c r="F301" s="3">
        <v>59.2</v>
      </c>
      <c r="G301" s="3">
        <v>46</v>
      </c>
      <c r="H301" s="3">
        <v>7.8</v>
      </c>
      <c r="I301" s="3">
        <v>21.3</v>
      </c>
      <c r="J301" s="3">
        <v>36.6</v>
      </c>
      <c r="K301" s="3">
        <v>14.1</v>
      </c>
      <c r="L301" s="3">
        <v>20.2</v>
      </c>
      <c r="M301" s="3">
        <v>69.8</v>
      </c>
      <c r="N301" s="3">
        <v>9.9</v>
      </c>
      <c r="O301" s="3">
        <v>22.8</v>
      </c>
      <c r="P301" s="3">
        <v>32.700000000000003</v>
      </c>
      <c r="Q301" s="3">
        <v>13.5</v>
      </c>
      <c r="R301" s="3">
        <v>7.2</v>
      </c>
      <c r="S301" s="3">
        <v>2.8</v>
      </c>
      <c r="T301" s="3">
        <v>10.199999999999999</v>
      </c>
      <c r="U301" s="3">
        <v>16.2</v>
      </c>
      <c r="V301" s="3"/>
    </row>
    <row r="302" spans="1:22" x14ac:dyDescent="0.2">
      <c r="A302" s="3">
        <v>301</v>
      </c>
      <c r="B302" s="13" t="s">
        <v>373</v>
      </c>
      <c r="C302" s="3">
        <v>30</v>
      </c>
      <c r="D302" s="3">
        <v>76.400000000000006</v>
      </c>
      <c r="E302" s="3">
        <v>26.9</v>
      </c>
      <c r="F302" s="3">
        <v>55.7</v>
      </c>
      <c r="G302" s="3">
        <v>48.4</v>
      </c>
      <c r="H302" s="3">
        <v>7.7</v>
      </c>
      <c r="I302" s="3">
        <v>21.5</v>
      </c>
      <c r="J302" s="3">
        <v>36</v>
      </c>
      <c r="K302" s="3">
        <v>14.8</v>
      </c>
      <c r="L302" s="3">
        <v>20.7</v>
      </c>
      <c r="M302" s="3">
        <v>71.599999999999994</v>
      </c>
      <c r="N302" s="3">
        <v>10.4</v>
      </c>
      <c r="O302" s="3">
        <v>26.7</v>
      </c>
      <c r="P302" s="3">
        <v>37.1</v>
      </c>
      <c r="Q302" s="3">
        <v>15.4</v>
      </c>
      <c r="R302" s="3">
        <v>8</v>
      </c>
      <c r="S302" s="3">
        <v>4.7</v>
      </c>
      <c r="T302" s="3">
        <v>14.5</v>
      </c>
      <c r="U302" s="3">
        <v>16.600000000000001</v>
      </c>
      <c r="V302" s="3"/>
    </row>
    <row r="303" spans="1:22" x14ac:dyDescent="0.2">
      <c r="A303" s="3">
        <v>302</v>
      </c>
      <c r="B303" s="13" t="s">
        <v>50</v>
      </c>
      <c r="C303" s="3">
        <v>32</v>
      </c>
      <c r="D303" s="3">
        <v>76.400000000000006</v>
      </c>
      <c r="E303" s="3">
        <v>26.8</v>
      </c>
      <c r="F303" s="3">
        <v>59.3</v>
      </c>
      <c r="G303" s="3">
        <v>45.1</v>
      </c>
      <c r="H303" s="3">
        <v>8.3000000000000007</v>
      </c>
      <c r="I303" s="3">
        <v>24.8</v>
      </c>
      <c r="J303" s="3">
        <v>33.6</v>
      </c>
      <c r="K303" s="3">
        <v>14.6</v>
      </c>
      <c r="L303" s="3">
        <v>20.399999999999999</v>
      </c>
      <c r="M303" s="3">
        <v>71.5</v>
      </c>
      <c r="N303" s="3">
        <v>10.5</v>
      </c>
      <c r="O303" s="3">
        <v>25.3</v>
      </c>
      <c r="P303" s="3">
        <v>35.799999999999997</v>
      </c>
      <c r="Q303" s="3">
        <v>13.6</v>
      </c>
      <c r="R303" s="3">
        <v>7</v>
      </c>
      <c r="S303" s="3">
        <v>3.1</v>
      </c>
      <c r="T303" s="3">
        <v>12.9</v>
      </c>
      <c r="U303" s="3">
        <v>18.399999999999999</v>
      </c>
      <c r="V303" s="3"/>
    </row>
    <row r="304" spans="1:22" x14ac:dyDescent="0.2">
      <c r="A304" s="3">
        <v>303</v>
      </c>
      <c r="B304" s="13" t="s">
        <v>204</v>
      </c>
      <c r="C304" s="3">
        <v>32</v>
      </c>
      <c r="D304" s="3">
        <v>76.5</v>
      </c>
      <c r="E304" s="3">
        <v>26.9</v>
      </c>
      <c r="F304" s="3">
        <v>61.3</v>
      </c>
      <c r="G304" s="3">
        <v>43.9</v>
      </c>
      <c r="H304" s="3">
        <v>8.1</v>
      </c>
      <c r="I304" s="3">
        <v>24.7</v>
      </c>
      <c r="J304" s="3">
        <v>32.9</v>
      </c>
      <c r="K304" s="3">
        <v>14.5</v>
      </c>
      <c r="L304" s="3">
        <v>19.2</v>
      </c>
      <c r="M304" s="3">
        <v>75.5</v>
      </c>
      <c r="N304" s="3">
        <v>11.1</v>
      </c>
      <c r="O304" s="3">
        <v>26.2</v>
      </c>
      <c r="P304" s="3">
        <v>37.299999999999997</v>
      </c>
      <c r="Q304" s="3">
        <v>14.6</v>
      </c>
      <c r="R304" s="3">
        <v>7.6</v>
      </c>
      <c r="S304" s="3">
        <v>3.7</v>
      </c>
      <c r="T304" s="3">
        <v>11.3</v>
      </c>
      <c r="U304" s="3">
        <v>18.2</v>
      </c>
      <c r="V304" s="3"/>
    </row>
    <row r="305" spans="1:22" x14ac:dyDescent="0.2">
      <c r="A305" s="3">
        <v>304</v>
      </c>
      <c r="B305" s="13" t="s">
        <v>234</v>
      </c>
      <c r="C305" s="3">
        <v>32</v>
      </c>
      <c r="D305" s="3">
        <v>76.5</v>
      </c>
      <c r="E305" s="3">
        <v>26.4</v>
      </c>
      <c r="F305" s="3">
        <v>57.6</v>
      </c>
      <c r="G305" s="3">
        <v>45.9</v>
      </c>
      <c r="H305" s="3">
        <v>8.8000000000000007</v>
      </c>
      <c r="I305" s="3">
        <v>25.2</v>
      </c>
      <c r="J305" s="3">
        <v>34.799999999999997</v>
      </c>
      <c r="K305" s="3">
        <v>14.9</v>
      </c>
      <c r="L305" s="3">
        <v>20.8</v>
      </c>
      <c r="M305" s="3">
        <v>71.400000000000006</v>
      </c>
      <c r="N305" s="3">
        <v>9.9</v>
      </c>
      <c r="O305" s="3">
        <v>24.8</v>
      </c>
      <c r="P305" s="3">
        <v>34.700000000000003</v>
      </c>
      <c r="Q305" s="3">
        <v>14.6</v>
      </c>
      <c r="R305" s="3">
        <v>8</v>
      </c>
      <c r="S305" s="3">
        <v>4.3</v>
      </c>
      <c r="T305" s="3">
        <v>14.8</v>
      </c>
      <c r="U305" s="3">
        <v>19</v>
      </c>
      <c r="V305" s="3"/>
    </row>
    <row r="306" spans="1:22" x14ac:dyDescent="0.2">
      <c r="A306" s="3">
        <v>305</v>
      </c>
      <c r="B306" s="13" t="s">
        <v>253</v>
      </c>
      <c r="C306" s="3">
        <v>32</v>
      </c>
      <c r="D306" s="3">
        <v>76.5</v>
      </c>
      <c r="E306" s="3">
        <v>26.2</v>
      </c>
      <c r="F306" s="3">
        <v>57</v>
      </c>
      <c r="G306" s="3">
        <v>46</v>
      </c>
      <c r="H306" s="3">
        <v>8.1999999999999993</v>
      </c>
      <c r="I306" s="3">
        <v>22.2</v>
      </c>
      <c r="J306" s="3">
        <v>37</v>
      </c>
      <c r="K306" s="3">
        <v>15.9</v>
      </c>
      <c r="L306" s="3">
        <v>21.4</v>
      </c>
      <c r="M306" s="3">
        <v>74.5</v>
      </c>
      <c r="N306" s="3">
        <v>10.3</v>
      </c>
      <c r="O306" s="3">
        <v>23.3</v>
      </c>
      <c r="P306" s="3">
        <v>33.700000000000003</v>
      </c>
      <c r="Q306" s="3">
        <v>13.1</v>
      </c>
      <c r="R306" s="3">
        <v>7.4</v>
      </c>
      <c r="S306" s="3">
        <v>3</v>
      </c>
      <c r="T306" s="3">
        <v>12.3</v>
      </c>
      <c r="U306" s="3">
        <v>18.3</v>
      </c>
      <c r="V306" s="3"/>
    </row>
    <row r="307" spans="1:22" x14ac:dyDescent="0.2">
      <c r="A307" s="3">
        <v>305</v>
      </c>
      <c r="B307" s="13" t="s">
        <v>72</v>
      </c>
      <c r="C307" s="3">
        <v>32</v>
      </c>
      <c r="D307" s="3">
        <v>76.5</v>
      </c>
      <c r="E307" s="3">
        <v>27.3</v>
      </c>
      <c r="F307" s="3">
        <v>59.7</v>
      </c>
      <c r="G307" s="3">
        <v>45.7</v>
      </c>
      <c r="H307" s="3">
        <v>7.3</v>
      </c>
      <c r="I307" s="3">
        <v>19.5</v>
      </c>
      <c r="J307" s="3">
        <v>37.1</v>
      </c>
      <c r="K307" s="3">
        <v>14.8</v>
      </c>
      <c r="L307" s="3">
        <v>21</v>
      </c>
      <c r="M307" s="3">
        <v>70.400000000000006</v>
      </c>
      <c r="N307" s="3">
        <v>10.1</v>
      </c>
      <c r="O307" s="3">
        <v>25.7</v>
      </c>
      <c r="P307" s="3">
        <v>35.799999999999997</v>
      </c>
      <c r="Q307" s="3">
        <v>13</v>
      </c>
      <c r="R307" s="3">
        <v>6.7</v>
      </c>
      <c r="S307" s="3">
        <v>3.1</v>
      </c>
      <c r="T307" s="3">
        <v>12.9</v>
      </c>
      <c r="U307" s="3">
        <v>18.399999999999999</v>
      </c>
      <c r="V307" s="3"/>
    </row>
    <row r="308" spans="1:22" x14ac:dyDescent="0.2">
      <c r="A308" s="3">
        <v>307</v>
      </c>
      <c r="B308" s="13" t="s">
        <v>352</v>
      </c>
      <c r="C308" s="3">
        <v>32</v>
      </c>
      <c r="D308" s="3">
        <v>76.599999999999994</v>
      </c>
      <c r="E308" s="3">
        <v>27.6</v>
      </c>
      <c r="F308" s="3">
        <v>59</v>
      </c>
      <c r="G308" s="3">
        <v>46.8</v>
      </c>
      <c r="H308" s="3">
        <v>7.9</v>
      </c>
      <c r="I308" s="3">
        <v>23.6</v>
      </c>
      <c r="J308" s="3">
        <v>33.6</v>
      </c>
      <c r="K308" s="3">
        <v>13.4</v>
      </c>
      <c r="L308" s="3">
        <v>18.899999999999999</v>
      </c>
      <c r="M308" s="3">
        <v>70.599999999999994</v>
      </c>
      <c r="N308" s="3">
        <v>10.5</v>
      </c>
      <c r="O308" s="3">
        <v>26.8</v>
      </c>
      <c r="P308" s="3">
        <v>37.299999999999997</v>
      </c>
      <c r="Q308" s="3">
        <v>14.6</v>
      </c>
      <c r="R308" s="3">
        <v>7.2</v>
      </c>
      <c r="S308" s="3">
        <v>4.5</v>
      </c>
      <c r="T308" s="3">
        <v>11.6</v>
      </c>
      <c r="U308" s="3">
        <v>14.9</v>
      </c>
      <c r="V308" s="3"/>
    </row>
    <row r="309" spans="1:22" x14ac:dyDescent="0.2">
      <c r="A309" s="3">
        <v>307</v>
      </c>
      <c r="B309" s="13" t="s">
        <v>24</v>
      </c>
      <c r="C309" s="3">
        <v>32</v>
      </c>
      <c r="D309" s="3">
        <v>76.599999999999994</v>
      </c>
      <c r="E309" s="3">
        <v>26.3</v>
      </c>
      <c r="F309" s="3">
        <v>58.3</v>
      </c>
      <c r="G309" s="3">
        <v>45.1</v>
      </c>
      <c r="H309" s="3">
        <v>7.7</v>
      </c>
      <c r="I309" s="3">
        <v>22.5</v>
      </c>
      <c r="J309" s="3">
        <v>34.200000000000003</v>
      </c>
      <c r="K309" s="3">
        <v>16.399999999999999</v>
      </c>
      <c r="L309" s="3">
        <v>23.7</v>
      </c>
      <c r="M309" s="3">
        <v>69.099999999999994</v>
      </c>
      <c r="N309" s="3">
        <v>11.6</v>
      </c>
      <c r="O309" s="3">
        <v>24.8</v>
      </c>
      <c r="P309" s="3">
        <v>36.4</v>
      </c>
      <c r="Q309" s="3">
        <v>12.8</v>
      </c>
      <c r="R309" s="3">
        <v>5.6</v>
      </c>
      <c r="S309" s="3">
        <v>2</v>
      </c>
      <c r="T309" s="3">
        <v>13.7</v>
      </c>
      <c r="U309" s="3">
        <v>18</v>
      </c>
      <c r="V309" s="3"/>
    </row>
    <row r="310" spans="1:22" x14ac:dyDescent="0.2">
      <c r="A310" s="3">
        <v>309</v>
      </c>
      <c r="B310" s="13" t="s">
        <v>215</v>
      </c>
      <c r="C310" s="3">
        <v>35</v>
      </c>
      <c r="D310" s="3">
        <v>76.599999999999994</v>
      </c>
      <c r="E310" s="3">
        <v>28</v>
      </c>
      <c r="F310" s="3">
        <v>61.5</v>
      </c>
      <c r="G310" s="3">
        <v>45.5</v>
      </c>
      <c r="H310" s="3">
        <v>8.1</v>
      </c>
      <c r="I310" s="3">
        <v>23.9</v>
      </c>
      <c r="J310" s="3">
        <v>33.9</v>
      </c>
      <c r="K310" s="3">
        <v>12.5</v>
      </c>
      <c r="L310" s="3">
        <v>16.600000000000001</v>
      </c>
      <c r="M310" s="3">
        <v>75.3</v>
      </c>
      <c r="N310" s="3">
        <v>10.4</v>
      </c>
      <c r="O310" s="3">
        <v>25.5</v>
      </c>
      <c r="P310" s="3">
        <v>35.9</v>
      </c>
      <c r="Q310" s="3">
        <v>14.5</v>
      </c>
      <c r="R310" s="3">
        <v>6.2</v>
      </c>
      <c r="S310" s="3">
        <v>3.2</v>
      </c>
      <c r="T310" s="3">
        <v>10.7</v>
      </c>
      <c r="U310" s="3">
        <v>17.2</v>
      </c>
      <c r="V310" s="3"/>
    </row>
    <row r="311" spans="1:22" x14ac:dyDescent="0.2">
      <c r="A311" s="3">
        <v>310</v>
      </c>
      <c r="B311" s="13" t="s">
        <v>59</v>
      </c>
      <c r="C311" s="3">
        <v>33</v>
      </c>
      <c r="D311" s="3">
        <v>76.599999999999994</v>
      </c>
      <c r="E311" s="3">
        <v>27.8</v>
      </c>
      <c r="F311" s="3">
        <v>60.5</v>
      </c>
      <c r="G311" s="3">
        <v>45.9</v>
      </c>
      <c r="H311" s="3">
        <v>9.1</v>
      </c>
      <c r="I311" s="3">
        <v>26.2</v>
      </c>
      <c r="J311" s="3">
        <v>34.700000000000003</v>
      </c>
      <c r="K311" s="3">
        <v>12</v>
      </c>
      <c r="L311" s="3">
        <v>16.5</v>
      </c>
      <c r="M311" s="3">
        <v>72.599999999999994</v>
      </c>
      <c r="N311" s="3">
        <v>10.199999999999999</v>
      </c>
      <c r="O311" s="3">
        <v>25.7</v>
      </c>
      <c r="P311" s="3">
        <v>35.9</v>
      </c>
      <c r="Q311" s="3">
        <v>15.3</v>
      </c>
      <c r="R311" s="3">
        <v>7</v>
      </c>
      <c r="S311" s="3">
        <v>3.4</v>
      </c>
      <c r="T311" s="3">
        <v>12.4</v>
      </c>
      <c r="U311" s="3">
        <v>15.7</v>
      </c>
      <c r="V311" s="3"/>
    </row>
    <row r="312" spans="1:22" x14ac:dyDescent="0.2">
      <c r="A312" s="3">
        <v>311</v>
      </c>
      <c r="B312" s="13" t="s">
        <v>149</v>
      </c>
      <c r="C312" s="3">
        <v>33</v>
      </c>
      <c r="D312" s="3">
        <v>76.8</v>
      </c>
      <c r="E312" s="3">
        <v>27.6</v>
      </c>
      <c r="F312" s="3">
        <v>58.9</v>
      </c>
      <c r="G312" s="3">
        <v>46.8</v>
      </c>
      <c r="H312" s="3">
        <v>7.3</v>
      </c>
      <c r="I312" s="3">
        <v>19.3</v>
      </c>
      <c r="J312" s="3">
        <v>37.6</v>
      </c>
      <c r="K312" s="3">
        <v>14.3</v>
      </c>
      <c r="L312" s="3">
        <v>19.3</v>
      </c>
      <c r="M312" s="3">
        <v>74.099999999999994</v>
      </c>
      <c r="N312" s="3">
        <v>9.8000000000000007</v>
      </c>
      <c r="O312" s="3">
        <v>25.2</v>
      </c>
      <c r="P312" s="3">
        <v>35</v>
      </c>
      <c r="Q312" s="3">
        <v>11.8</v>
      </c>
      <c r="R312" s="3">
        <v>6.7</v>
      </c>
      <c r="S312" s="3">
        <v>3.9</v>
      </c>
      <c r="T312" s="3">
        <v>11.4</v>
      </c>
      <c r="U312" s="3">
        <v>19.2</v>
      </c>
      <c r="V312" s="3"/>
    </row>
    <row r="313" spans="1:22" x14ac:dyDescent="0.2">
      <c r="A313" s="3">
        <v>312</v>
      </c>
      <c r="B313" s="13" t="s">
        <v>176</v>
      </c>
      <c r="C313" s="3">
        <v>32</v>
      </c>
      <c r="D313" s="3">
        <v>76.8</v>
      </c>
      <c r="E313" s="3">
        <v>27.1</v>
      </c>
      <c r="F313" s="3">
        <v>56.9</v>
      </c>
      <c r="G313" s="3">
        <v>47.5</v>
      </c>
      <c r="H313" s="3">
        <v>8.4</v>
      </c>
      <c r="I313" s="3">
        <v>23.9</v>
      </c>
      <c r="J313" s="3">
        <v>35.299999999999997</v>
      </c>
      <c r="K313" s="3">
        <v>14.3</v>
      </c>
      <c r="L313" s="3">
        <v>19.3</v>
      </c>
      <c r="M313" s="3">
        <v>73.900000000000006</v>
      </c>
      <c r="N313" s="3">
        <v>9.8000000000000007</v>
      </c>
      <c r="O313" s="3">
        <v>24.4</v>
      </c>
      <c r="P313" s="3">
        <v>34.299999999999997</v>
      </c>
      <c r="Q313" s="3">
        <v>15.9</v>
      </c>
      <c r="R313" s="3">
        <v>5.4</v>
      </c>
      <c r="S313" s="3">
        <v>3.9</v>
      </c>
      <c r="T313" s="3">
        <v>11.1</v>
      </c>
      <c r="U313" s="3">
        <v>16.3</v>
      </c>
      <c r="V313" s="3"/>
    </row>
    <row r="314" spans="1:22" x14ac:dyDescent="0.2">
      <c r="A314" s="3">
        <v>313</v>
      </c>
      <c r="B314" s="13" t="s">
        <v>85</v>
      </c>
      <c r="C314" s="3">
        <v>31</v>
      </c>
      <c r="D314" s="3">
        <v>76.8</v>
      </c>
      <c r="E314" s="3">
        <v>25.9</v>
      </c>
      <c r="F314" s="3">
        <v>56.1</v>
      </c>
      <c r="G314" s="3">
        <v>46.3</v>
      </c>
      <c r="H314" s="3">
        <v>7.7</v>
      </c>
      <c r="I314" s="3">
        <v>21.5</v>
      </c>
      <c r="J314" s="3">
        <v>35.700000000000003</v>
      </c>
      <c r="K314" s="3">
        <v>17.3</v>
      </c>
      <c r="L314" s="3">
        <v>23.6</v>
      </c>
      <c r="M314" s="3">
        <v>73.099999999999994</v>
      </c>
      <c r="N314" s="3">
        <v>11.5</v>
      </c>
      <c r="O314" s="3">
        <v>26.5</v>
      </c>
      <c r="P314" s="3">
        <v>37.9</v>
      </c>
      <c r="Q314" s="3">
        <v>15</v>
      </c>
      <c r="R314" s="3">
        <v>7</v>
      </c>
      <c r="S314" s="3">
        <v>4.2</v>
      </c>
      <c r="T314" s="3">
        <v>15.2</v>
      </c>
      <c r="U314" s="3">
        <v>14.7</v>
      </c>
      <c r="V314" s="3"/>
    </row>
    <row r="315" spans="1:22" x14ac:dyDescent="0.2">
      <c r="A315" s="3">
        <v>314</v>
      </c>
      <c r="B315" s="13" t="s">
        <v>289</v>
      </c>
      <c r="C315" s="3">
        <v>31</v>
      </c>
      <c r="D315" s="3">
        <v>76.900000000000006</v>
      </c>
      <c r="E315" s="3">
        <v>25.6</v>
      </c>
      <c r="F315" s="3">
        <v>57.6</v>
      </c>
      <c r="G315" s="3">
        <v>44.5</v>
      </c>
      <c r="H315" s="3">
        <v>8.1</v>
      </c>
      <c r="I315" s="3">
        <v>21.9</v>
      </c>
      <c r="J315" s="3">
        <v>36.9</v>
      </c>
      <c r="K315" s="3">
        <v>17.5</v>
      </c>
      <c r="L315" s="3">
        <v>24.7</v>
      </c>
      <c r="M315" s="3">
        <v>71</v>
      </c>
      <c r="N315" s="3">
        <v>10.6</v>
      </c>
      <c r="O315" s="3">
        <v>30.5</v>
      </c>
      <c r="P315" s="3">
        <v>41.1</v>
      </c>
      <c r="Q315" s="3">
        <v>13.9</v>
      </c>
      <c r="R315" s="3">
        <v>6.6</v>
      </c>
      <c r="S315" s="3">
        <v>2.8</v>
      </c>
      <c r="T315" s="3">
        <v>12.6</v>
      </c>
      <c r="U315" s="3">
        <v>16.7</v>
      </c>
      <c r="V315" s="3"/>
    </row>
    <row r="316" spans="1:22" x14ac:dyDescent="0.2">
      <c r="A316" s="3">
        <v>315</v>
      </c>
      <c r="B316" s="13" t="s">
        <v>17</v>
      </c>
      <c r="C316" s="3">
        <v>28</v>
      </c>
      <c r="D316" s="3">
        <v>77.099999999999994</v>
      </c>
      <c r="E316" s="3">
        <v>27.9</v>
      </c>
      <c r="F316" s="3">
        <v>62.5</v>
      </c>
      <c r="G316" s="3">
        <v>44.7</v>
      </c>
      <c r="H316" s="3">
        <v>8.1</v>
      </c>
      <c r="I316" s="3">
        <v>24.4</v>
      </c>
      <c r="J316" s="3">
        <v>33.299999999999997</v>
      </c>
      <c r="K316" s="3">
        <v>13.1</v>
      </c>
      <c r="L316" s="3">
        <v>18.899999999999999</v>
      </c>
      <c r="M316" s="3">
        <v>69.2</v>
      </c>
      <c r="N316" s="3">
        <v>10.7</v>
      </c>
      <c r="O316" s="3">
        <v>23.6</v>
      </c>
      <c r="P316" s="3">
        <v>34.299999999999997</v>
      </c>
      <c r="Q316" s="3">
        <v>15</v>
      </c>
      <c r="R316" s="3">
        <v>6.7</v>
      </c>
      <c r="S316" s="3">
        <v>2.1</v>
      </c>
      <c r="T316" s="3">
        <v>11.6</v>
      </c>
      <c r="U316" s="3">
        <v>16.399999999999999</v>
      </c>
      <c r="V316" s="3"/>
    </row>
    <row r="317" spans="1:22" x14ac:dyDescent="0.2">
      <c r="A317" s="3">
        <v>316</v>
      </c>
      <c r="B317" s="13" t="s">
        <v>364</v>
      </c>
      <c r="C317" s="3">
        <v>32</v>
      </c>
      <c r="D317" s="3">
        <v>77.3</v>
      </c>
      <c r="E317" s="3">
        <v>26.8</v>
      </c>
      <c r="F317" s="3">
        <v>58.4</v>
      </c>
      <c r="G317" s="3">
        <v>45.8</v>
      </c>
      <c r="H317" s="3">
        <v>9.3000000000000007</v>
      </c>
      <c r="I317" s="3">
        <v>26.4</v>
      </c>
      <c r="J317" s="3">
        <v>35</v>
      </c>
      <c r="K317" s="3">
        <v>14.6</v>
      </c>
      <c r="L317" s="3">
        <v>19.600000000000001</v>
      </c>
      <c r="M317" s="3">
        <v>74.5</v>
      </c>
      <c r="N317" s="3">
        <v>10.1</v>
      </c>
      <c r="O317" s="3">
        <v>25.3</v>
      </c>
      <c r="P317" s="3">
        <v>35.4</v>
      </c>
      <c r="Q317" s="3">
        <v>14.9</v>
      </c>
      <c r="R317" s="3">
        <v>8.4</v>
      </c>
      <c r="S317" s="3">
        <v>3.3</v>
      </c>
      <c r="T317" s="3">
        <v>11.4</v>
      </c>
      <c r="U317" s="3">
        <v>18.899999999999999</v>
      </c>
      <c r="V317" s="3"/>
    </row>
    <row r="318" spans="1:22" x14ac:dyDescent="0.2">
      <c r="A318" s="3">
        <v>317</v>
      </c>
      <c r="B318" s="13" t="s">
        <v>362</v>
      </c>
      <c r="C318" s="3">
        <v>27</v>
      </c>
      <c r="D318" s="3">
        <v>77.400000000000006</v>
      </c>
      <c r="E318" s="3">
        <v>28</v>
      </c>
      <c r="F318" s="3">
        <v>61.5</v>
      </c>
      <c r="G318" s="3">
        <v>45.6</v>
      </c>
      <c r="H318" s="3">
        <v>9</v>
      </c>
      <c r="I318" s="3">
        <v>24.1</v>
      </c>
      <c r="J318" s="3">
        <v>37.5</v>
      </c>
      <c r="K318" s="3">
        <v>12.3</v>
      </c>
      <c r="L318" s="3">
        <v>15.9</v>
      </c>
      <c r="M318" s="3">
        <v>77.3</v>
      </c>
      <c r="N318" s="3">
        <v>10.4</v>
      </c>
      <c r="O318" s="3">
        <v>26.4</v>
      </c>
      <c r="P318" s="3">
        <v>36.799999999999997</v>
      </c>
      <c r="Q318" s="3">
        <v>15.1</v>
      </c>
      <c r="R318" s="3">
        <v>5.9</v>
      </c>
      <c r="S318" s="3">
        <v>3.1</v>
      </c>
      <c r="T318" s="3">
        <v>9.1</v>
      </c>
      <c r="U318" s="3">
        <v>15.1</v>
      </c>
      <c r="V318" s="3"/>
    </row>
    <row r="319" spans="1:22" x14ac:dyDescent="0.2">
      <c r="A319" s="3">
        <v>318</v>
      </c>
      <c r="B319" s="13" t="s">
        <v>161</v>
      </c>
      <c r="C319" s="3">
        <v>32</v>
      </c>
      <c r="D319" s="3">
        <v>77.599999999999994</v>
      </c>
      <c r="E319" s="3">
        <v>28.3</v>
      </c>
      <c r="F319" s="3">
        <v>61.2</v>
      </c>
      <c r="G319" s="3">
        <v>46.2</v>
      </c>
      <c r="H319" s="3">
        <v>8.1</v>
      </c>
      <c r="I319" s="3">
        <v>23</v>
      </c>
      <c r="J319" s="3">
        <v>35.1</v>
      </c>
      <c r="K319" s="3">
        <v>13</v>
      </c>
      <c r="L319" s="3">
        <v>18.600000000000001</v>
      </c>
      <c r="M319" s="3">
        <v>69.599999999999994</v>
      </c>
      <c r="N319" s="3">
        <v>11.5</v>
      </c>
      <c r="O319" s="3">
        <v>25.2</v>
      </c>
      <c r="P319" s="3">
        <v>36.6</v>
      </c>
      <c r="Q319" s="3">
        <v>14.6</v>
      </c>
      <c r="R319" s="3">
        <v>5.8</v>
      </c>
      <c r="S319" s="3">
        <v>3.3</v>
      </c>
      <c r="T319" s="3">
        <v>12.3</v>
      </c>
      <c r="U319" s="3">
        <v>19.2</v>
      </c>
      <c r="V319" s="3"/>
    </row>
    <row r="320" spans="1:22" x14ac:dyDescent="0.2">
      <c r="A320" s="3">
        <v>319</v>
      </c>
      <c r="B320" s="13" t="s">
        <v>219</v>
      </c>
      <c r="C320" s="3">
        <v>32</v>
      </c>
      <c r="D320" s="3">
        <v>77.599999999999994</v>
      </c>
      <c r="E320" s="3">
        <v>25.6</v>
      </c>
      <c r="F320" s="3">
        <v>53.4</v>
      </c>
      <c r="G320" s="3">
        <v>47.9</v>
      </c>
      <c r="H320" s="3">
        <v>6.9</v>
      </c>
      <c r="I320" s="3">
        <v>19.899999999999999</v>
      </c>
      <c r="J320" s="3">
        <v>34.9</v>
      </c>
      <c r="K320" s="3">
        <v>19.5</v>
      </c>
      <c r="L320" s="3">
        <v>26.8</v>
      </c>
      <c r="M320" s="3">
        <v>72.8</v>
      </c>
      <c r="N320" s="3">
        <v>9.3000000000000007</v>
      </c>
      <c r="O320" s="3">
        <v>24.7</v>
      </c>
      <c r="P320" s="3">
        <v>34</v>
      </c>
      <c r="Q320" s="3">
        <v>12.4</v>
      </c>
      <c r="R320" s="3">
        <v>6.5</v>
      </c>
      <c r="S320" s="3">
        <v>2.6</v>
      </c>
      <c r="T320" s="3">
        <v>12.9</v>
      </c>
      <c r="U320" s="3">
        <v>17.8</v>
      </c>
      <c r="V320" s="3"/>
    </row>
    <row r="321" spans="1:22" x14ac:dyDescent="0.2">
      <c r="A321" s="3">
        <v>320</v>
      </c>
      <c r="B321" s="13" t="s">
        <v>98</v>
      </c>
      <c r="C321" s="3">
        <v>32</v>
      </c>
      <c r="D321" s="3">
        <v>77.7</v>
      </c>
      <c r="E321" s="3">
        <v>27.3</v>
      </c>
      <c r="F321" s="3">
        <v>61.2</v>
      </c>
      <c r="G321" s="3">
        <v>44.6</v>
      </c>
      <c r="H321" s="3">
        <v>7.5</v>
      </c>
      <c r="I321" s="3">
        <v>22.2</v>
      </c>
      <c r="J321" s="3">
        <v>33.799999999999997</v>
      </c>
      <c r="K321" s="3">
        <v>15.6</v>
      </c>
      <c r="L321" s="3">
        <v>22.1</v>
      </c>
      <c r="M321" s="3">
        <v>70.599999999999994</v>
      </c>
      <c r="N321" s="3">
        <v>11.5</v>
      </c>
      <c r="O321" s="3">
        <v>23.9</v>
      </c>
      <c r="P321" s="3">
        <v>35.5</v>
      </c>
      <c r="Q321" s="3">
        <v>14.9</v>
      </c>
      <c r="R321" s="3">
        <v>6.9</v>
      </c>
      <c r="S321" s="3">
        <v>4.0999999999999996</v>
      </c>
      <c r="T321" s="3">
        <v>10.9</v>
      </c>
      <c r="U321" s="3">
        <v>19.899999999999999</v>
      </c>
      <c r="V321" s="3"/>
    </row>
    <row r="322" spans="1:22" x14ac:dyDescent="0.2">
      <c r="A322" s="3">
        <v>321</v>
      </c>
      <c r="B322" s="13" t="s">
        <v>324</v>
      </c>
      <c r="C322" s="3">
        <v>31</v>
      </c>
      <c r="D322" s="3">
        <v>77.7</v>
      </c>
      <c r="E322" s="3">
        <v>27.4</v>
      </c>
      <c r="F322" s="3">
        <v>57.6</v>
      </c>
      <c r="G322" s="3">
        <v>47.5</v>
      </c>
      <c r="H322" s="3">
        <v>7.1</v>
      </c>
      <c r="I322" s="3">
        <v>22</v>
      </c>
      <c r="J322" s="3">
        <v>32.5</v>
      </c>
      <c r="K322" s="3">
        <v>15.8</v>
      </c>
      <c r="L322" s="3">
        <v>22.2</v>
      </c>
      <c r="M322" s="3">
        <v>71.5</v>
      </c>
      <c r="N322" s="3">
        <v>10.6</v>
      </c>
      <c r="O322" s="3">
        <v>25.7</v>
      </c>
      <c r="P322" s="3">
        <v>36.4</v>
      </c>
      <c r="Q322" s="3">
        <v>15.1</v>
      </c>
      <c r="R322" s="3">
        <v>7.2</v>
      </c>
      <c r="S322" s="3">
        <v>2.9</v>
      </c>
      <c r="T322" s="3">
        <v>10.7</v>
      </c>
      <c r="U322" s="3">
        <v>16.8</v>
      </c>
      <c r="V322" s="3"/>
    </row>
    <row r="323" spans="1:22" x14ac:dyDescent="0.2">
      <c r="A323" s="3">
        <v>322</v>
      </c>
      <c r="B323" s="13" t="s">
        <v>178</v>
      </c>
      <c r="C323" s="3">
        <v>33</v>
      </c>
      <c r="D323" s="3">
        <v>77.8</v>
      </c>
      <c r="E323" s="3">
        <v>27.8</v>
      </c>
      <c r="F323" s="3">
        <v>60.1</v>
      </c>
      <c r="G323" s="3">
        <v>46.3</v>
      </c>
      <c r="H323" s="3">
        <v>7.9</v>
      </c>
      <c r="I323" s="3">
        <v>22.9</v>
      </c>
      <c r="J323" s="3">
        <v>34.5</v>
      </c>
      <c r="K323" s="3">
        <v>14.2</v>
      </c>
      <c r="L323" s="3">
        <v>19.8</v>
      </c>
      <c r="M323" s="3">
        <v>71.599999999999994</v>
      </c>
      <c r="N323" s="3">
        <v>9.1999999999999993</v>
      </c>
      <c r="O323" s="3">
        <v>24.1</v>
      </c>
      <c r="P323" s="3">
        <v>33.299999999999997</v>
      </c>
      <c r="Q323" s="3">
        <v>13.2</v>
      </c>
      <c r="R323" s="3">
        <v>7.8</v>
      </c>
      <c r="S323" s="3">
        <v>3.6</v>
      </c>
      <c r="T323" s="3">
        <v>9.8000000000000007</v>
      </c>
      <c r="U323" s="3">
        <v>17.3</v>
      </c>
      <c r="V323" s="3"/>
    </row>
    <row r="324" spans="1:22" x14ac:dyDescent="0.2">
      <c r="A324" s="3">
        <v>323</v>
      </c>
      <c r="B324" s="13" t="s">
        <v>87</v>
      </c>
      <c r="C324" s="3">
        <v>36</v>
      </c>
      <c r="D324" s="3">
        <v>77.900000000000006</v>
      </c>
      <c r="E324" s="3">
        <v>28</v>
      </c>
      <c r="F324" s="3">
        <v>61.5</v>
      </c>
      <c r="G324" s="3">
        <v>45.5</v>
      </c>
      <c r="H324" s="3">
        <v>7.4</v>
      </c>
      <c r="I324" s="3">
        <v>21.1</v>
      </c>
      <c r="J324" s="3">
        <v>35.1</v>
      </c>
      <c r="K324" s="3">
        <v>14.4</v>
      </c>
      <c r="L324" s="3">
        <v>19.600000000000001</v>
      </c>
      <c r="M324" s="3">
        <v>73.900000000000006</v>
      </c>
      <c r="N324" s="3">
        <v>11.4</v>
      </c>
      <c r="O324" s="3">
        <v>24.9</v>
      </c>
      <c r="P324" s="3">
        <v>36.299999999999997</v>
      </c>
      <c r="Q324" s="3">
        <v>12.7</v>
      </c>
      <c r="R324" s="3">
        <v>6.1</v>
      </c>
      <c r="S324" s="3">
        <v>3.3</v>
      </c>
      <c r="T324" s="3">
        <v>11</v>
      </c>
      <c r="U324" s="3">
        <v>15.7</v>
      </c>
      <c r="V324" s="3"/>
    </row>
    <row r="325" spans="1:22" x14ac:dyDescent="0.2">
      <c r="A325" s="3">
        <v>324</v>
      </c>
      <c r="B325" s="13" t="s">
        <v>14</v>
      </c>
      <c r="C325" s="3">
        <v>33</v>
      </c>
      <c r="D325" s="3">
        <v>77.900000000000006</v>
      </c>
      <c r="E325" s="3">
        <v>27.6</v>
      </c>
      <c r="F325" s="3">
        <v>63.2</v>
      </c>
      <c r="G325" s="3">
        <v>43.7</v>
      </c>
      <c r="H325" s="3">
        <v>8.5</v>
      </c>
      <c r="I325" s="3">
        <v>27.5</v>
      </c>
      <c r="J325" s="3">
        <v>30.8</v>
      </c>
      <c r="K325" s="3">
        <v>14.1</v>
      </c>
      <c r="L325" s="3">
        <v>19.600000000000001</v>
      </c>
      <c r="M325" s="3">
        <v>72</v>
      </c>
      <c r="N325" s="3">
        <v>9.9</v>
      </c>
      <c r="O325" s="3">
        <v>25.1</v>
      </c>
      <c r="P325" s="3">
        <v>35</v>
      </c>
      <c r="Q325" s="3">
        <v>12.8</v>
      </c>
      <c r="R325" s="3">
        <v>6.3</v>
      </c>
      <c r="S325" s="3">
        <v>2.9</v>
      </c>
      <c r="T325" s="3">
        <v>10.199999999999999</v>
      </c>
      <c r="U325" s="3">
        <v>17.899999999999999</v>
      </c>
      <c r="V325" s="3"/>
    </row>
    <row r="326" spans="1:22" x14ac:dyDescent="0.2">
      <c r="A326" s="3">
        <v>325</v>
      </c>
      <c r="B326" s="13" t="s">
        <v>233</v>
      </c>
      <c r="C326" s="3">
        <v>33</v>
      </c>
      <c r="D326" s="3">
        <v>78</v>
      </c>
      <c r="E326" s="3">
        <v>27.6</v>
      </c>
      <c r="F326" s="3">
        <v>58.8</v>
      </c>
      <c r="G326" s="3">
        <v>46.9</v>
      </c>
      <c r="H326" s="3">
        <v>6.6</v>
      </c>
      <c r="I326" s="3">
        <v>18.8</v>
      </c>
      <c r="J326" s="3">
        <v>34.9</v>
      </c>
      <c r="K326" s="3">
        <v>16.2</v>
      </c>
      <c r="L326" s="3">
        <v>22.6</v>
      </c>
      <c r="M326" s="3">
        <v>71.599999999999994</v>
      </c>
      <c r="N326" s="3">
        <v>10.5</v>
      </c>
      <c r="O326" s="3">
        <v>25.8</v>
      </c>
      <c r="P326" s="3">
        <v>36.299999999999997</v>
      </c>
      <c r="Q326" s="3">
        <v>13.5</v>
      </c>
      <c r="R326" s="3">
        <v>7.3</v>
      </c>
      <c r="S326" s="3">
        <v>3.6</v>
      </c>
      <c r="T326" s="3">
        <v>12.1</v>
      </c>
      <c r="U326" s="3">
        <v>17.5</v>
      </c>
      <c r="V326" s="3"/>
    </row>
    <row r="327" spans="1:22" x14ac:dyDescent="0.2">
      <c r="A327" s="3">
        <v>326</v>
      </c>
      <c r="B327" s="13" t="s">
        <v>28</v>
      </c>
      <c r="C327" s="3">
        <v>34</v>
      </c>
      <c r="D327" s="3">
        <v>78</v>
      </c>
      <c r="E327" s="3">
        <v>26.9</v>
      </c>
      <c r="F327" s="3">
        <v>61.4</v>
      </c>
      <c r="G327" s="3">
        <v>43.9</v>
      </c>
      <c r="H327" s="3">
        <v>8.1999999999999993</v>
      </c>
      <c r="I327" s="3">
        <v>23.4</v>
      </c>
      <c r="J327" s="3">
        <v>34.9</v>
      </c>
      <c r="K327" s="3">
        <v>15.9</v>
      </c>
      <c r="L327" s="3">
        <v>22</v>
      </c>
      <c r="M327" s="3">
        <v>72.400000000000006</v>
      </c>
      <c r="N327" s="3">
        <v>11.5</v>
      </c>
      <c r="O327" s="3">
        <v>24.7</v>
      </c>
      <c r="P327" s="3">
        <v>36.200000000000003</v>
      </c>
      <c r="Q327" s="3">
        <v>12.6</v>
      </c>
      <c r="R327" s="3">
        <v>7</v>
      </c>
      <c r="S327" s="3">
        <v>4</v>
      </c>
      <c r="T327" s="3">
        <v>14.4</v>
      </c>
      <c r="U327" s="3">
        <v>23.1</v>
      </c>
      <c r="V327" s="3"/>
    </row>
    <row r="328" spans="1:22" x14ac:dyDescent="0.2">
      <c r="A328" s="3">
        <v>327</v>
      </c>
      <c r="B328" s="13" t="s">
        <v>55</v>
      </c>
      <c r="C328" s="3">
        <v>27</v>
      </c>
      <c r="D328" s="3">
        <v>78.099999999999994</v>
      </c>
      <c r="E328" s="3">
        <v>28.7</v>
      </c>
      <c r="F328" s="3">
        <v>61.3</v>
      </c>
      <c r="G328" s="3">
        <v>46.8</v>
      </c>
      <c r="H328" s="3">
        <v>9.8000000000000007</v>
      </c>
      <c r="I328" s="3">
        <v>25.7</v>
      </c>
      <c r="J328" s="3">
        <v>38.1</v>
      </c>
      <c r="K328" s="3">
        <v>11</v>
      </c>
      <c r="L328" s="3">
        <v>15</v>
      </c>
      <c r="M328" s="3">
        <v>73.3</v>
      </c>
      <c r="N328" s="3">
        <v>9.1</v>
      </c>
      <c r="O328" s="3">
        <v>25.3</v>
      </c>
      <c r="P328" s="3">
        <v>34.4</v>
      </c>
      <c r="Q328" s="3">
        <v>18.3</v>
      </c>
      <c r="R328" s="3">
        <v>6.2</v>
      </c>
      <c r="S328" s="3">
        <v>3.7</v>
      </c>
      <c r="T328" s="3">
        <v>12</v>
      </c>
      <c r="U328" s="3">
        <v>16</v>
      </c>
      <c r="V328" s="3"/>
    </row>
    <row r="329" spans="1:22" x14ac:dyDescent="0.2">
      <c r="A329" s="3">
        <v>328</v>
      </c>
      <c r="B329" s="13" t="s">
        <v>265</v>
      </c>
      <c r="C329" s="3">
        <v>33</v>
      </c>
      <c r="D329" s="3">
        <v>78.099999999999994</v>
      </c>
      <c r="E329" s="3">
        <v>28.1</v>
      </c>
      <c r="F329" s="3">
        <v>61.2</v>
      </c>
      <c r="G329" s="3">
        <v>45.9</v>
      </c>
      <c r="H329" s="3">
        <v>12.2</v>
      </c>
      <c r="I329" s="3">
        <v>31.9</v>
      </c>
      <c r="J329" s="3">
        <v>38.4</v>
      </c>
      <c r="K329" s="3">
        <v>9.6</v>
      </c>
      <c r="L329" s="3">
        <v>13.3</v>
      </c>
      <c r="M329" s="3">
        <v>72.3</v>
      </c>
      <c r="N329" s="3">
        <v>10</v>
      </c>
      <c r="O329" s="3">
        <v>26.8</v>
      </c>
      <c r="P329" s="3">
        <v>36.799999999999997</v>
      </c>
      <c r="Q329" s="3">
        <v>17.100000000000001</v>
      </c>
      <c r="R329" s="3">
        <v>7.7</v>
      </c>
      <c r="S329" s="3">
        <v>3.7</v>
      </c>
      <c r="T329" s="3">
        <v>11.7</v>
      </c>
      <c r="U329" s="3">
        <v>14.9</v>
      </c>
      <c r="V329" s="3"/>
    </row>
    <row r="330" spans="1:22" x14ac:dyDescent="0.2">
      <c r="A330" s="3">
        <v>329</v>
      </c>
      <c r="B330" s="13" t="s">
        <v>254</v>
      </c>
      <c r="C330" s="3">
        <v>31</v>
      </c>
      <c r="D330" s="3">
        <v>78.099999999999994</v>
      </c>
      <c r="E330" s="3">
        <v>27.5</v>
      </c>
      <c r="F330" s="3">
        <v>60</v>
      </c>
      <c r="G330" s="3">
        <v>45.9</v>
      </c>
      <c r="H330" s="3">
        <v>7.4</v>
      </c>
      <c r="I330" s="3">
        <v>22.8</v>
      </c>
      <c r="J330" s="3">
        <v>32.299999999999997</v>
      </c>
      <c r="K330" s="3">
        <v>15.7</v>
      </c>
      <c r="L330" s="3">
        <v>22.3</v>
      </c>
      <c r="M330" s="3">
        <v>70.5</v>
      </c>
      <c r="N330" s="3">
        <v>10.8</v>
      </c>
      <c r="O330" s="3">
        <v>22.9</v>
      </c>
      <c r="P330" s="3">
        <v>33.700000000000003</v>
      </c>
      <c r="Q330" s="3">
        <v>13.9</v>
      </c>
      <c r="R330" s="3">
        <v>7.9</v>
      </c>
      <c r="S330" s="3">
        <v>3.3</v>
      </c>
      <c r="T330" s="3">
        <v>10.4</v>
      </c>
      <c r="U330" s="3">
        <v>18.3</v>
      </c>
      <c r="V330" s="3"/>
    </row>
    <row r="331" spans="1:22" x14ac:dyDescent="0.2">
      <c r="A331" s="3">
        <v>330</v>
      </c>
      <c r="B331" s="13" t="s">
        <v>240</v>
      </c>
      <c r="C331" s="3">
        <v>32</v>
      </c>
      <c r="D331" s="3">
        <v>78.2</v>
      </c>
      <c r="E331" s="3">
        <v>29.4</v>
      </c>
      <c r="F331" s="3">
        <v>61.1</v>
      </c>
      <c r="G331" s="3">
        <v>48.1</v>
      </c>
      <c r="H331" s="3">
        <v>5.9</v>
      </c>
      <c r="I331" s="3">
        <v>17.7</v>
      </c>
      <c r="J331" s="3">
        <v>33.299999999999997</v>
      </c>
      <c r="K331" s="3">
        <v>13.6</v>
      </c>
      <c r="L331" s="3">
        <v>19.399999999999999</v>
      </c>
      <c r="M331" s="3">
        <v>69.8</v>
      </c>
      <c r="N331" s="3">
        <v>9.4</v>
      </c>
      <c r="O331" s="3">
        <v>24.9</v>
      </c>
      <c r="P331" s="3">
        <v>34.4</v>
      </c>
      <c r="Q331" s="3">
        <v>12.3</v>
      </c>
      <c r="R331" s="3">
        <v>7.3</v>
      </c>
      <c r="S331" s="3">
        <v>3.4</v>
      </c>
      <c r="T331" s="3">
        <v>9.6999999999999993</v>
      </c>
      <c r="U331" s="3">
        <v>19.899999999999999</v>
      </c>
      <c r="V331" s="3"/>
    </row>
    <row r="332" spans="1:22" x14ac:dyDescent="0.2">
      <c r="A332" s="3">
        <v>331</v>
      </c>
      <c r="B332" s="13" t="s">
        <v>327</v>
      </c>
      <c r="C332" s="3">
        <v>31</v>
      </c>
      <c r="D332" s="3">
        <v>78.3</v>
      </c>
      <c r="E332" s="3">
        <v>27.3</v>
      </c>
      <c r="F332" s="3">
        <v>57.1</v>
      </c>
      <c r="G332" s="3">
        <v>47.7</v>
      </c>
      <c r="H332" s="3">
        <v>8.9</v>
      </c>
      <c r="I332" s="3">
        <v>24.8</v>
      </c>
      <c r="J332" s="3">
        <v>36.1</v>
      </c>
      <c r="K332" s="3">
        <v>14.8</v>
      </c>
      <c r="L332" s="3">
        <v>20.8</v>
      </c>
      <c r="M332" s="3">
        <v>71.3</v>
      </c>
      <c r="N332" s="3">
        <v>9.6</v>
      </c>
      <c r="O332" s="3">
        <v>26.7</v>
      </c>
      <c r="P332" s="3">
        <v>36.299999999999997</v>
      </c>
      <c r="Q332" s="3">
        <v>15.7</v>
      </c>
      <c r="R332" s="3">
        <v>6.9</v>
      </c>
      <c r="S332" s="3">
        <v>3</v>
      </c>
      <c r="T332" s="3">
        <v>11.7</v>
      </c>
      <c r="U332" s="3">
        <v>15.3</v>
      </c>
      <c r="V332" s="3"/>
    </row>
    <row r="333" spans="1:22" x14ac:dyDescent="0.2">
      <c r="A333" s="3">
        <v>332</v>
      </c>
      <c r="B333" s="13" t="s">
        <v>257</v>
      </c>
      <c r="C333" s="3">
        <v>33</v>
      </c>
      <c r="D333" s="3">
        <v>78.3</v>
      </c>
      <c r="E333" s="3">
        <v>28.6</v>
      </c>
      <c r="F333" s="3">
        <v>64.8</v>
      </c>
      <c r="G333" s="3">
        <v>44.2</v>
      </c>
      <c r="H333" s="3">
        <v>8.9</v>
      </c>
      <c r="I333" s="3">
        <v>26.9</v>
      </c>
      <c r="J333" s="3">
        <v>33</v>
      </c>
      <c r="K333" s="3">
        <v>12.2</v>
      </c>
      <c r="L333" s="3">
        <v>17</v>
      </c>
      <c r="M333" s="3">
        <v>71.7</v>
      </c>
      <c r="N333" s="3">
        <v>12.1</v>
      </c>
      <c r="O333" s="3">
        <v>23.9</v>
      </c>
      <c r="P333" s="3">
        <v>36</v>
      </c>
      <c r="Q333" s="3">
        <v>15.2</v>
      </c>
      <c r="R333" s="3">
        <v>6.9</v>
      </c>
      <c r="S333" s="3">
        <v>3.5</v>
      </c>
      <c r="T333" s="3">
        <v>9.3000000000000007</v>
      </c>
      <c r="U333" s="3">
        <v>16.8</v>
      </c>
      <c r="V333" s="3"/>
    </row>
    <row r="334" spans="1:22" x14ac:dyDescent="0.2">
      <c r="A334" s="3">
        <v>333</v>
      </c>
      <c r="B334" s="13" t="s">
        <v>56</v>
      </c>
      <c r="C334" s="3">
        <v>33</v>
      </c>
      <c r="D334" s="3">
        <v>78.400000000000006</v>
      </c>
      <c r="E334" s="3">
        <v>27.8</v>
      </c>
      <c r="F334" s="3">
        <v>62.2</v>
      </c>
      <c r="G334" s="3">
        <v>44.8</v>
      </c>
      <c r="H334" s="3">
        <v>8.1</v>
      </c>
      <c r="I334" s="3">
        <v>24.2</v>
      </c>
      <c r="J334" s="3">
        <v>33.5</v>
      </c>
      <c r="K334" s="3">
        <v>14.6</v>
      </c>
      <c r="L334" s="3">
        <v>20.2</v>
      </c>
      <c r="M334" s="3">
        <v>72</v>
      </c>
      <c r="N334" s="3">
        <v>12</v>
      </c>
      <c r="O334" s="3">
        <v>21.8</v>
      </c>
      <c r="P334" s="3">
        <v>33.799999999999997</v>
      </c>
      <c r="Q334" s="3">
        <v>13.9</v>
      </c>
      <c r="R334" s="3">
        <v>7.9</v>
      </c>
      <c r="S334" s="3">
        <v>2.7</v>
      </c>
      <c r="T334" s="3">
        <v>12.3</v>
      </c>
      <c r="U334" s="3">
        <v>18.399999999999999</v>
      </c>
      <c r="V334" s="3"/>
    </row>
    <row r="335" spans="1:22" x14ac:dyDescent="0.2">
      <c r="A335" s="3">
        <v>334</v>
      </c>
      <c r="B335" s="13" t="s">
        <v>183</v>
      </c>
      <c r="C335" s="3">
        <v>30</v>
      </c>
      <c r="D335" s="3">
        <v>78.5</v>
      </c>
      <c r="E335" s="3">
        <v>27.3</v>
      </c>
      <c r="F335" s="3">
        <v>58.5</v>
      </c>
      <c r="G335" s="3">
        <v>46.7</v>
      </c>
      <c r="H335" s="3">
        <v>8.1</v>
      </c>
      <c r="I335" s="3">
        <v>23.8</v>
      </c>
      <c r="J335" s="3">
        <v>34.1</v>
      </c>
      <c r="K335" s="3">
        <v>15.7</v>
      </c>
      <c r="L335" s="3">
        <v>20.5</v>
      </c>
      <c r="M335" s="3">
        <v>76.900000000000006</v>
      </c>
      <c r="N335" s="3">
        <v>10.199999999999999</v>
      </c>
      <c r="O335" s="3">
        <v>25.9</v>
      </c>
      <c r="P335" s="3">
        <v>36.1</v>
      </c>
      <c r="Q335" s="3">
        <v>14.5</v>
      </c>
      <c r="R335" s="3">
        <v>5.9</v>
      </c>
      <c r="S335" s="3">
        <v>3.1</v>
      </c>
      <c r="T335" s="3">
        <v>10.3</v>
      </c>
      <c r="U335" s="3">
        <v>17.399999999999999</v>
      </c>
      <c r="V335" s="3"/>
    </row>
    <row r="336" spans="1:22" x14ac:dyDescent="0.2">
      <c r="A336" s="3">
        <v>335</v>
      </c>
      <c r="B336" s="13" t="s">
        <v>359</v>
      </c>
      <c r="C336" s="3">
        <v>31</v>
      </c>
      <c r="D336" s="3">
        <v>78.599999999999994</v>
      </c>
      <c r="E336" s="3">
        <v>28.3</v>
      </c>
      <c r="F336" s="3">
        <v>57.1</v>
      </c>
      <c r="G336" s="3">
        <v>49.5</v>
      </c>
      <c r="H336" s="3">
        <v>8.5</v>
      </c>
      <c r="I336" s="3">
        <v>23.4</v>
      </c>
      <c r="J336" s="3">
        <v>36.200000000000003</v>
      </c>
      <c r="K336" s="3">
        <v>13.6</v>
      </c>
      <c r="L336" s="3">
        <v>17.899999999999999</v>
      </c>
      <c r="M336" s="3">
        <v>76.099999999999994</v>
      </c>
      <c r="N336" s="3">
        <v>10.5</v>
      </c>
      <c r="O336" s="3">
        <v>25.9</v>
      </c>
      <c r="P336" s="3">
        <v>36.4</v>
      </c>
      <c r="Q336" s="3">
        <v>16.7</v>
      </c>
      <c r="R336" s="3">
        <v>6.2</v>
      </c>
      <c r="S336" s="3">
        <v>3.1</v>
      </c>
      <c r="T336" s="3">
        <v>10.9</v>
      </c>
      <c r="U336" s="3">
        <v>12.5</v>
      </c>
      <c r="V336" s="3"/>
    </row>
    <row r="337" spans="1:22" x14ac:dyDescent="0.2">
      <c r="A337" s="3">
        <v>336</v>
      </c>
      <c r="B337" s="13" t="s">
        <v>372</v>
      </c>
      <c r="C337" s="3">
        <v>32</v>
      </c>
      <c r="D337" s="3">
        <v>78.7</v>
      </c>
      <c r="E337" s="3">
        <v>27.6</v>
      </c>
      <c r="F337" s="3">
        <v>57.7</v>
      </c>
      <c r="G337" s="3">
        <v>47.8</v>
      </c>
      <c r="H337" s="3">
        <v>8.1</v>
      </c>
      <c r="I337" s="3">
        <v>22.7</v>
      </c>
      <c r="J337" s="3">
        <v>35.799999999999997</v>
      </c>
      <c r="K337" s="3">
        <v>15.4</v>
      </c>
      <c r="L337" s="3">
        <v>21.3</v>
      </c>
      <c r="M337" s="3">
        <v>72.099999999999994</v>
      </c>
      <c r="N337" s="3">
        <v>11.2</v>
      </c>
      <c r="O337" s="3">
        <v>29.3</v>
      </c>
      <c r="P337" s="3">
        <v>40.5</v>
      </c>
      <c r="Q337" s="3">
        <v>15.9</v>
      </c>
      <c r="R337" s="3">
        <v>6.9</v>
      </c>
      <c r="S337" s="3">
        <v>3.1</v>
      </c>
      <c r="T337" s="3">
        <v>12.6</v>
      </c>
      <c r="U337" s="3">
        <v>14.4</v>
      </c>
      <c r="V337" s="3"/>
    </row>
    <row r="338" spans="1:22" x14ac:dyDescent="0.2">
      <c r="A338" s="3">
        <v>337</v>
      </c>
      <c r="B338" s="13" t="s">
        <v>187</v>
      </c>
      <c r="C338" s="3">
        <v>32</v>
      </c>
      <c r="D338" s="3">
        <v>78.8</v>
      </c>
      <c r="E338" s="3">
        <v>26.1</v>
      </c>
      <c r="F338" s="3">
        <v>56.8</v>
      </c>
      <c r="G338" s="3">
        <v>45.9</v>
      </c>
      <c r="H338" s="3">
        <v>8.1</v>
      </c>
      <c r="I338" s="3">
        <v>21.1</v>
      </c>
      <c r="J338" s="3">
        <v>38.5</v>
      </c>
      <c r="K338" s="3">
        <v>18.5</v>
      </c>
      <c r="L338" s="3">
        <v>26.7</v>
      </c>
      <c r="M338" s="3">
        <v>69.3</v>
      </c>
      <c r="N338" s="3">
        <v>11.6</v>
      </c>
      <c r="O338" s="3">
        <v>25.9</v>
      </c>
      <c r="P338" s="3">
        <v>37.4</v>
      </c>
      <c r="Q338" s="3">
        <v>15.1</v>
      </c>
      <c r="R338" s="3">
        <v>9</v>
      </c>
      <c r="S338" s="3">
        <v>3</v>
      </c>
      <c r="T338" s="3">
        <v>16.100000000000001</v>
      </c>
      <c r="U338" s="3">
        <v>18.7</v>
      </c>
      <c r="V338" s="3"/>
    </row>
    <row r="339" spans="1:22" x14ac:dyDescent="0.2">
      <c r="A339" s="3">
        <v>338</v>
      </c>
      <c r="B339" s="13" t="s">
        <v>41</v>
      </c>
      <c r="C339" s="3">
        <v>32</v>
      </c>
      <c r="D339" s="3">
        <v>78.8</v>
      </c>
      <c r="E339" s="3">
        <v>29.4</v>
      </c>
      <c r="F339" s="3">
        <v>63.6</v>
      </c>
      <c r="G339" s="3">
        <v>46.3</v>
      </c>
      <c r="H339" s="3">
        <v>7.7</v>
      </c>
      <c r="I339" s="3">
        <v>22.1</v>
      </c>
      <c r="J339" s="3">
        <v>34.700000000000003</v>
      </c>
      <c r="K339" s="3">
        <v>12.3</v>
      </c>
      <c r="L339" s="3">
        <v>17.600000000000001</v>
      </c>
      <c r="M339" s="3">
        <v>69.7</v>
      </c>
      <c r="N339" s="3">
        <v>12.1</v>
      </c>
      <c r="O339" s="3">
        <v>26.4</v>
      </c>
      <c r="P339" s="3">
        <v>38.4</v>
      </c>
      <c r="Q339" s="3">
        <v>13.2</v>
      </c>
      <c r="R339" s="3">
        <v>6.4</v>
      </c>
      <c r="S339" s="3">
        <v>2.9</v>
      </c>
      <c r="T339" s="3">
        <v>12.8</v>
      </c>
      <c r="U339" s="3">
        <v>15.3</v>
      </c>
      <c r="V339" s="3"/>
    </row>
    <row r="340" spans="1:22" x14ac:dyDescent="0.2">
      <c r="A340" s="3">
        <v>339</v>
      </c>
      <c r="B340" s="13" t="s">
        <v>319</v>
      </c>
      <c r="C340" s="3">
        <v>30</v>
      </c>
      <c r="D340" s="3">
        <v>79</v>
      </c>
      <c r="E340" s="3">
        <v>27.4</v>
      </c>
      <c r="F340" s="3">
        <v>63.7</v>
      </c>
      <c r="G340" s="3">
        <v>43</v>
      </c>
      <c r="H340" s="3">
        <v>9.1</v>
      </c>
      <c r="I340" s="3">
        <v>28.2</v>
      </c>
      <c r="J340" s="3">
        <v>32.4</v>
      </c>
      <c r="K340" s="3">
        <v>15.1</v>
      </c>
      <c r="L340" s="3">
        <v>20.399999999999999</v>
      </c>
      <c r="M340" s="3">
        <v>74.099999999999994</v>
      </c>
      <c r="N340" s="3">
        <v>11.1</v>
      </c>
      <c r="O340" s="3">
        <v>28</v>
      </c>
      <c r="P340" s="3">
        <v>39.1</v>
      </c>
      <c r="Q340" s="3">
        <v>14.6</v>
      </c>
      <c r="R340" s="3">
        <v>8.5</v>
      </c>
      <c r="S340" s="3">
        <v>2.9</v>
      </c>
      <c r="T340" s="3">
        <v>10.199999999999999</v>
      </c>
      <c r="U340" s="3">
        <v>14.8</v>
      </c>
      <c r="V340" s="3"/>
    </row>
    <row r="341" spans="1:22" x14ac:dyDescent="0.2">
      <c r="A341" s="3">
        <v>340</v>
      </c>
      <c r="B341" s="13" t="s">
        <v>97</v>
      </c>
      <c r="C341" s="3">
        <v>32</v>
      </c>
      <c r="D341" s="3">
        <v>79.3</v>
      </c>
      <c r="E341" s="3">
        <v>27.2</v>
      </c>
      <c r="F341" s="3">
        <v>59.8</v>
      </c>
      <c r="G341" s="3">
        <v>45.5</v>
      </c>
      <c r="H341" s="3">
        <v>6.9</v>
      </c>
      <c r="I341" s="3">
        <v>20.3</v>
      </c>
      <c r="J341" s="3">
        <v>33.9</v>
      </c>
      <c r="K341" s="3">
        <v>18</v>
      </c>
      <c r="L341" s="3">
        <v>23.5</v>
      </c>
      <c r="M341" s="3">
        <v>76.5</v>
      </c>
      <c r="N341" s="3">
        <v>10.9</v>
      </c>
      <c r="O341" s="3">
        <v>23.3</v>
      </c>
      <c r="P341" s="3">
        <v>34.200000000000003</v>
      </c>
      <c r="Q341" s="3">
        <v>12.2</v>
      </c>
      <c r="R341" s="3">
        <v>7.3</v>
      </c>
      <c r="S341" s="3">
        <v>2.8</v>
      </c>
      <c r="T341" s="3">
        <v>11.8</v>
      </c>
      <c r="U341" s="3">
        <v>18.7</v>
      </c>
      <c r="V341" s="3"/>
    </row>
    <row r="342" spans="1:22" x14ac:dyDescent="0.2">
      <c r="A342" s="3">
        <v>341</v>
      </c>
      <c r="B342" s="13" t="s">
        <v>146</v>
      </c>
      <c r="C342" s="3">
        <v>33</v>
      </c>
      <c r="D342" s="3">
        <v>79.5</v>
      </c>
      <c r="E342" s="3">
        <v>28.4</v>
      </c>
      <c r="F342" s="3">
        <v>59.9</v>
      </c>
      <c r="G342" s="3">
        <v>47.4</v>
      </c>
      <c r="H342" s="3">
        <v>8.6999999999999993</v>
      </c>
      <c r="I342" s="3">
        <v>24.2</v>
      </c>
      <c r="J342" s="3">
        <v>36.1</v>
      </c>
      <c r="K342" s="3">
        <v>14.1</v>
      </c>
      <c r="L342" s="3">
        <v>18.899999999999999</v>
      </c>
      <c r="M342" s="3">
        <v>74.5</v>
      </c>
      <c r="N342" s="3">
        <v>9.5</v>
      </c>
      <c r="O342" s="3">
        <v>25.6</v>
      </c>
      <c r="P342" s="3">
        <v>35</v>
      </c>
      <c r="Q342" s="3">
        <v>13.5</v>
      </c>
      <c r="R342" s="3">
        <v>6.5</v>
      </c>
      <c r="S342" s="3">
        <v>3.5</v>
      </c>
      <c r="T342" s="3">
        <v>10.8</v>
      </c>
      <c r="U342" s="3">
        <v>18.399999999999999</v>
      </c>
      <c r="V342" s="3"/>
    </row>
    <row r="343" spans="1:22" x14ac:dyDescent="0.2">
      <c r="A343" s="3">
        <v>342</v>
      </c>
      <c r="B343" s="13" t="s">
        <v>37</v>
      </c>
      <c r="C343" s="3">
        <v>32</v>
      </c>
      <c r="D343" s="3">
        <v>79.5</v>
      </c>
      <c r="E343" s="3">
        <v>27.9</v>
      </c>
      <c r="F343" s="3">
        <v>60.4</v>
      </c>
      <c r="G343" s="3">
        <v>46.2</v>
      </c>
      <c r="H343" s="3">
        <v>8</v>
      </c>
      <c r="I343" s="3">
        <v>23</v>
      </c>
      <c r="J343" s="3">
        <v>34.9</v>
      </c>
      <c r="K343" s="3">
        <v>15.7</v>
      </c>
      <c r="L343" s="3">
        <v>22</v>
      </c>
      <c r="M343" s="3">
        <v>71.400000000000006</v>
      </c>
      <c r="N343" s="3">
        <v>9.5</v>
      </c>
      <c r="O343" s="3">
        <v>25.2</v>
      </c>
      <c r="P343" s="3">
        <v>34.700000000000003</v>
      </c>
      <c r="Q343" s="3">
        <v>13.4</v>
      </c>
      <c r="R343" s="3">
        <v>8</v>
      </c>
      <c r="S343" s="3">
        <v>3.3</v>
      </c>
      <c r="T343" s="3">
        <v>11.8</v>
      </c>
      <c r="U343" s="3">
        <v>17.3</v>
      </c>
      <c r="V343" s="3"/>
    </row>
    <row r="344" spans="1:22" x14ac:dyDescent="0.2">
      <c r="A344" s="3">
        <v>343</v>
      </c>
      <c r="B344" s="13" t="s">
        <v>344</v>
      </c>
      <c r="C344" s="3">
        <v>33</v>
      </c>
      <c r="D344" s="3">
        <v>79.7</v>
      </c>
      <c r="E344" s="3">
        <v>26.2</v>
      </c>
      <c r="F344" s="3">
        <v>56.4</v>
      </c>
      <c r="G344" s="3">
        <v>46.5</v>
      </c>
      <c r="H344" s="3">
        <v>8.1999999999999993</v>
      </c>
      <c r="I344" s="3">
        <v>21.4</v>
      </c>
      <c r="J344" s="3">
        <v>38.5</v>
      </c>
      <c r="K344" s="3">
        <v>19</v>
      </c>
      <c r="L344" s="3">
        <v>25.8</v>
      </c>
      <c r="M344" s="3">
        <v>73.599999999999994</v>
      </c>
      <c r="N344" s="3">
        <v>10.5</v>
      </c>
      <c r="O344" s="3">
        <v>26.8</v>
      </c>
      <c r="P344" s="3">
        <v>37.299999999999997</v>
      </c>
      <c r="Q344" s="3">
        <v>14.9</v>
      </c>
      <c r="R344" s="3">
        <v>7.1</v>
      </c>
      <c r="S344" s="3">
        <v>3.7</v>
      </c>
      <c r="T344" s="3">
        <v>13.3</v>
      </c>
      <c r="U344" s="3">
        <v>17.7</v>
      </c>
      <c r="V344" s="3"/>
    </row>
    <row r="345" spans="1:22" x14ac:dyDescent="0.2">
      <c r="A345" s="3">
        <v>344</v>
      </c>
      <c r="B345" s="13" t="s">
        <v>13</v>
      </c>
      <c r="C345" s="3">
        <v>33</v>
      </c>
      <c r="D345" s="3">
        <v>79.7</v>
      </c>
      <c r="E345" s="3">
        <v>29.5</v>
      </c>
      <c r="F345" s="3">
        <v>61.9</v>
      </c>
      <c r="G345" s="3">
        <v>47.7</v>
      </c>
      <c r="H345" s="3">
        <v>8.3000000000000007</v>
      </c>
      <c r="I345" s="3">
        <v>24</v>
      </c>
      <c r="J345" s="3">
        <v>34.4</v>
      </c>
      <c r="K345" s="3">
        <v>12.3</v>
      </c>
      <c r="L345" s="3">
        <v>17.5</v>
      </c>
      <c r="M345" s="3">
        <v>70.400000000000006</v>
      </c>
      <c r="N345" s="3">
        <v>11.1</v>
      </c>
      <c r="O345" s="3">
        <v>25.8</v>
      </c>
      <c r="P345" s="3">
        <v>36.9</v>
      </c>
      <c r="Q345" s="3">
        <v>16</v>
      </c>
      <c r="R345" s="3">
        <v>6</v>
      </c>
      <c r="S345" s="3">
        <v>2.8</v>
      </c>
      <c r="T345" s="3">
        <v>12.8</v>
      </c>
      <c r="U345" s="3">
        <v>15.9</v>
      </c>
      <c r="V345" s="3"/>
    </row>
    <row r="346" spans="1:22" x14ac:dyDescent="0.2">
      <c r="A346" s="3">
        <v>345</v>
      </c>
      <c r="B346" s="13" t="s">
        <v>109</v>
      </c>
      <c r="C346" s="3">
        <v>33</v>
      </c>
      <c r="D346" s="3">
        <v>80.099999999999994</v>
      </c>
      <c r="E346" s="3">
        <v>28.9</v>
      </c>
      <c r="F346" s="3">
        <v>64.2</v>
      </c>
      <c r="G346" s="3">
        <v>45</v>
      </c>
      <c r="H346" s="3">
        <v>7.8</v>
      </c>
      <c r="I346" s="3">
        <v>23.8</v>
      </c>
      <c r="J346" s="3">
        <v>33</v>
      </c>
      <c r="K346" s="3">
        <v>14.5</v>
      </c>
      <c r="L346" s="3">
        <v>19.8</v>
      </c>
      <c r="M346" s="3">
        <v>73.400000000000006</v>
      </c>
      <c r="N346" s="3">
        <v>12.8</v>
      </c>
      <c r="O346" s="3">
        <v>25.8</v>
      </c>
      <c r="P346" s="3">
        <v>38.6</v>
      </c>
      <c r="Q346" s="3">
        <v>15.5</v>
      </c>
      <c r="R346" s="3">
        <v>7.4</v>
      </c>
      <c r="S346" s="3">
        <v>3.8</v>
      </c>
      <c r="T346" s="3">
        <v>13.4</v>
      </c>
      <c r="U346" s="3">
        <v>19</v>
      </c>
      <c r="V346" s="3"/>
    </row>
    <row r="347" spans="1:22" x14ac:dyDescent="0.2">
      <c r="A347" s="3">
        <v>346</v>
      </c>
      <c r="B347" s="13" t="s">
        <v>273</v>
      </c>
      <c r="C347" s="3">
        <v>31</v>
      </c>
      <c r="D347" s="3">
        <v>80.099999999999994</v>
      </c>
      <c r="E347" s="3">
        <v>27.6</v>
      </c>
      <c r="F347" s="3">
        <v>57.5</v>
      </c>
      <c r="G347" s="3">
        <v>48.1</v>
      </c>
      <c r="H347" s="3">
        <v>10.3</v>
      </c>
      <c r="I347" s="3">
        <v>26.7</v>
      </c>
      <c r="J347" s="3">
        <v>38.6</v>
      </c>
      <c r="K347" s="3">
        <v>14.5</v>
      </c>
      <c r="L347" s="3">
        <v>19.3</v>
      </c>
      <c r="M347" s="3">
        <v>75.5</v>
      </c>
      <c r="N347" s="3">
        <v>9.1</v>
      </c>
      <c r="O347" s="3">
        <v>24.6</v>
      </c>
      <c r="P347" s="3">
        <v>33.700000000000003</v>
      </c>
      <c r="Q347" s="3">
        <v>15.1</v>
      </c>
      <c r="R347" s="3">
        <v>6.8</v>
      </c>
      <c r="S347" s="3">
        <v>2.2000000000000002</v>
      </c>
      <c r="T347" s="3">
        <v>10.3</v>
      </c>
      <c r="U347" s="3">
        <v>14.9</v>
      </c>
      <c r="V347" s="3"/>
    </row>
    <row r="348" spans="1:22" x14ac:dyDescent="0.2">
      <c r="A348" s="3">
        <v>347</v>
      </c>
      <c r="B348" s="13" t="s">
        <v>138</v>
      </c>
      <c r="C348" s="3">
        <v>33</v>
      </c>
      <c r="D348" s="3">
        <v>80.2</v>
      </c>
      <c r="E348" s="3">
        <v>29.8</v>
      </c>
      <c r="F348" s="3">
        <v>61.2</v>
      </c>
      <c r="G348" s="3">
        <v>48.7</v>
      </c>
      <c r="H348" s="3">
        <v>8.8000000000000007</v>
      </c>
      <c r="I348" s="3">
        <v>23</v>
      </c>
      <c r="J348" s="3">
        <v>38</v>
      </c>
      <c r="K348" s="3">
        <v>11.9</v>
      </c>
      <c r="L348" s="3">
        <v>16.2</v>
      </c>
      <c r="M348" s="3">
        <v>73.5</v>
      </c>
      <c r="N348" s="3">
        <v>10.199999999999999</v>
      </c>
      <c r="O348" s="3">
        <v>24.8</v>
      </c>
      <c r="P348" s="3">
        <v>35</v>
      </c>
      <c r="Q348" s="3">
        <v>13.7</v>
      </c>
      <c r="R348" s="3">
        <v>5.7</v>
      </c>
      <c r="S348" s="3">
        <v>3.2</v>
      </c>
      <c r="T348" s="3">
        <v>11</v>
      </c>
      <c r="U348" s="3">
        <v>18.5</v>
      </c>
      <c r="V348" s="3"/>
    </row>
    <row r="349" spans="1:22" x14ac:dyDescent="0.2">
      <c r="A349" s="3">
        <v>348</v>
      </c>
      <c r="B349" s="13" t="s">
        <v>198</v>
      </c>
      <c r="C349" s="3">
        <v>32</v>
      </c>
      <c r="D349" s="3">
        <v>80.2</v>
      </c>
      <c r="E349" s="3">
        <v>27.6</v>
      </c>
      <c r="F349" s="3">
        <v>59.8</v>
      </c>
      <c r="G349" s="3">
        <v>46.2</v>
      </c>
      <c r="H349" s="3">
        <v>9</v>
      </c>
      <c r="I349" s="3">
        <v>24.6</v>
      </c>
      <c r="J349" s="3">
        <v>36.5</v>
      </c>
      <c r="K349" s="3">
        <v>15.9</v>
      </c>
      <c r="L349" s="3">
        <v>21.8</v>
      </c>
      <c r="M349" s="3">
        <v>73</v>
      </c>
      <c r="N349" s="3">
        <v>11.2</v>
      </c>
      <c r="O349" s="3">
        <v>24.6</v>
      </c>
      <c r="P349" s="3">
        <v>35.799999999999997</v>
      </c>
      <c r="Q349" s="3">
        <v>15.7</v>
      </c>
      <c r="R349" s="3">
        <v>7.6</v>
      </c>
      <c r="S349" s="3">
        <v>3</v>
      </c>
      <c r="T349" s="3">
        <v>11.8</v>
      </c>
      <c r="U349" s="3">
        <v>17.3</v>
      </c>
      <c r="V349" s="3"/>
    </row>
    <row r="350" spans="1:22" x14ac:dyDescent="0.2">
      <c r="A350" s="3">
        <v>349</v>
      </c>
      <c r="B350" s="13" t="s">
        <v>325</v>
      </c>
      <c r="C350" s="3">
        <v>32</v>
      </c>
      <c r="D350" s="3">
        <v>80.3</v>
      </c>
      <c r="E350" s="3">
        <v>28.4</v>
      </c>
      <c r="F350" s="3">
        <v>60.1</v>
      </c>
      <c r="G350" s="3">
        <v>47.3</v>
      </c>
      <c r="H350" s="3">
        <v>8.9</v>
      </c>
      <c r="I350" s="3">
        <v>23.9</v>
      </c>
      <c r="J350" s="3">
        <v>37.299999999999997</v>
      </c>
      <c r="K350" s="3">
        <v>14.6</v>
      </c>
      <c r="L350" s="3">
        <v>21.2</v>
      </c>
      <c r="M350" s="3">
        <v>69</v>
      </c>
      <c r="N350" s="3">
        <v>10.9</v>
      </c>
      <c r="O350" s="3">
        <v>26.1</v>
      </c>
      <c r="P350" s="3">
        <v>37</v>
      </c>
      <c r="Q350" s="3">
        <v>15.8</v>
      </c>
      <c r="R350" s="3">
        <v>6.7</v>
      </c>
      <c r="S350" s="3">
        <v>3.9</v>
      </c>
      <c r="T350" s="3">
        <v>10</v>
      </c>
      <c r="U350" s="3">
        <v>17.2</v>
      </c>
      <c r="V350" s="3"/>
    </row>
    <row r="351" spans="1:22" x14ac:dyDescent="0.2">
      <c r="A351" s="3">
        <v>350</v>
      </c>
      <c r="B351" s="13" t="s">
        <v>294</v>
      </c>
      <c r="C351" s="3">
        <v>32</v>
      </c>
      <c r="D351" s="3">
        <v>80.400000000000006</v>
      </c>
      <c r="E351" s="3">
        <v>30</v>
      </c>
      <c r="F351" s="3">
        <v>64.900000000000006</v>
      </c>
      <c r="G351" s="3">
        <v>46.2</v>
      </c>
      <c r="H351" s="3">
        <v>10.1</v>
      </c>
      <c r="I351" s="3">
        <v>26.8</v>
      </c>
      <c r="J351" s="3">
        <v>37.6</v>
      </c>
      <c r="K351" s="3">
        <v>10.4</v>
      </c>
      <c r="L351" s="3">
        <v>14.1</v>
      </c>
      <c r="M351" s="3">
        <v>73.8</v>
      </c>
      <c r="N351" s="3">
        <v>10.7</v>
      </c>
      <c r="O351" s="3">
        <v>26.2</v>
      </c>
      <c r="P351" s="3">
        <v>36.799999999999997</v>
      </c>
      <c r="Q351" s="3">
        <v>17.3</v>
      </c>
      <c r="R351" s="3">
        <v>7.5</v>
      </c>
      <c r="S351" s="3">
        <v>2.8</v>
      </c>
      <c r="T351" s="3">
        <v>9.5</v>
      </c>
      <c r="U351" s="3">
        <v>17.399999999999999</v>
      </c>
      <c r="V351" s="3"/>
    </row>
    <row r="352" spans="1:22" x14ac:dyDescent="0.2">
      <c r="A352" s="3">
        <v>351</v>
      </c>
      <c r="B352" s="13" t="s">
        <v>132</v>
      </c>
      <c r="C352" s="3">
        <v>31</v>
      </c>
      <c r="D352" s="3">
        <v>80.599999999999994</v>
      </c>
      <c r="E352" s="3">
        <v>29.3</v>
      </c>
      <c r="F352" s="3">
        <v>59.2</v>
      </c>
      <c r="G352" s="3">
        <v>49.5</v>
      </c>
      <c r="H352" s="3">
        <v>9.4</v>
      </c>
      <c r="I352" s="3">
        <v>23.6</v>
      </c>
      <c r="J352" s="3">
        <v>39.700000000000003</v>
      </c>
      <c r="K352" s="3">
        <v>12.7</v>
      </c>
      <c r="L352" s="3">
        <v>17</v>
      </c>
      <c r="M352" s="3">
        <v>74.400000000000006</v>
      </c>
      <c r="N352" s="3">
        <v>9.8000000000000007</v>
      </c>
      <c r="O352" s="3">
        <v>24</v>
      </c>
      <c r="P352" s="3">
        <v>33.799999999999997</v>
      </c>
      <c r="Q352" s="3">
        <v>16.5</v>
      </c>
      <c r="R352" s="3">
        <v>6.1</v>
      </c>
      <c r="S352" s="3">
        <v>3</v>
      </c>
      <c r="T352" s="3">
        <v>10.199999999999999</v>
      </c>
      <c r="U352" s="3">
        <v>14.4</v>
      </c>
      <c r="V352" s="3"/>
    </row>
    <row r="353" spans="1:22" x14ac:dyDescent="0.2">
      <c r="A353" s="3">
        <v>352</v>
      </c>
      <c r="B353" s="13" t="s">
        <v>247</v>
      </c>
      <c r="C353" s="3">
        <v>32</v>
      </c>
      <c r="D353" s="3">
        <v>80.7</v>
      </c>
      <c r="E353" s="3">
        <v>30.1</v>
      </c>
      <c r="F353" s="3">
        <v>64.599999999999994</v>
      </c>
      <c r="G353" s="3">
        <v>46.6</v>
      </c>
      <c r="H353" s="3">
        <v>9.5</v>
      </c>
      <c r="I353" s="3">
        <v>27.8</v>
      </c>
      <c r="J353" s="3">
        <v>34.200000000000003</v>
      </c>
      <c r="K353" s="3">
        <v>10.9</v>
      </c>
      <c r="L353" s="3">
        <v>15.2</v>
      </c>
      <c r="M353" s="3">
        <v>72.2</v>
      </c>
      <c r="N353" s="3">
        <v>12.4</v>
      </c>
      <c r="O353" s="3">
        <v>28.4</v>
      </c>
      <c r="P353" s="3">
        <v>40.9</v>
      </c>
      <c r="Q353" s="3">
        <v>17.3</v>
      </c>
      <c r="R353" s="3">
        <v>6.8</v>
      </c>
      <c r="S353" s="3">
        <v>4.0999999999999996</v>
      </c>
      <c r="T353" s="3">
        <v>13.1</v>
      </c>
      <c r="U353" s="3">
        <v>18.3</v>
      </c>
      <c r="V353" s="3"/>
    </row>
    <row r="354" spans="1:22" x14ac:dyDescent="0.2">
      <c r="A354" s="3">
        <v>353</v>
      </c>
      <c r="B354" s="13" t="s">
        <v>48</v>
      </c>
      <c r="C354" s="3">
        <v>32</v>
      </c>
      <c r="D354" s="3">
        <v>80.8</v>
      </c>
      <c r="E354" s="3">
        <v>28.3</v>
      </c>
      <c r="F354" s="3">
        <v>62.8</v>
      </c>
      <c r="G354" s="3">
        <v>45</v>
      </c>
      <c r="H354" s="3">
        <v>7.7</v>
      </c>
      <c r="I354" s="3">
        <v>21.5</v>
      </c>
      <c r="J354" s="3">
        <v>35.799999999999997</v>
      </c>
      <c r="K354" s="3">
        <v>16.600000000000001</v>
      </c>
      <c r="L354" s="3">
        <v>24.3</v>
      </c>
      <c r="M354" s="3">
        <v>68.3</v>
      </c>
      <c r="N354" s="3">
        <v>13.8</v>
      </c>
      <c r="O354" s="3">
        <v>23.3</v>
      </c>
      <c r="P354" s="3">
        <v>37.1</v>
      </c>
      <c r="Q354" s="3">
        <v>15.2</v>
      </c>
      <c r="R354" s="3">
        <v>7.4</v>
      </c>
      <c r="S354" s="3">
        <v>3.9</v>
      </c>
      <c r="T354" s="3">
        <v>13.4</v>
      </c>
      <c r="U354" s="3">
        <v>17.899999999999999</v>
      </c>
      <c r="V354" s="3"/>
    </row>
    <row r="355" spans="1:22" x14ac:dyDescent="0.2">
      <c r="A355" s="3">
        <v>354</v>
      </c>
      <c r="B355" s="13" t="s">
        <v>374</v>
      </c>
      <c r="C355" s="3">
        <v>31</v>
      </c>
      <c r="D355" s="3">
        <v>80.8</v>
      </c>
      <c r="E355" s="3">
        <v>28.9</v>
      </c>
      <c r="F355" s="3">
        <v>57.9</v>
      </c>
      <c r="G355" s="3">
        <v>49.9</v>
      </c>
      <c r="H355" s="3">
        <v>8.4</v>
      </c>
      <c r="I355" s="3">
        <v>22.6</v>
      </c>
      <c r="J355" s="3">
        <v>37.1</v>
      </c>
      <c r="K355" s="3">
        <v>14.6</v>
      </c>
      <c r="L355" s="3">
        <v>21.5</v>
      </c>
      <c r="M355" s="3">
        <v>68.3</v>
      </c>
      <c r="N355" s="3">
        <v>11.8</v>
      </c>
      <c r="O355" s="3">
        <v>25.1</v>
      </c>
      <c r="P355" s="3">
        <v>36.9</v>
      </c>
      <c r="Q355" s="3">
        <v>15.3</v>
      </c>
      <c r="R355" s="3">
        <v>9.6999999999999993</v>
      </c>
      <c r="S355" s="3">
        <v>3.5</v>
      </c>
      <c r="T355" s="3">
        <v>10.4</v>
      </c>
      <c r="U355" s="3">
        <v>14.8</v>
      </c>
      <c r="V355" s="3"/>
    </row>
    <row r="356" spans="1:22" x14ac:dyDescent="0.2">
      <c r="A356" s="3">
        <v>355</v>
      </c>
      <c r="B356" s="13" t="s">
        <v>256</v>
      </c>
      <c r="C356" s="3">
        <v>31</v>
      </c>
      <c r="D356" s="3">
        <v>80.900000000000006</v>
      </c>
      <c r="E356" s="3">
        <v>29.5</v>
      </c>
      <c r="F356" s="3">
        <v>62.8</v>
      </c>
      <c r="G356" s="3">
        <v>47</v>
      </c>
      <c r="H356" s="3">
        <v>8.4</v>
      </c>
      <c r="I356" s="3">
        <v>22.9</v>
      </c>
      <c r="J356" s="3">
        <v>36.5</v>
      </c>
      <c r="K356" s="3">
        <v>13.5</v>
      </c>
      <c r="L356" s="3">
        <v>18.600000000000001</v>
      </c>
      <c r="M356" s="3">
        <v>72.099999999999994</v>
      </c>
      <c r="N356" s="3">
        <v>11.1</v>
      </c>
      <c r="O356" s="3">
        <v>27.6</v>
      </c>
      <c r="P356" s="3">
        <v>38.700000000000003</v>
      </c>
      <c r="Q356" s="3">
        <v>15.8</v>
      </c>
      <c r="R356" s="3">
        <v>8.6999999999999993</v>
      </c>
      <c r="S356" s="3">
        <v>3.3</v>
      </c>
      <c r="T356" s="3">
        <v>12.5</v>
      </c>
      <c r="U356" s="3">
        <v>17.2</v>
      </c>
      <c r="V356" s="3"/>
    </row>
    <row r="357" spans="1:22" x14ac:dyDescent="0.2">
      <c r="A357" s="3">
        <v>356</v>
      </c>
      <c r="B357" s="13" t="s">
        <v>268</v>
      </c>
      <c r="C357" s="3">
        <v>31</v>
      </c>
      <c r="D357" s="3">
        <v>81</v>
      </c>
      <c r="E357" s="3">
        <v>29.3</v>
      </c>
      <c r="F357" s="3">
        <v>65</v>
      </c>
      <c r="G357" s="3">
        <v>45.1</v>
      </c>
      <c r="H357" s="3">
        <v>9.5</v>
      </c>
      <c r="I357" s="3">
        <v>26.5</v>
      </c>
      <c r="J357" s="3">
        <v>35.9</v>
      </c>
      <c r="K357" s="3">
        <v>12.9</v>
      </c>
      <c r="L357" s="3">
        <v>17.100000000000001</v>
      </c>
      <c r="M357" s="3">
        <v>75.099999999999994</v>
      </c>
      <c r="N357" s="3">
        <v>12.8</v>
      </c>
      <c r="O357" s="3">
        <v>25.3</v>
      </c>
      <c r="P357" s="3">
        <v>38.1</v>
      </c>
      <c r="Q357" s="3">
        <v>16.100000000000001</v>
      </c>
      <c r="R357" s="3">
        <v>7.9</v>
      </c>
      <c r="S357" s="3">
        <v>2.9</v>
      </c>
      <c r="T357" s="3">
        <v>9.3000000000000007</v>
      </c>
      <c r="U357" s="3">
        <v>17.5</v>
      </c>
      <c r="V357" s="3"/>
    </row>
    <row r="358" spans="1:22" x14ac:dyDescent="0.2">
      <c r="A358" s="3">
        <v>357</v>
      </c>
      <c r="B358" s="13" t="s">
        <v>12</v>
      </c>
      <c r="C358" s="3">
        <v>33</v>
      </c>
      <c r="D358" s="3">
        <v>81.400000000000006</v>
      </c>
      <c r="E358" s="3">
        <v>28.9</v>
      </c>
      <c r="F358" s="3">
        <v>68.099999999999994</v>
      </c>
      <c r="G358" s="3">
        <v>42.5</v>
      </c>
      <c r="H358" s="3">
        <v>7.4</v>
      </c>
      <c r="I358" s="3">
        <v>23.9</v>
      </c>
      <c r="J358" s="3">
        <v>30.8</v>
      </c>
      <c r="K358" s="3">
        <v>16.2</v>
      </c>
      <c r="L358" s="3">
        <v>23.1</v>
      </c>
      <c r="M358" s="3">
        <v>70.400000000000006</v>
      </c>
      <c r="N358" s="3">
        <v>12.5</v>
      </c>
      <c r="O358" s="3">
        <v>24.3</v>
      </c>
      <c r="P358" s="3">
        <v>36.700000000000003</v>
      </c>
      <c r="Q358" s="3">
        <v>12.7</v>
      </c>
      <c r="R358" s="3">
        <v>7.8</v>
      </c>
      <c r="S358" s="3">
        <v>4.2</v>
      </c>
      <c r="T358" s="3">
        <v>10.4</v>
      </c>
      <c r="U358" s="3">
        <v>20.8</v>
      </c>
      <c r="V358" s="3"/>
    </row>
    <row r="359" spans="1:22" x14ac:dyDescent="0.2">
      <c r="A359" s="3">
        <v>358</v>
      </c>
      <c r="B359" s="13" t="s">
        <v>177</v>
      </c>
      <c r="C359" s="3">
        <v>32</v>
      </c>
      <c r="D359" s="3">
        <v>82.4</v>
      </c>
      <c r="E359" s="3">
        <v>29.5</v>
      </c>
      <c r="F359" s="3">
        <v>58.4</v>
      </c>
      <c r="G359" s="3">
        <v>50.5</v>
      </c>
      <c r="H359" s="3">
        <v>6.9</v>
      </c>
      <c r="I359" s="3">
        <v>19.2</v>
      </c>
      <c r="J359" s="3">
        <v>35.799999999999997</v>
      </c>
      <c r="K359" s="3">
        <v>16.5</v>
      </c>
      <c r="L359" s="3">
        <v>23.7</v>
      </c>
      <c r="M359" s="3">
        <v>69.7</v>
      </c>
      <c r="N359" s="3">
        <v>12.1</v>
      </c>
      <c r="O359" s="3">
        <v>26.9</v>
      </c>
      <c r="P359" s="3">
        <v>38.9</v>
      </c>
      <c r="Q359" s="3">
        <v>15.1</v>
      </c>
      <c r="R359" s="3">
        <v>6.2</v>
      </c>
      <c r="S359" s="3">
        <v>3.6</v>
      </c>
      <c r="T359" s="3">
        <v>14.4</v>
      </c>
      <c r="U359" s="3">
        <v>18.2</v>
      </c>
      <c r="V359" s="3"/>
    </row>
    <row r="360" spans="1:22" x14ac:dyDescent="0.2">
      <c r="A360" s="3">
        <v>359</v>
      </c>
      <c r="B360" s="13" t="s">
        <v>342</v>
      </c>
      <c r="C360" s="3">
        <v>31</v>
      </c>
      <c r="D360" s="3">
        <v>82.5</v>
      </c>
      <c r="E360" s="3">
        <v>30.2</v>
      </c>
      <c r="F360" s="3">
        <v>63.9</v>
      </c>
      <c r="G360" s="3">
        <v>47.2</v>
      </c>
      <c r="H360" s="3">
        <v>9.9</v>
      </c>
      <c r="I360" s="3">
        <v>27.1</v>
      </c>
      <c r="J360" s="3">
        <v>36.4</v>
      </c>
      <c r="K360" s="3">
        <v>12.3</v>
      </c>
      <c r="L360" s="3">
        <v>17</v>
      </c>
      <c r="M360" s="3">
        <v>72.2</v>
      </c>
      <c r="N360" s="3">
        <v>13</v>
      </c>
      <c r="O360" s="3">
        <v>26.1</v>
      </c>
      <c r="P360" s="3">
        <v>39.1</v>
      </c>
      <c r="Q360" s="3">
        <v>17.600000000000001</v>
      </c>
      <c r="R360" s="3">
        <v>7.7</v>
      </c>
      <c r="S360" s="3">
        <v>4.5999999999999996</v>
      </c>
      <c r="T360" s="3">
        <v>11.3</v>
      </c>
      <c r="U360" s="3">
        <v>16.600000000000001</v>
      </c>
      <c r="V360" s="3"/>
    </row>
    <row r="361" spans="1:22" x14ac:dyDescent="0.2">
      <c r="A361" s="3">
        <v>360</v>
      </c>
      <c r="B361" s="13" t="s">
        <v>70</v>
      </c>
      <c r="C361" s="3">
        <v>35</v>
      </c>
      <c r="D361" s="3">
        <v>82.9</v>
      </c>
      <c r="E361" s="3">
        <v>29.4</v>
      </c>
      <c r="F361" s="3">
        <v>64</v>
      </c>
      <c r="G361" s="3">
        <v>45.9</v>
      </c>
      <c r="H361" s="3">
        <v>8.6999999999999993</v>
      </c>
      <c r="I361" s="3">
        <v>25.6</v>
      </c>
      <c r="J361" s="3">
        <v>34</v>
      </c>
      <c r="K361" s="3">
        <v>15.4</v>
      </c>
      <c r="L361" s="3">
        <v>20.3</v>
      </c>
      <c r="M361" s="3">
        <v>75.7</v>
      </c>
      <c r="N361" s="3">
        <v>12</v>
      </c>
      <c r="O361" s="3">
        <v>25.8</v>
      </c>
      <c r="P361" s="3">
        <v>37.799999999999997</v>
      </c>
      <c r="Q361" s="3">
        <v>14.7</v>
      </c>
      <c r="R361" s="3">
        <v>9.1</v>
      </c>
      <c r="S361" s="3">
        <v>3.1</v>
      </c>
      <c r="T361" s="3">
        <v>14.3</v>
      </c>
      <c r="U361" s="3">
        <v>16.899999999999999</v>
      </c>
      <c r="V361" s="3"/>
    </row>
    <row r="362" spans="1:22" x14ac:dyDescent="0.2">
      <c r="A362" s="3">
        <v>361</v>
      </c>
      <c r="B362" s="13" t="s">
        <v>193</v>
      </c>
      <c r="C362" s="3">
        <v>32</v>
      </c>
      <c r="D362" s="3">
        <v>83.5</v>
      </c>
      <c r="E362" s="3">
        <v>29.2</v>
      </c>
      <c r="F362" s="3">
        <v>61</v>
      </c>
      <c r="G362" s="3">
        <v>47.8</v>
      </c>
      <c r="H362" s="3">
        <v>8.3000000000000007</v>
      </c>
      <c r="I362" s="3">
        <v>24.3</v>
      </c>
      <c r="J362" s="3">
        <v>34.299999999999997</v>
      </c>
      <c r="K362" s="3">
        <v>16.899999999999999</v>
      </c>
      <c r="L362" s="3">
        <v>23.7</v>
      </c>
      <c r="M362" s="3">
        <v>71.2</v>
      </c>
      <c r="N362" s="3">
        <v>11</v>
      </c>
      <c r="O362" s="3">
        <v>26.8</v>
      </c>
      <c r="P362" s="3">
        <v>37.799999999999997</v>
      </c>
      <c r="Q362" s="3">
        <v>13.6</v>
      </c>
      <c r="R362" s="3">
        <v>8.1999999999999993</v>
      </c>
      <c r="S362" s="3">
        <v>2.9</v>
      </c>
      <c r="T362" s="3">
        <v>12.5</v>
      </c>
      <c r="U362" s="3">
        <v>17.100000000000001</v>
      </c>
      <c r="V362" s="3"/>
    </row>
    <row r="363" spans="1:22" x14ac:dyDescent="0.2">
      <c r="A363" s="3">
        <v>362</v>
      </c>
      <c r="B363" s="13" t="s">
        <v>23</v>
      </c>
      <c r="C363" s="3">
        <v>33</v>
      </c>
      <c r="D363" s="3">
        <v>83.7</v>
      </c>
      <c r="E363" s="3">
        <v>29.7</v>
      </c>
      <c r="F363" s="3">
        <v>63.6</v>
      </c>
      <c r="G363" s="3">
        <v>46.7</v>
      </c>
      <c r="H363" s="3">
        <v>8.6999999999999993</v>
      </c>
      <c r="I363" s="3">
        <v>25</v>
      </c>
      <c r="J363" s="3">
        <v>35</v>
      </c>
      <c r="K363" s="3">
        <v>15.6</v>
      </c>
      <c r="L363" s="3">
        <v>21.6</v>
      </c>
      <c r="M363" s="3">
        <v>72.3</v>
      </c>
      <c r="N363" s="3">
        <v>12.7</v>
      </c>
      <c r="O363" s="3">
        <v>26.8</v>
      </c>
      <c r="P363" s="3">
        <v>39.5</v>
      </c>
      <c r="Q363" s="3">
        <v>15.1</v>
      </c>
      <c r="R363" s="3">
        <v>5</v>
      </c>
      <c r="S363" s="3">
        <v>3.3</v>
      </c>
      <c r="T363" s="3">
        <v>13.4</v>
      </c>
      <c r="U363" s="3">
        <v>20.7</v>
      </c>
      <c r="V363" s="3"/>
    </row>
    <row r="364" spans="1:22" x14ac:dyDescent="0.2">
      <c r="A364" s="3">
        <v>363</v>
      </c>
      <c r="B364" s="13" t="s">
        <v>173</v>
      </c>
      <c r="C364" s="3">
        <v>31</v>
      </c>
      <c r="D364" s="3">
        <v>83.9</v>
      </c>
      <c r="E364" s="3">
        <v>28.8</v>
      </c>
      <c r="F364" s="3">
        <v>60.9</v>
      </c>
      <c r="G364" s="3">
        <v>47.4</v>
      </c>
      <c r="H364" s="3">
        <v>9.5</v>
      </c>
      <c r="I364" s="3">
        <v>27.1</v>
      </c>
      <c r="J364" s="3">
        <v>35.200000000000003</v>
      </c>
      <c r="K364" s="3">
        <v>16.7</v>
      </c>
      <c r="L364" s="3">
        <v>24.5</v>
      </c>
      <c r="M364" s="3">
        <v>68.2</v>
      </c>
      <c r="N364" s="3">
        <v>11.7</v>
      </c>
      <c r="O364" s="3">
        <v>26.8</v>
      </c>
      <c r="P364" s="3">
        <v>38.5</v>
      </c>
      <c r="Q364" s="3">
        <v>16.8</v>
      </c>
      <c r="R364" s="3">
        <v>9.1</v>
      </c>
      <c r="S364" s="3">
        <v>3.2</v>
      </c>
      <c r="T364" s="3">
        <v>12.4</v>
      </c>
      <c r="U364" s="3">
        <v>16.3</v>
      </c>
      <c r="V364" s="3"/>
    </row>
    <row r="365" spans="1:22" x14ac:dyDescent="0.2">
      <c r="A365" s="3">
        <v>364</v>
      </c>
      <c r="B365" s="13" t="s">
        <v>38</v>
      </c>
      <c r="C365" s="3">
        <v>32</v>
      </c>
      <c r="D365" s="3">
        <v>84.8</v>
      </c>
      <c r="E365" s="3">
        <v>31.7</v>
      </c>
      <c r="F365" s="3">
        <v>65.900000000000006</v>
      </c>
      <c r="G365" s="3">
        <v>48.1</v>
      </c>
      <c r="H365" s="3">
        <v>7</v>
      </c>
      <c r="I365" s="3">
        <v>20.2</v>
      </c>
      <c r="J365" s="3">
        <v>34.5</v>
      </c>
      <c r="K365" s="3">
        <v>14.3</v>
      </c>
      <c r="L365" s="3">
        <v>20.100000000000001</v>
      </c>
      <c r="M365" s="3">
        <v>71.5</v>
      </c>
      <c r="N365" s="3">
        <v>12.3</v>
      </c>
      <c r="O365" s="3">
        <v>27.8</v>
      </c>
      <c r="P365" s="3">
        <v>40.200000000000003</v>
      </c>
      <c r="Q365" s="3">
        <v>16.600000000000001</v>
      </c>
      <c r="R365" s="3">
        <v>7</v>
      </c>
      <c r="S365" s="3">
        <v>3.9</v>
      </c>
      <c r="T365" s="3">
        <v>10.9</v>
      </c>
      <c r="U365" s="3">
        <v>14.4</v>
      </c>
      <c r="V365" s="3"/>
    </row>
  </sheetData>
  <hyperlinks>
    <hyperlink ref="D1" r:id="rId1" display="https://www.espn.com/mens-college-basketball/stats/team/_/view/opponent/table/offensive/sort/avgPoints/dir/desc" xr:uid="{83C84450-4B99-BB45-BD2A-8B162007A2CD}"/>
    <hyperlink ref="E1" r:id="rId2" display="https://www.espn.com/mens-college-basketball/stats/team/_/view/opponent/table/offensive/sort/avgFieldGoalsMade/dir/asc" xr:uid="{F4EE8095-460D-174E-B10B-5EE7BDECBEBA}"/>
    <hyperlink ref="F1" r:id="rId3" display="https://www.espn.com/mens-college-basketball/stats/team/_/view/opponent/table/offensive/sort/avgFieldGoalsAttempted/dir/asc" xr:uid="{9AD9C2D7-65E9-BE41-A10D-589721BB666F}"/>
    <hyperlink ref="G1" r:id="rId4" display="https://www.espn.com/mens-college-basketball/stats/team/_/view/opponent/table/offensive/sort/fieldGoalPct/dir/asc" xr:uid="{D8719DBB-D27E-984B-8894-B62108220FFF}"/>
    <hyperlink ref="H1" r:id="rId5" display="https://www.espn.com/mens-college-basketball/stats/team/_/view/opponent/table/offensive/sort/avgThreePointFieldGoalsMade/dir/asc" xr:uid="{78E96371-8776-354A-9DD9-C549E2588B69}"/>
    <hyperlink ref="I1" r:id="rId6" display="https://www.espn.com/mens-college-basketball/stats/team/_/view/opponent/table/offensive/sort/avgThreePointFieldGoalsAttempted/dir/asc" xr:uid="{047C3A97-4363-F54F-98F2-44E6B7BA972C}"/>
    <hyperlink ref="J1" r:id="rId7" display="https://www.espn.com/mens-college-basketball/stats/team/_/view/opponent/table/offensive/sort/threePointFieldGoalPct/dir/asc" xr:uid="{9B643616-1BB9-0743-988C-DF37EB515116}"/>
    <hyperlink ref="K1" r:id="rId8" display="https://www.espn.com/mens-college-basketball/stats/team/_/view/opponent/table/offensive/sort/avgFreeThrowsMade/dir/asc" xr:uid="{0B8C8CEA-5784-834A-B3D8-76D8BE8387D0}"/>
    <hyperlink ref="L1" r:id="rId9" display="https://www.espn.com/mens-college-basketball/stats/team/_/view/opponent/table/offensive/sort/avgFreeThrowsAttempted/dir/asc" xr:uid="{85F70B17-0269-4F43-A76E-0C73B49FFEDC}"/>
    <hyperlink ref="M1" r:id="rId10" display="https://www.espn.com/mens-college-basketball/stats/team/_/view/opponent/table/offensive/sort/freeThrowPct/dir/asc" xr:uid="{50AF3AC8-53CA-2748-9594-673DCFA2EB42}"/>
    <hyperlink ref="N1" r:id="rId11" display="https://www.espn.com/mens-college-basketball/stats/team/_/view/opponent/table/offensive/sort/avgOffensiveRebounds/dir/asc" xr:uid="{2C5D69A1-2619-0B4A-9927-D7C6E1F6F64B}"/>
    <hyperlink ref="O1" r:id="rId12" display="https://www.espn.com/mens-college-basketball/stats/team/_/view/opponent/table/defensive/sort/avgDefensiveRebounds/dir/asc" xr:uid="{B722A79F-E5DA-5F4E-AA5F-2154B612D9FA}"/>
    <hyperlink ref="P1" r:id="rId13" display="https://www.espn.com/mens-college-basketball/stats/team/_/view/opponent/table/general/sort/avgRebounds/dir/asc" xr:uid="{F574923A-6587-FF46-AFD1-92C21CC17272}"/>
    <hyperlink ref="Q1" r:id="rId14" display="https://www.espn.com/mens-college-basketball/stats/team/_/view/opponent/table/offensive/sort/avgAssists/dir/asc" xr:uid="{02BE4B56-5E90-C843-AC75-D1F5152F34B7}"/>
    <hyperlink ref="R1" r:id="rId15" display="https://www.espn.com/mens-college-basketball/stats/team/_/view/opponent/table/defensive/sort/avgSteals/dir/asc" xr:uid="{39528BC0-C069-ED47-88BA-FF668A885E53}"/>
    <hyperlink ref="S1" r:id="rId16" display="https://www.espn.com/mens-college-basketball/stats/team/_/view/opponent/table/defensive/sort/avgBlocks/dir/asc" xr:uid="{86110C8B-CD22-A64F-807A-AD28B7FF9D4C}"/>
    <hyperlink ref="T1" r:id="rId17" display="https://www.espn.com/mens-college-basketball/stats/team/_/view/opponent/table/offensive/sort/avgTurnovers/dir/desc" xr:uid="{D985FC23-5E31-0346-8566-52E9F3F64737}"/>
    <hyperlink ref="U1" r:id="rId18" display="https://www.espn.com/mens-college-basketball/stats/team/_/view/opponent/table/general/sort/avgFouls/dir/desc" xr:uid="{C61BC78C-9E97-F946-947B-16B6B555B8B0}"/>
    <hyperlink ref="A1" r:id="rId19" xr:uid="{ACB0FF0F-7220-8440-9389-1AAF1352A444}"/>
  </hyperlinks>
  <pageMargins left="0.7" right="0.7" top="0.75" bottom="0.75" header="0.3" footer="0.3"/>
  <drawing r:id="rId2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D43F-66A2-7F45-930D-1AE145EB71A0}">
  <dimension ref="A1:U365"/>
  <sheetViews>
    <sheetView topLeftCell="A192" workbookViewId="0">
      <selection activeCell="B209" sqref="B209"/>
    </sheetView>
  </sheetViews>
  <sheetFormatPr baseColWidth="10" defaultRowHeight="16" x14ac:dyDescent="0.2"/>
  <sheetData>
    <row r="1" spans="1:21" x14ac:dyDescent="0.2">
      <c r="A1" s="4" t="s">
        <v>732</v>
      </c>
      <c r="B1" s="2" t="s">
        <v>0</v>
      </c>
      <c r="C1" s="2" t="s">
        <v>375</v>
      </c>
      <c r="D1" s="4" t="s">
        <v>376</v>
      </c>
      <c r="E1" s="4" t="s">
        <v>377</v>
      </c>
      <c r="F1" s="4" t="s">
        <v>378</v>
      </c>
      <c r="G1" s="4" t="s">
        <v>379</v>
      </c>
      <c r="H1" s="4" t="s">
        <v>380</v>
      </c>
      <c r="I1" s="4" t="s">
        <v>381</v>
      </c>
      <c r="J1" s="4" t="s">
        <v>382</v>
      </c>
      <c r="K1" s="4" t="s">
        <v>383</v>
      </c>
      <c r="L1" s="4" t="s">
        <v>6</v>
      </c>
      <c r="M1" s="4" t="s">
        <v>384</v>
      </c>
      <c r="N1" s="4" t="s">
        <v>385</v>
      </c>
      <c r="O1" s="4" t="s">
        <v>386</v>
      </c>
      <c r="P1" s="4" t="s">
        <v>387</v>
      </c>
      <c r="Q1" s="4" t="s">
        <v>388</v>
      </c>
      <c r="R1" s="4" t="s">
        <v>389</v>
      </c>
      <c r="S1" s="4" t="s">
        <v>390</v>
      </c>
      <c r="T1" s="4" t="s">
        <v>391</v>
      </c>
      <c r="U1" s="4" t="s">
        <v>392</v>
      </c>
    </row>
    <row r="2" spans="1:21" x14ac:dyDescent="0.2">
      <c r="A2" s="3">
        <v>1</v>
      </c>
      <c r="B2" s="13" t="s">
        <v>77</v>
      </c>
      <c r="C2" s="3">
        <v>34</v>
      </c>
      <c r="D2" s="14">
        <v>20.7</v>
      </c>
      <c r="E2" s="3">
        <v>6.5</v>
      </c>
      <c r="F2" s="3">
        <v>1.3</v>
      </c>
      <c r="G2" s="14">
        <v>10.1</v>
      </c>
      <c r="H2" s="3">
        <v>3.3</v>
      </c>
      <c r="I2" s="3">
        <v>4.9000000000000004</v>
      </c>
      <c r="J2" s="14">
        <v>6.8</v>
      </c>
      <c r="K2" s="3">
        <v>4.3</v>
      </c>
      <c r="L2" s="3">
        <v>4.2</v>
      </c>
      <c r="M2" s="14">
        <v>6.9</v>
      </c>
      <c r="N2" s="3">
        <v>1.3</v>
      </c>
      <c r="O2" s="3">
        <v>6.7</v>
      </c>
      <c r="P2" s="14">
        <v>8</v>
      </c>
      <c r="Q2" s="14">
        <v>5.2</v>
      </c>
      <c r="R2" s="14">
        <v>1.5</v>
      </c>
      <c r="S2" s="14">
        <v>0.6</v>
      </c>
      <c r="T2" s="15">
        <v>-2.2000000000000002</v>
      </c>
      <c r="U2" s="15">
        <v>-0.5</v>
      </c>
    </row>
    <row r="3" spans="1:21" x14ac:dyDescent="0.2">
      <c r="A3" s="3">
        <v>2</v>
      </c>
      <c r="B3" s="13" t="s">
        <v>79</v>
      </c>
      <c r="C3" s="3">
        <v>34</v>
      </c>
      <c r="D3" s="14">
        <v>18.100000000000001</v>
      </c>
      <c r="E3" s="3">
        <v>6.2</v>
      </c>
      <c r="F3" s="3">
        <v>5.2</v>
      </c>
      <c r="G3" s="14">
        <v>7</v>
      </c>
      <c r="H3" s="3">
        <v>3</v>
      </c>
      <c r="I3" s="3">
        <v>5.9</v>
      </c>
      <c r="J3" s="14">
        <v>3.6</v>
      </c>
      <c r="K3" s="3">
        <v>2.6</v>
      </c>
      <c r="L3" s="3">
        <v>3.6</v>
      </c>
      <c r="M3" s="15">
        <v>-0.4</v>
      </c>
      <c r="N3" s="3">
        <v>-0.1</v>
      </c>
      <c r="O3" s="3">
        <v>0</v>
      </c>
      <c r="P3" s="15">
        <v>-0.2</v>
      </c>
      <c r="Q3" s="14">
        <v>4.7</v>
      </c>
      <c r="R3" s="14">
        <v>5.3</v>
      </c>
      <c r="S3" s="15">
        <v>-0.6</v>
      </c>
      <c r="T3" s="15">
        <v>-7.2</v>
      </c>
      <c r="U3" s="14">
        <v>0.2</v>
      </c>
    </row>
    <row r="4" spans="1:21" x14ac:dyDescent="0.2">
      <c r="A4" s="3">
        <v>3</v>
      </c>
      <c r="B4" s="13" t="s">
        <v>15</v>
      </c>
      <c r="C4" s="3">
        <v>33</v>
      </c>
      <c r="D4" s="14">
        <v>17</v>
      </c>
      <c r="E4" s="3">
        <v>6.9</v>
      </c>
      <c r="F4" s="3">
        <v>3.5</v>
      </c>
      <c r="G4" s="14">
        <v>8.5</v>
      </c>
      <c r="H4" s="3">
        <v>0</v>
      </c>
      <c r="I4" s="3">
        <v>-3</v>
      </c>
      <c r="J4" s="14">
        <v>4.2</v>
      </c>
      <c r="K4" s="3">
        <v>3.2</v>
      </c>
      <c r="L4" s="3">
        <v>2.4</v>
      </c>
      <c r="M4" s="14">
        <v>7.2</v>
      </c>
      <c r="N4" s="3">
        <v>1.3</v>
      </c>
      <c r="O4" s="3">
        <v>4.3</v>
      </c>
      <c r="P4" s="14">
        <v>5.7</v>
      </c>
      <c r="Q4" s="14">
        <v>7.6</v>
      </c>
      <c r="R4" s="14">
        <v>2.2999999999999998</v>
      </c>
      <c r="S4" s="15">
        <v>-0.4</v>
      </c>
      <c r="T4" s="15">
        <v>-3.5</v>
      </c>
      <c r="U4" s="15">
        <v>-1.1000000000000001</v>
      </c>
    </row>
    <row r="5" spans="1:21" x14ac:dyDescent="0.2">
      <c r="A5" s="3">
        <v>4</v>
      </c>
      <c r="B5" s="13" t="s">
        <v>21</v>
      </c>
      <c r="C5" s="3">
        <v>33</v>
      </c>
      <c r="D5" s="14">
        <v>16.3</v>
      </c>
      <c r="E5" s="3">
        <v>6.1</v>
      </c>
      <c r="F5" s="3">
        <v>3</v>
      </c>
      <c r="G5" s="14">
        <v>7.6</v>
      </c>
      <c r="H5" s="3">
        <v>3.2</v>
      </c>
      <c r="I5" s="3">
        <v>5.3</v>
      </c>
      <c r="J5" s="14">
        <v>6</v>
      </c>
      <c r="K5" s="3">
        <v>0.8</v>
      </c>
      <c r="L5" s="3">
        <v>0.9</v>
      </c>
      <c r="M5" s="14">
        <v>0.7</v>
      </c>
      <c r="N5" s="3">
        <v>2.2000000000000002</v>
      </c>
      <c r="O5" s="3">
        <v>5.8</v>
      </c>
      <c r="P5" s="14">
        <v>8</v>
      </c>
      <c r="Q5" s="14">
        <v>4.9000000000000004</v>
      </c>
      <c r="R5" s="14">
        <v>1.5</v>
      </c>
      <c r="S5" s="14">
        <v>1.7</v>
      </c>
      <c r="T5" s="15">
        <v>-1.4</v>
      </c>
      <c r="U5" s="14">
        <v>0</v>
      </c>
    </row>
    <row r="6" spans="1:21" x14ac:dyDescent="0.2">
      <c r="A6" s="3">
        <v>5</v>
      </c>
      <c r="B6" s="13" t="s">
        <v>147</v>
      </c>
      <c r="C6" s="3">
        <v>34</v>
      </c>
      <c r="D6" s="14">
        <v>15.7</v>
      </c>
      <c r="E6" s="3">
        <v>7.3</v>
      </c>
      <c r="F6" s="3">
        <v>7.5</v>
      </c>
      <c r="G6" s="14">
        <v>7.5</v>
      </c>
      <c r="H6" s="3">
        <v>1.2</v>
      </c>
      <c r="I6" s="3">
        <v>-1.8</v>
      </c>
      <c r="J6" s="14">
        <v>8.8000000000000007</v>
      </c>
      <c r="K6" s="3">
        <v>-0.1</v>
      </c>
      <c r="L6" s="3">
        <v>-0.9</v>
      </c>
      <c r="M6" s="14">
        <v>3.1</v>
      </c>
      <c r="N6" s="3">
        <v>2.2999999999999998</v>
      </c>
      <c r="O6" s="3">
        <v>2.2000000000000002</v>
      </c>
      <c r="P6" s="14">
        <v>4.5999999999999996</v>
      </c>
      <c r="Q6" s="14">
        <v>1.1000000000000001</v>
      </c>
      <c r="R6" s="14">
        <v>3</v>
      </c>
      <c r="S6" s="14">
        <v>2</v>
      </c>
      <c r="T6" s="15">
        <v>-4.5</v>
      </c>
      <c r="U6" s="14">
        <v>0</v>
      </c>
    </row>
    <row r="7" spans="1:21" x14ac:dyDescent="0.2">
      <c r="A7" s="3">
        <v>6</v>
      </c>
      <c r="B7" s="13" t="s">
        <v>130</v>
      </c>
      <c r="C7" s="3">
        <v>33</v>
      </c>
      <c r="D7" s="14">
        <v>15</v>
      </c>
      <c r="E7" s="3">
        <v>5.5</v>
      </c>
      <c r="F7" s="3">
        <v>5.3</v>
      </c>
      <c r="G7" s="14">
        <v>5.7</v>
      </c>
      <c r="H7" s="3">
        <v>3.8</v>
      </c>
      <c r="I7" s="3">
        <v>9.4</v>
      </c>
      <c r="J7" s="14">
        <v>3.5</v>
      </c>
      <c r="K7" s="3">
        <v>0.1</v>
      </c>
      <c r="L7" s="3">
        <v>-0.5</v>
      </c>
      <c r="M7" s="14">
        <v>2.7</v>
      </c>
      <c r="N7" s="3">
        <v>2.6</v>
      </c>
      <c r="O7" s="3">
        <v>2.5</v>
      </c>
      <c r="P7" s="14">
        <v>5.0999999999999996</v>
      </c>
      <c r="Q7" s="14">
        <v>5.3</v>
      </c>
      <c r="R7" s="14">
        <v>1.7</v>
      </c>
      <c r="S7" s="14">
        <v>3.1</v>
      </c>
      <c r="T7" s="15">
        <v>-2.7</v>
      </c>
      <c r="U7" s="14">
        <v>0.8</v>
      </c>
    </row>
    <row r="8" spans="1:21" x14ac:dyDescent="0.2">
      <c r="A8" s="3">
        <v>7</v>
      </c>
      <c r="B8" s="13" t="s">
        <v>26</v>
      </c>
      <c r="C8" s="3">
        <v>33</v>
      </c>
      <c r="D8" s="14">
        <v>14.6</v>
      </c>
      <c r="E8" s="3">
        <v>4.5</v>
      </c>
      <c r="F8" s="3">
        <v>2.4</v>
      </c>
      <c r="G8" s="14">
        <v>5.6</v>
      </c>
      <c r="H8" s="3">
        <v>1.6</v>
      </c>
      <c r="I8" s="3">
        <v>0.6</v>
      </c>
      <c r="J8" s="14">
        <v>6.4</v>
      </c>
      <c r="K8" s="3">
        <v>4</v>
      </c>
      <c r="L8" s="3">
        <v>4.9000000000000004</v>
      </c>
      <c r="M8" s="14">
        <v>1.6</v>
      </c>
      <c r="N8" s="3">
        <v>0.9</v>
      </c>
      <c r="O8" s="3">
        <v>2.2000000000000002</v>
      </c>
      <c r="P8" s="14">
        <v>3.1</v>
      </c>
      <c r="Q8" s="14">
        <v>2.5</v>
      </c>
      <c r="R8" s="14">
        <v>2.9</v>
      </c>
      <c r="S8" s="14">
        <v>2</v>
      </c>
      <c r="T8" s="15">
        <v>-4</v>
      </c>
      <c r="U8" s="15">
        <v>-2.4</v>
      </c>
    </row>
    <row r="9" spans="1:21" x14ac:dyDescent="0.2">
      <c r="A9" s="3">
        <v>8</v>
      </c>
      <c r="B9" s="13" t="s">
        <v>20</v>
      </c>
      <c r="C9" s="3">
        <v>33</v>
      </c>
      <c r="D9" s="14">
        <v>14.2</v>
      </c>
      <c r="E9" s="3">
        <v>6.1</v>
      </c>
      <c r="F9" s="3">
        <v>3.9</v>
      </c>
      <c r="G9" s="14">
        <v>7.3</v>
      </c>
      <c r="H9" s="3">
        <v>3.3</v>
      </c>
      <c r="I9" s="3">
        <v>4.9000000000000004</v>
      </c>
      <c r="J9" s="14">
        <v>7.5</v>
      </c>
      <c r="K9" s="3">
        <v>-1.3</v>
      </c>
      <c r="L9" s="3">
        <v>-1.9</v>
      </c>
      <c r="M9" s="14">
        <v>0.5</v>
      </c>
      <c r="N9" s="3">
        <v>0.6</v>
      </c>
      <c r="O9" s="3">
        <v>3</v>
      </c>
      <c r="P9" s="14">
        <v>3.7</v>
      </c>
      <c r="Q9" s="14">
        <v>7</v>
      </c>
      <c r="R9" s="14">
        <v>0.9</v>
      </c>
      <c r="S9" s="14">
        <v>3.4</v>
      </c>
      <c r="T9" s="15">
        <v>-2.7</v>
      </c>
      <c r="U9" s="14">
        <v>1</v>
      </c>
    </row>
    <row r="10" spans="1:21" x14ac:dyDescent="0.2">
      <c r="A10" s="3">
        <v>9</v>
      </c>
      <c r="B10" s="13" t="s">
        <v>86</v>
      </c>
      <c r="C10" s="3">
        <v>34</v>
      </c>
      <c r="D10" s="14">
        <v>13.6</v>
      </c>
      <c r="E10" s="3">
        <v>4.2</v>
      </c>
      <c r="F10" s="3">
        <v>-2.2000000000000002</v>
      </c>
      <c r="G10" s="14">
        <v>9.3000000000000007</v>
      </c>
      <c r="H10" s="3">
        <v>4.7</v>
      </c>
      <c r="I10" s="3">
        <v>6.5</v>
      </c>
      <c r="J10" s="14">
        <v>10.7</v>
      </c>
      <c r="K10" s="3">
        <v>0.3</v>
      </c>
      <c r="L10" s="3">
        <v>2</v>
      </c>
      <c r="M10" s="15">
        <v>-7.3</v>
      </c>
      <c r="N10" s="3">
        <v>-3.1</v>
      </c>
      <c r="O10" s="3">
        <v>2</v>
      </c>
      <c r="P10" s="15">
        <v>-1</v>
      </c>
      <c r="Q10" s="14">
        <v>7.5</v>
      </c>
      <c r="R10" s="14">
        <v>0.6</v>
      </c>
      <c r="S10" s="14">
        <v>0.4</v>
      </c>
      <c r="T10" s="15">
        <v>-1.9</v>
      </c>
      <c r="U10" s="15">
        <v>-1</v>
      </c>
    </row>
    <row r="11" spans="1:21" x14ac:dyDescent="0.2">
      <c r="A11" s="3">
        <v>10</v>
      </c>
      <c r="B11" s="13" t="s">
        <v>76</v>
      </c>
      <c r="C11" s="3">
        <v>34</v>
      </c>
      <c r="D11" s="14">
        <v>13.4</v>
      </c>
      <c r="E11" s="3">
        <v>4.5999999999999996</v>
      </c>
      <c r="F11" s="3">
        <v>1.6</v>
      </c>
      <c r="G11" s="14">
        <v>6.8</v>
      </c>
      <c r="H11" s="3">
        <v>1.6</v>
      </c>
      <c r="I11" s="3">
        <v>2.4</v>
      </c>
      <c r="J11" s="14">
        <v>3.6</v>
      </c>
      <c r="K11" s="3">
        <v>2.4</v>
      </c>
      <c r="L11" s="3">
        <v>1.6</v>
      </c>
      <c r="M11" s="14">
        <v>6.1</v>
      </c>
      <c r="N11" s="3">
        <v>1</v>
      </c>
      <c r="O11" s="3">
        <v>4.5999999999999996</v>
      </c>
      <c r="P11" s="14">
        <v>5.7</v>
      </c>
      <c r="Q11" s="14">
        <v>2.6</v>
      </c>
      <c r="R11" s="14">
        <v>1.1000000000000001</v>
      </c>
      <c r="S11" s="14">
        <v>0.1</v>
      </c>
      <c r="T11" s="15">
        <v>-1.2</v>
      </c>
      <c r="U11" s="15">
        <v>-0.3</v>
      </c>
    </row>
    <row r="12" spans="1:21" x14ac:dyDescent="0.2">
      <c r="A12" s="3">
        <v>11</v>
      </c>
      <c r="B12" s="13" t="s">
        <v>25</v>
      </c>
      <c r="C12" s="3">
        <v>33</v>
      </c>
      <c r="D12" s="14">
        <v>13.3</v>
      </c>
      <c r="E12" s="3">
        <v>4.3</v>
      </c>
      <c r="F12" s="3">
        <v>3.9</v>
      </c>
      <c r="G12" s="14">
        <v>4.4000000000000004</v>
      </c>
      <c r="H12" s="3">
        <v>4.0999999999999996</v>
      </c>
      <c r="I12" s="3">
        <v>7.7</v>
      </c>
      <c r="J12" s="14">
        <v>6.1</v>
      </c>
      <c r="K12" s="3">
        <v>0.5</v>
      </c>
      <c r="L12" s="3">
        <v>-1</v>
      </c>
      <c r="M12" s="14">
        <v>6.8</v>
      </c>
      <c r="N12" s="3">
        <v>1.6</v>
      </c>
      <c r="O12" s="3">
        <v>2.8</v>
      </c>
      <c r="P12" s="14">
        <v>4.4000000000000004</v>
      </c>
      <c r="Q12" s="14">
        <v>5.7</v>
      </c>
      <c r="R12" s="14">
        <v>0.3</v>
      </c>
      <c r="S12" s="14">
        <v>0.3</v>
      </c>
      <c r="T12" s="15">
        <v>-1.7</v>
      </c>
      <c r="U12" s="15">
        <v>-0.2</v>
      </c>
    </row>
    <row r="13" spans="1:21" x14ac:dyDescent="0.2">
      <c r="A13" s="3">
        <v>12</v>
      </c>
      <c r="B13" s="13" t="s">
        <v>127</v>
      </c>
      <c r="C13" s="3">
        <v>33</v>
      </c>
      <c r="D13" s="14">
        <v>13.2</v>
      </c>
      <c r="E13" s="3">
        <v>5.5</v>
      </c>
      <c r="F13" s="3">
        <v>2.7</v>
      </c>
      <c r="G13" s="14">
        <v>7.7</v>
      </c>
      <c r="H13" s="3">
        <v>-0.4</v>
      </c>
      <c r="I13" s="3">
        <v>-3.8</v>
      </c>
      <c r="J13" s="14">
        <v>3.8</v>
      </c>
      <c r="K13" s="3">
        <v>2.5</v>
      </c>
      <c r="L13" s="3">
        <v>3.6</v>
      </c>
      <c r="M13" s="15">
        <v>-0.3</v>
      </c>
      <c r="N13" s="3">
        <v>0.7</v>
      </c>
      <c r="O13" s="3">
        <v>2.9</v>
      </c>
      <c r="P13" s="14">
        <v>3.6</v>
      </c>
      <c r="Q13" s="14">
        <v>1.9</v>
      </c>
      <c r="R13" s="14">
        <v>2.6</v>
      </c>
      <c r="S13" s="14">
        <v>0.3</v>
      </c>
      <c r="T13" s="15">
        <v>-3.7</v>
      </c>
      <c r="U13" s="14">
        <v>0.1</v>
      </c>
    </row>
    <row r="14" spans="1:21" x14ac:dyDescent="0.2">
      <c r="A14" s="3">
        <v>13</v>
      </c>
      <c r="B14" s="13" t="s">
        <v>150</v>
      </c>
      <c r="C14" s="3">
        <v>33</v>
      </c>
      <c r="D14" s="14">
        <v>12.8</v>
      </c>
      <c r="E14" s="3">
        <v>4.4000000000000004</v>
      </c>
      <c r="F14" s="3">
        <v>4</v>
      </c>
      <c r="G14" s="14">
        <v>4.7</v>
      </c>
      <c r="H14" s="3">
        <v>1.1000000000000001</v>
      </c>
      <c r="I14" s="3">
        <v>2.6</v>
      </c>
      <c r="J14" s="14">
        <v>1.4</v>
      </c>
      <c r="K14" s="3">
        <v>2.7</v>
      </c>
      <c r="L14" s="3">
        <v>4.9000000000000004</v>
      </c>
      <c r="M14" s="15">
        <v>-4.7</v>
      </c>
      <c r="N14" s="3">
        <v>5.6</v>
      </c>
      <c r="O14" s="3">
        <v>5</v>
      </c>
      <c r="P14" s="14">
        <v>10.6</v>
      </c>
      <c r="Q14" s="14">
        <v>3.2</v>
      </c>
      <c r="R14" s="14">
        <v>1</v>
      </c>
      <c r="S14" s="14">
        <v>1.1000000000000001</v>
      </c>
      <c r="T14" s="15">
        <v>-0.9</v>
      </c>
      <c r="U14" s="15">
        <v>-1.7</v>
      </c>
    </row>
    <row r="15" spans="1:21" x14ac:dyDescent="0.2">
      <c r="A15" s="3">
        <v>14</v>
      </c>
      <c r="B15" s="13" t="s">
        <v>60</v>
      </c>
      <c r="C15" s="3">
        <v>34</v>
      </c>
      <c r="D15" s="14">
        <v>12.8</v>
      </c>
      <c r="E15" s="3">
        <v>6.2</v>
      </c>
      <c r="F15" s="3">
        <v>7.4</v>
      </c>
      <c r="G15" s="14">
        <v>5</v>
      </c>
      <c r="H15" s="3">
        <v>-1.5</v>
      </c>
      <c r="I15" s="3">
        <v>-3.8</v>
      </c>
      <c r="J15" s="15">
        <v>-1.4</v>
      </c>
      <c r="K15" s="3">
        <v>1.7</v>
      </c>
      <c r="L15" s="3">
        <v>2.1</v>
      </c>
      <c r="M15" s="14">
        <v>1.8</v>
      </c>
      <c r="N15" s="3">
        <v>3.7</v>
      </c>
      <c r="O15" s="3">
        <v>2</v>
      </c>
      <c r="P15" s="14">
        <v>5.8</v>
      </c>
      <c r="Q15" s="14">
        <v>2.8</v>
      </c>
      <c r="R15" s="14">
        <v>2.5</v>
      </c>
      <c r="S15" s="14">
        <v>1.4</v>
      </c>
      <c r="T15" s="15">
        <v>-4.5</v>
      </c>
      <c r="U15" s="15">
        <v>-0.7</v>
      </c>
    </row>
    <row r="16" spans="1:21" x14ac:dyDescent="0.2">
      <c r="A16" s="3">
        <v>15</v>
      </c>
      <c r="B16" s="13" t="s">
        <v>145</v>
      </c>
      <c r="C16" s="3">
        <v>33</v>
      </c>
      <c r="D16" s="14">
        <v>12.3</v>
      </c>
      <c r="E16" s="3">
        <v>4.2</v>
      </c>
      <c r="F16" s="3">
        <v>0</v>
      </c>
      <c r="G16" s="14">
        <v>7.4</v>
      </c>
      <c r="H16" s="3">
        <v>1.2</v>
      </c>
      <c r="I16" s="3">
        <v>-1.3</v>
      </c>
      <c r="J16" s="14">
        <v>6.4</v>
      </c>
      <c r="K16" s="3">
        <v>2.5</v>
      </c>
      <c r="L16" s="3">
        <v>3.2</v>
      </c>
      <c r="M16" s="14">
        <v>0.9</v>
      </c>
      <c r="N16" s="3">
        <v>0.9</v>
      </c>
      <c r="O16" s="3">
        <v>4.5</v>
      </c>
      <c r="P16" s="14">
        <v>5.4</v>
      </c>
      <c r="Q16" s="14">
        <v>5.4</v>
      </c>
      <c r="R16" s="14">
        <v>1.1000000000000001</v>
      </c>
      <c r="S16" s="14">
        <v>2</v>
      </c>
      <c r="T16" s="15">
        <v>-1.2</v>
      </c>
      <c r="U16" s="15">
        <v>-2.1</v>
      </c>
    </row>
    <row r="17" spans="1:21" x14ac:dyDescent="0.2">
      <c r="A17" s="3">
        <v>16</v>
      </c>
      <c r="B17" s="13" t="s">
        <v>22</v>
      </c>
      <c r="C17" s="3">
        <v>33</v>
      </c>
      <c r="D17" s="14">
        <v>12.3</v>
      </c>
      <c r="E17" s="3">
        <v>3.9</v>
      </c>
      <c r="F17" s="3">
        <v>0.6</v>
      </c>
      <c r="G17" s="14">
        <v>6.2</v>
      </c>
      <c r="H17" s="3">
        <v>0</v>
      </c>
      <c r="I17" s="3">
        <v>-1.9</v>
      </c>
      <c r="J17" s="14">
        <v>2.5</v>
      </c>
      <c r="K17" s="3">
        <v>4.5</v>
      </c>
      <c r="L17" s="3">
        <v>5.7</v>
      </c>
      <c r="M17" s="14">
        <v>0.7</v>
      </c>
      <c r="N17" s="3">
        <v>0.3</v>
      </c>
      <c r="O17" s="3">
        <v>3.3</v>
      </c>
      <c r="P17" s="14">
        <v>3.6</v>
      </c>
      <c r="Q17" s="14">
        <v>1.7</v>
      </c>
      <c r="R17" s="14">
        <v>1.9</v>
      </c>
      <c r="S17" s="14">
        <v>0</v>
      </c>
      <c r="T17" s="15">
        <v>-3.4</v>
      </c>
      <c r="U17" s="15">
        <v>-2.2000000000000002</v>
      </c>
    </row>
    <row r="18" spans="1:21" x14ac:dyDescent="0.2">
      <c r="A18" s="3">
        <v>17</v>
      </c>
      <c r="B18" s="13" t="s">
        <v>62</v>
      </c>
      <c r="C18" s="3">
        <v>28</v>
      </c>
      <c r="D18" s="14">
        <v>12.1</v>
      </c>
      <c r="E18" s="3">
        <v>6.2</v>
      </c>
      <c r="F18" s="3">
        <v>2</v>
      </c>
      <c r="G18" s="14">
        <v>8.9</v>
      </c>
      <c r="H18" s="3">
        <v>-1.7</v>
      </c>
      <c r="I18" s="3">
        <v>-8.6</v>
      </c>
      <c r="J18" s="14">
        <v>5.2</v>
      </c>
      <c r="K18" s="3">
        <v>1.4</v>
      </c>
      <c r="L18" s="3">
        <v>2.2999999999999998</v>
      </c>
      <c r="M18" s="15">
        <v>-1.9</v>
      </c>
      <c r="N18" s="3">
        <v>1.6</v>
      </c>
      <c r="O18" s="3">
        <v>5.8</v>
      </c>
      <c r="P18" s="14">
        <v>7.5</v>
      </c>
      <c r="Q18" s="14">
        <v>2.4</v>
      </c>
      <c r="R18" s="15">
        <v>-0.1</v>
      </c>
      <c r="S18" s="14">
        <v>0.6</v>
      </c>
      <c r="T18" s="15">
        <v>-1.1000000000000001</v>
      </c>
      <c r="U18" s="15">
        <v>-1.2</v>
      </c>
    </row>
    <row r="19" spans="1:21" x14ac:dyDescent="0.2">
      <c r="A19" s="3">
        <v>18</v>
      </c>
      <c r="B19" s="13" t="s">
        <v>99</v>
      </c>
      <c r="C19" s="3">
        <v>34</v>
      </c>
      <c r="D19" s="14">
        <v>12</v>
      </c>
      <c r="E19" s="3">
        <v>1.8</v>
      </c>
      <c r="F19" s="3">
        <v>-2.6</v>
      </c>
      <c r="G19" s="14">
        <v>5</v>
      </c>
      <c r="H19" s="3">
        <v>2.8</v>
      </c>
      <c r="I19" s="3">
        <v>4.5999999999999996</v>
      </c>
      <c r="J19" s="14">
        <v>5</v>
      </c>
      <c r="K19" s="3">
        <v>5.4</v>
      </c>
      <c r="L19" s="3">
        <v>4.8</v>
      </c>
      <c r="M19" s="14">
        <v>12.5</v>
      </c>
      <c r="N19" s="3">
        <v>-1.6</v>
      </c>
      <c r="O19" s="3">
        <v>3.5</v>
      </c>
      <c r="P19" s="14">
        <v>1.9</v>
      </c>
      <c r="Q19" s="14">
        <v>5.0999999999999996</v>
      </c>
      <c r="R19" s="14">
        <v>0.8</v>
      </c>
      <c r="S19" s="14">
        <v>0</v>
      </c>
      <c r="T19" s="15">
        <v>-1.6</v>
      </c>
      <c r="U19" s="15">
        <v>-3.2</v>
      </c>
    </row>
    <row r="20" spans="1:21" x14ac:dyDescent="0.2">
      <c r="A20" s="3">
        <v>19</v>
      </c>
      <c r="B20" s="13" t="s">
        <v>284</v>
      </c>
      <c r="C20" s="3">
        <v>33</v>
      </c>
      <c r="D20" s="14">
        <v>11.6</v>
      </c>
      <c r="E20" s="3">
        <v>3.5</v>
      </c>
      <c r="F20" s="3">
        <v>3.6</v>
      </c>
      <c r="G20" s="14">
        <v>3.8</v>
      </c>
      <c r="H20" s="3">
        <v>1</v>
      </c>
      <c r="I20" s="3">
        <v>0.5</v>
      </c>
      <c r="J20" s="14">
        <v>4.4000000000000004</v>
      </c>
      <c r="K20" s="3">
        <v>3.5</v>
      </c>
      <c r="L20" s="3">
        <v>5.3</v>
      </c>
      <c r="M20" s="15">
        <v>-1.6</v>
      </c>
      <c r="N20" s="3">
        <v>3.3</v>
      </c>
      <c r="O20" s="3">
        <v>2.6</v>
      </c>
      <c r="P20" s="14">
        <v>5.9</v>
      </c>
      <c r="Q20" s="14">
        <v>3.5</v>
      </c>
      <c r="R20" s="14">
        <v>3.8</v>
      </c>
      <c r="S20" s="14">
        <v>0</v>
      </c>
      <c r="T20" s="15">
        <v>-2.6</v>
      </c>
      <c r="U20" s="15">
        <v>-1.4</v>
      </c>
    </row>
    <row r="21" spans="1:21" x14ac:dyDescent="0.2">
      <c r="A21" s="3">
        <v>20</v>
      </c>
      <c r="B21" s="13" t="s">
        <v>42</v>
      </c>
      <c r="C21" s="3">
        <v>33</v>
      </c>
      <c r="D21" s="14">
        <v>10.9</v>
      </c>
      <c r="E21" s="3">
        <v>4.3</v>
      </c>
      <c r="F21" s="3">
        <v>3.2</v>
      </c>
      <c r="G21" s="14">
        <v>5</v>
      </c>
      <c r="H21" s="3">
        <v>0.8</v>
      </c>
      <c r="I21" s="3">
        <v>0.6</v>
      </c>
      <c r="J21" s="14">
        <v>2.6</v>
      </c>
      <c r="K21" s="3">
        <v>1.3</v>
      </c>
      <c r="L21" s="3">
        <v>2.2999999999999998</v>
      </c>
      <c r="M21" s="15">
        <v>-1.5</v>
      </c>
      <c r="N21" s="3">
        <v>1.3</v>
      </c>
      <c r="O21" s="3">
        <v>1.6</v>
      </c>
      <c r="P21" s="14">
        <v>3</v>
      </c>
      <c r="Q21" s="14">
        <v>3.2</v>
      </c>
      <c r="R21" s="14">
        <v>2</v>
      </c>
      <c r="S21" s="15">
        <v>-0.3</v>
      </c>
      <c r="T21" s="15">
        <v>-3.2</v>
      </c>
      <c r="U21" s="14">
        <v>0</v>
      </c>
    </row>
    <row r="22" spans="1:21" x14ac:dyDescent="0.2">
      <c r="A22" s="3">
        <v>21</v>
      </c>
      <c r="B22" s="13" t="s">
        <v>61</v>
      </c>
      <c r="C22" s="3">
        <v>33</v>
      </c>
      <c r="D22" s="14">
        <v>10.9</v>
      </c>
      <c r="E22" s="3">
        <v>3.9</v>
      </c>
      <c r="F22" s="3">
        <v>1.3</v>
      </c>
      <c r="G22" s="14">
        <v>5.7</v>
      </c>
      <c r="H22" s="3">
        <v>-0.7</v>
      </c>
      <c r="I22" s="3">
        <v>-4.5</v>
      </c>
      <c r="J22" s="14">
        <v>2.8</v>
      </c>
      <c r="K22" s="3">
        <v>3.6</v>
      </c>
      <c r="L22" s="3">
        <v>3.2</v>
      </c>
      <c r="M22" s="14">
        <v>5.9</v>
      </c>
      <c r="N22" s="3">
        <v>2.6</v>
      </c>
      <c r="O22" s="3">
        <v>6.3</v>
      </c>
      <c r="P22" s="14">
        <v>9</v>
      </c>
      <c r="Q22" s="14">
        <v>4.3</v>
      </c>
      <c r="R22" s="15">
        <v>-0.5</v>
      </c>
      <c r="S22" s="14">
        <v>1.3</v>
      </c>
      <c r="T22" s="14">
        <v>0.1</v>
      </c>
      <c r="U22" s="15">
        <v>-2.6</v>
      </c>
    </row>
    <row r="23" spans="1:21" x14ac:dyDescent="0.2">
      <c r="A23" s="3">
        <v>22</v>
      </c>
      <c r="B23" s="13" t="s">
        <v>129</v>
      </c>
      <c r="C23" s="3">
        <v>33</v>
      </c>
      <c r="D23" s="14">
        <v>10.6</v>
      </c>
      <c r="E23" s="3">
        <v>3.5</v>
      </c>
      <c r="F23" s="3">
        <v>3</v>
      </c>
      <c r="G23" s="14">
        <v>3.7</v>
      </c>
      <c r="H23" s="3">
        <v>1.5</v>
      </c>
      <c r="I23" s="3">
        <v>1.2</v>
      </c>
      <c r="J23" s="14">
        <v>4.9000000000000004</v>
      </c>
      <c r="K23" s="3">
        <v>2</v>
      </c>
      <c r="L23" s="3">
        <v>1.2</v>
      </c>
      <c r="M23" s="14">
        <v>7.1</v>
      </c>
      <c r="N23" s="3">
        <v>0.9</v>
      </c>
      <c r="O23" s="3">
        <v>2</v>
      </c>
      <c r="P23" s="14">
        <v>3</v>
      </c>
      <c r="Q23" s="14">
        <v>3.9</v>
      </c>
      <c r="R23" s="14">
        <v>1.3</v>
      </c>
      <c r="S23" s="14">
        <v>0.6</v>
      </c>
      <c r="T23" s="15">
        <v>-2.9</v>
      </c>
      <c r="U23" s="15">
        <v>-0.9</v>
      </c>
    </row>
    <row r="24" spans="1:21" x14ac:dyDescent="0.2">
      <c r="A24" s="3">
        <v>23</v>
      </c>
      <c r="B24" s="13" t="s">
        <v>27</v>
      </c>
      <c r="C24" s="3">
        <v>33</v>
      </c>
      <c r="D24" s="14">
        <v>10.6</v>
      </c>
      <c r="E24" s="3">
        <v>2.4</v>
      </c>
      <c r="F24" s="3">
        <v>0.1</v>
      </c>
      <c r="G24" s="14">
        <v>4.2</v>
      </c>
      <c r="H24" s="3">
        <v>1.5</v>
      </c>
      <c r="I24" s="3">
        <v>1.9</v>
      </c>
      <c r="J24" s="14">
        <v>3.5</v>
      </c>
      <c r="K24" s="3">
        <v>4.0999999999999996</v>
      </c>
      <c r="L24" s="3">
        <v>6.6</v>
      </c>
      <c r="M24" s="15">
        <v>-3.6</v>
      </c>
      <c r="N24" s="3">
        <v>0</v>
      </c>
      <c r="O24" s="3">
        <v>1.3</v>
      </c>
      <c r="P24" s="14">
        <v>1.4</v>
      </c>
      <c r="Q24" s="14">
        <v>1.5</v>
      </c>
      <c r="R24" s="14">
        <v>2.8</v>
      </c>
      <c r="S24" s="15">
        <v>-0.8</v>
      </c>
      <c r="T24" s="15">
        <v>-3.3</v>
      </c>
      <c r="U24" s="15">
        <v>-2.1</v>
      </c>
    </row>
    <row r="25" spans="1:21" x14ac:dyDescent="0.2">
      <c r="A25" s="3">
        <v>24</v>
      </c>
      <c r="B25" s="13" t="s">
        <v>34</v>
      </c>
      <c r="C25" s="3">
        <v>33</v>
      </c>
      <c r="D25" s="14">
        <v>10.4</v>
      </c>
      <c r="E25" s="3">
        <v>4</v>
      </c>
      <c r="F25" s="3">
        <v>5</v>
      </c>
      <c r="G25" s="14">
        <v>2.9</v>
      </c>
      <c r="H25" s="3">
        <v>-0.4</v>
      </c>
      <c r="I25" s="3">
        <v>-1.7</v>
      </c>
      <c r="J25" s="14">
        <v>0.8</v>
      </c>
      <c r="K25" s="3">
        <v>2.7</v>
      </c>
      <c r="L25" s="3">
        <v>3.4</v>
      </c>
      <c r="M25" s="14">
        <v>2.1</v>
      </c>
      <c r="N25" s="3">
        <v>3</v>
      </c>
      <c r="O25" s="3">
        <v>0.9</v>
      </c>
      <c r="P25" s="14">
        <v>3.9</v>
      </c>
      <c r="Q25" s="14">
        <v>0.4</v>
      </c>
      <c r="R25" s="14">
        <v>1.9</v>
      </c>
      <c r="S25" s="14">
        <v>1</v>
      </c>
      <c r="T25" s="15">
        <v>-3.9</v>
      </c>
      <c r="U25" s="15">
        <v>-1.7</v>
      </c>
    </row>
    <row r="26" spans="1:21" x14ac:dyDescent="0.2">
      <c r="A26" s="3">
        <v>25</v>
      </c>
      <c r="B26" s="13" t="s">
        <v>52</v>
      </c>
      <c r="C26" s="3">
        <v>34</v>
      </c>
      <c r="D26" s="14">
        <v>10</v>
      </c>
      <c r="E26" s="3">
        <v>4.2</v>
      </c>
      <c r="F26" s="3">
        <v>3.1</v>
      </c>
      <c r="G26" s="14">
        <v>4.4000000000000004</v>
      </c>
      <c r="H26" s="3">
        <v>3.4</v>
      </c>
      <c r="I26" s="3">
        <v>6.2</v>
      </c>
      <c r="J26" s="14">
        <v>5</v>
      </c>
      <c r="K26" s="3">
        <v>-1.8</v>
      </c>
      <c r="L26" s="3">
        <v>-3.2</v>
      </c>
      <c r="M26" s="14">
        <v>2.9</v>
      </c>
      <c r="N26" s="3">
        <v>1.4</v>
      </c>
      <c r="O26" s="3">
        <v>3</v>
      </c>
      <c r="P26" s="14">
        <v>4.4000000000000004</v>
      </c>
      <c r="Q26" s="14">
        <v>6.4</v>
      </c>
      <c r="R26" s="14">
        <v>0.6</v>
      </c>
      <c r="S26" s="14">
        <v>1.4</v>
      </c>
      <c r="T26" s="15">
        <v>-0.6</v>
      </c>
      <c r="U26" s="14">
        <v>1.3</v>
      </c>
    </row>
    <row r="27" spans="1:21" x14ac:dyDescent="0.2">
      <c r="A27" s="3">
        <v>26</v>
      </c>
      <c r="B27" s="13" t="s">
        <v>101</v>
      </c>
      <c r="C27" s="3">
        <v>33</v>
      </c>
      <c r="D27" s="14">
        <v>10</v>
      </c>
      <c r="E27" s="3">
        <v>2.5</v>
      </c>
      <c r="F27" s="3">
        <v>-1</v>
      </c>
      <c r="G27" s="14">
        <v>5.0999999999999996</v>
      </c>
      <c r="H27" s="3">
        <v>-0.3</v>
      </c>
      <c r="I27" s="3">
        <v>-0.9</v>
      </c>
      <c r="J27" s="15">
        <v>-0.1</v>
      </c>
      <c r="K27" s="3">
        <v>5.2</v>
      </c>
      <c r="L27" s="3">
        <v>7.1</v>
      </c>
      <c r="M27" s="14">
        <v>0</v>
      </c>
      <c r="N27" s="3">
        <v>0.5</v>
      </c>
      <c r="O27" s="3">
        <v>3.2</v>
      </c>
      <c r="P27" s="14">
        <v>3.8</v>
      </c>
      <c r="Q27" s="14">
        <v>2.2000000000000002</v>
      </c>
      <c r="R27" s="14">
        <v>2.6</v>
      </c>
      <c r="S27" s="14">
        <v>1.7</v>
      </c>
      <c r="T27" s="15">
        <v>-1.9</v>
      </c>
      <c r="U27" s="15">
        <v>-2.9</v>
      </c>
    </row>
    <row r="28" spans="1:21" x14ac:dyDescent="0.2">
      <c r="A28" s="3">
        <v>27</v>
      </c>
      <c r="B28" s="13" t="s">
        <v>75</v>
      </c>
      <c r="C28" s="3">
        <v>32</v>
      </c>
      <c r="D28" s="14">
        <v>9.9</v>
      </c>
      <c r="E28" s="3">
        <v>3.9</v>
      </c>
      <c r="F28" s="3">
        <v>1.8</v>
      </c>
      <c r="G28" s="14">
        <v>5.2</v>
      </c>
      <c r="H28" s="3">
        <v>1.7</v>
      </c>
      <c r="I28" s="3">
        <v>3</v>
      </c>
      <c r="J28" s="14">
        <v>2.4</v>
      </c>
      <c r="K28" s="3">
        <v>0.2</v>
      </c>
      <c r="L28" s="3">
        <v>0.6</v>
      </c>
      <c r="M28" s="15">
        <v>-0.9</v>
      </c>
      <c r="N28" s="3">
        <v>1.8</v>
      </c>
      <c r="O28" s="3">
        <v>4</v>
      </c>
      <c r="P28" s="14">
        <v>5.8</v>
      </c>
      <c r="Q28" s="14">
        <v>4</v>
      </c>
      <c r="R28" s="14">
        <v>0.5</v>
      </c>
      <c r="S28" s="14">
        <v>0.3</v>
      </c>
      <c r="T28" s="14">
        <v>0.2</v>
      </c>
      <c r="U28" s="15">
        <v>-0.6</v>
      </c>
    </row>
    <row r="29" spans="1:21" x14ac:dyDescent="0.2">
      <c r="A29" s="3">
        <v>28</v>
      </c>
      <c r="B29" s="13" t="s">
        <v>44</v>
      </c>
      <c r="C29" s="3">
        <v>34</v>
      </c>
      <c r="D29" s="14">
        <v>9.6999999999999993</v>
      </c>
      <c r="E29" s="3">
        <v>1.6</v>
      </c>
      <c r="F29" s="3">
        <v>-2</v>
      </c>
      <c r="G29" s="14">
        <v>4.2</v>
      </c>
      <c r="H29" s="3">
        <v>2.2000000000000002</v>
      </c>
      <c r="I29" s="3">
        <v>4.5999999999999996</v>
      </c>
      <c r="J29" s="14">
        <v>2.2999999999999998</v>
      </c>
      <c r="K29" s="3">
        <v>4.0999999999999996</v>
      </c>
      <c r="L29" s="3">
        <v>2.8</v>
      </c>
      <c r="M29" s="14">
        <v>10.7</v>
      </c>
      <c r="N29" s="3">
        <v>-0.7</v>
      </c>
      <c r="O29" s="3">
        <v>3.1</v>
      </c>
      <c r="P29" s="14">
        <v>2.4</v>
      </c>
      <c r="Q29" s="14">
        <v>2.4</v>
      </c>
      <c r="R29" s="14">
        <v>0.4</v>
      </c>
      <c r="S29" s="15">
        <v>-1</v>
      </c>
      <c r="T29" s="15">
        <v>-0.2</v>
      </c>
      <c r="U29" s="15">
        <v>-1.8</v>
      </c>
    </row>
    <row r="30" spans="1:21" x14ac:dyDescent="0.2">
      <c r="A30" s="3">
        <v>29</v>
      </c>
      <c r="B30" s="13" t="s">
        <v>12</v>
      </c>
      <c r="C30" s="3">
        <v>33</v>
      </c>
      <c r="D30" s="14">
        <v>9.6</v>
      </c>
      <c r="E30" s="3">
        <v>2.1</v>
      </c>
      <c r="F30" s="3">
        <v>-3.6</v>
      </c>
      <c r="G30" s="14">
        <v>5.8</v>
      </c>
      <c r="H30" s="3">
        <v>3</v>
      </c>
      <c r="I30" s="3">
        <v>5.8</v>
      </c>
      <c r="J30" s="14">
        <v>4.0999999999999996</v>
      </c>
      <c r="K30" s="3">
        <v>2.2000000000000002</v>
      </c>
      <c r="L30" s="3">
        <v>2.7</v>
      </c>
      <c r="M30" s="14">
        <v>1.1000000000000001</v>
      </c>
      <c r="N30" s="3">
        <v>0.4</v>
      </c>
      <c r="O30" s="3">
        <v>5.9</v>
      </c>
      <c r="P30" s="14">
        <v>6.3</v>
      </c>
      <c r="Q30" s="14">
        <v>4.0999999999999996</v>
      </c>
      <c r="R30" s="15">
        <v>-1.7</v>
      </c>
      <c r="S30" s="14">
        <v>0.2</v>
      </c>
      <c r="T30" s="14">
        <v>2.2999999999999998</v>
      </c>
      <c r="U30" s="15">
        <v>-1.7</v>
      </c>
    </row>
    <row r="31" spans="1:21" x14ac:dyDescent="0.2">
      <c r="A31" s="3">
        <v>30</v>
      </c>
      <c r="B31" s="13" t="s">
        <v>214</v>
      </c>
      <c r="C31" s="3">
        <v>34</v>
      </c>
      <c r="D31" s="14">
        <v>9.6</v>
      </c>
      <c r="E31" s="3">
        <v>1.6</v>
      </c>
      <c r="F31" s="3">
        <v>-4.3</v>
      </c>
      <c r="G31" s="14">
        <v>5.9</v>
      </c>
      <c r="H31" s="3">
        <v>-0.9</v>
      </c>
      <c r="I31" s="3">
        <v>-3.4</v>
      </c>
      <c r="J31" s="14">
        <v>1.2</v>
      </c>
      <c r="K31" s="3">
        <v>7.2</v>
      </c>
      <c r="L31" s="3">
        <v>7.6</v>
      </c>
      <c r="M31" s="14">
        <v>8.1999999999999993</v>
      </c>
      <c r="N31" s="3">
        <v>-0.8</v>
      </c>
      <c r="O31" s="3">
        <v>5.2</v>
      </c>
      <c r="P31" s="14">
        <v>4.4000000000000004</v>
      </c>
      <c r="Q31" s="14">
        <v>2.2999999999999998</v>
      </c>
      <c r="R31" s="14">
        <v>0.4</v>
      </c>
      <c r="S31" s="14">
        <v>0.7</v>
      </c>
      <c r="T31" s="14">
        <v>0</v>
      </c>
      <c r="U31" s="15">
        <v>-3.1</v>
      </c>
    </row>
    <row r="32" spans="1:21" x14ac:dyDescent="0.2">
      <c r="A32" s="3">
        <v>31</v>
      </c>
      <c r="B32" s="13" t="s">
        <v>122</v>
      </c>
      <c r="C32" s="3">
        <v>34</v>
      </c>
      <c r="D32" s="14">
        <v>9.6</v>
      </c>
      <c r="E32" s="3">
        <v>2</v>
      </c>
      <c r="F32" s="3">
        <v>0.7</v>
      </c>
      <c r="G32" s="14">
        <v>2.9</v>
      </c>
      <c r="H32" s="3">
        <v>1.5</v>
      </c>
      <c r="I32" s="3">
        <v>5.2</v>
      </c>
      <c r="J32" s="15">
        <v>-0.7</v>
      </c>
      <c r="K32" s="3">
        <v>4</v>
      </c>
      <c r="L32" s="3">
        <v>4.7</v>
      </c>
      <c r="M32" s="14">
        <v>3</v>
      </c>
      <c r="N32" s="3">
        <v>1.3</v>
      </c>
      <c r="O32" s="3">
        <v>2.7</v>
      </c>
      <c r="P32" s="14">
        <v>4.0999999999999996</v>
      </c>
      <c r="Q32" s="14">
        <v>2.2999999999999998</v>
      </c>
      <c r="R32" s="14">
        <v>0</v>
      </c>
      <c r="S32" s="15">
        <v>-0.1</v>
      </c>
      <c r="T32" s="15">
        <v>-1.4</v>
      </c>
      <c r="U32" s="15">
        <v>-3.1</v>
      </c>
    </row>
    <row r="33" spans="1:21" x14ac:dyDescent="0.2">
      <c r="A33" s="3">
        <v>32</v>
      </c>
      <c r="B33" s="13" t="s">
        <v>88</v>
      </c>
      <c r="C33" s="3">
        <v>34</v>
      </c>
      <c r="D33" s="14">
        <v>9.4</v>
      </c>
      <c r="E33" s="3">
        <v>2.8</v>
      </c>
      <c r="F33" s="3">
        <v>0.8</v>
      </c>
      <c r="G33" s="14">
        <v>4.2</v>
      </c>
      <c r="H33" s="3">
        <v>-0.9</v>
      </c>
      <c r="I33" s="3">
        <v>-2.9</v>
      </c>
      <c r="J33" s="14">
        <v>0.3</v>
      </c>
      <c r="K33" s="3">
        <v>4.5999999999999996</v>
      </c>
      <c r="L33" s="3">
        <v>4.7</v>
      </c>
      <c r="M33" s="14">
        <v>6.4</v>
      </c>
      <c r="N33" s="3">
        <v>2.5</v>
      </c>
      <c r="O33" s="3">
        <v>4.5999999999999996</v>
      </c>
      <c r="P33" s="14">
        <v>7.2</v>
      </c>
      <c r="Q33" s="14">
        <v>3.3</v>
      </c>
      <c r="R33" s="14">
        <v>0.4</v>
      </c>
      <c r="S33" s="14">
        <v>0</v>
      </c>
      <c r="T33" s="15">
        <v>-0.7</v>
      </c>
      <c r="U33" s="15">
        <v>-1.8</v>
      </c>
    </row>
    <row r="34" spans="1:21" x14ac:dyDescent="0.2">
      <c r="A34" s="3">
        <v>33</v>
      </c>
      <c r="B34" s="13" t="s">
        <v>277</v>
      </c>
      <c r="C34" s="3">
        <v>32</v>
      </c>
      <c r="D34" s="14">
        <v>9.3000000000000007</v>
      </c>
      <c r="E34" s="3">
        <v>3.1</v>
      </c>
      <c r="F34" s="3">
        <v>-1.3</v>
      </c>
      <c r="G34" s="14">
        <v>6.4</v>
      </c>
      <c r="H34" s="3">
        <v>-0.4</v>
      </c>
      <c r="I34" s="3">
        <v>-3.7</v>
      </c>
      <c r="J34" s="14">
        <v>3.7</v>
      </c>
      <c r="K34" s="3">
        <v>3.5</v>
      </c>
      <c r="L34" s="3">
        <v>3.8</v>
      </c>
      <c r="M34" s="14">
        <v>6.5</v>
      </c>
      <c r="N34" s="3">
        <v>-0.5</v>
      </c>
      <c r="O34" s="3">
        <v>3.9</v>
      </c>
      <c r="P34" s="14">
        <v>3.4</v>
      </c>
      <c r="Q34" s="14">
        <v>1.8</v>
      </c>
      <c r="R34" s="14">
        <v>1.3</v>
      </c>
      <c r="S34" s="14">
        <v>2</v>
      </c>
      <c r="T34" s="15">
        <v>-1</v>
      </c>
      <c r="U34" s="15">
        <v>-1.9</v>
      </c>
    </row>
    <row r="35" spans="1:21" x14ac:dyDescent="0.2">
      <c r="A35" s="3">
        <v>34</v>
      </c>
      <c r="B35" s="13" t="s">
        <v>53</v>
      </c>
      <c r="C35" s="3">
        <v>33</v>
      </c>
      <c r="D35" s="14">
        <v>9.3000000000000007</v>
      </c>
      <c r="E35" s="3">
        <v>4.5</v>
      </c>
      <c r="F35" s="3">
        <v>3</v>
      </c>
      <c r="G35" s="14">
        <v>5.7</v>
      </c>
      <c r="H35" s="3">
        <v>2.1</v>
      </c>
      <c r="I35" s="3">
        <v>5.8</v>
      </c>
      <c r="J35" s="14">
        <v>0.3</v>
      </c>
      <c r="K35" s="3">
        <v>-1.9</v>
      </c>
      <c r="L35" s="3">
        <v>-4.0999999999999996</v>
      </c>
      <c r="M35" s="14">
        <v>6</v>
      </c>
      <c r="N35" s="3">
        <v>1.7</v>
      </c>
      <c r="O35" s="3">
        <v>4.5</v>
      </c>
      <c r="P35" s="14">
        <v>6.3</v>
      </c>
      <c r="Q35" s="14">
        <v>7.4</v>
      </c>
      <c r="R35" s="15">
        <v>-0.3</v>
      </c>
      <c r="S35" s="14">
        <v>3.4</v>
      </c>
      <c r="T35" s="14">
        <v>1</v>
      </c>
      <c r="U35" s="14">
        <v>2</v>
      </c>
    </row>
    <row r="36" spans="1:21" x14ac:dyDescent="0.2">
      <c r="A36" s="3">
        <v>35</v>
      </c>
      <c r="B36" s="13" t="s">
        <v>33</v>
      </c>
      <c r="C36" s="3">
        <v>34</v>
      </c>
      <c r="D36" s="14">
        <v>9.1999999999999993</v>
      </c>
      <c r="E36" s="3">
        <v>3.2</v>
      </c>
      <c r="F36" s="3">
        <v>-0.6</v>
      </c>
      <c r="G36" s="14">
        <v>5.7</v>
      </c>
      <c r="H36" s="3">
        <v>-1.8</v>
      </c>
      <c r="I36" s="3">
        <v>-4.5999999999999996</v>
      </c>
      <c r="J36" s="15">
        <v>-1.1000000000000001</v>
      </c>
      <c r="K36" s="3">
        <v>4.5999999999999996</v>
      </c>
      <c r="L36" s="3">
        <v>4.3</v>
      </c>
      <c r="M36" s="14">
        <v>7</v>
      </c>
      <c r="N36" s="3">
        <v>1.3</v>
      </c>
      <c r="O36" s="3">
        <v>5.5</v>
      </c>
      <c r="P36" s="14">
        <v>6.8</v>
      </c>
      <c r="Q36" s="14">
        <v>2.7</v>
      </c>
      <c r="R36" s="14">
        <v>1.2</v>
      </c>
      <c r="S36" s="14">
        <v>1.6</v>
      </c>
      <c r="T36" s="15">
        <v>-0.2</v>
      </c>
      <c r="U36" s="15">
        <v>-1.1000000000000001</v>
      </c>
    </row>
    <row r="37" spans="1:21" x14ac:dyDescent="0.2">
      <c r="A37" s="3">
        <v>36</v>
      </c>
      <c r="B37" s="13" t="s">
        <v>18</v>
      </c>
      <c r="C37" s="3">
        <v>33</v>
      </c>
      <c r="D37" s="14">
        <v>9.1999999999999993</v>
      </c>
      <c r="E37" s="3">
        <v>1</v>
      </c>
      <c r="F37" s="3">
        <v>-1.6</v>
      </c>
      <c r="G37" s="14">
        <v>2.8</v>
      </c>
      <c r="H37" s="3">
        <v>2.7</v>
      </c>
      <c r="I37" s="3">
        <v>10.1</v>
      </c>
      <c r="J37" s="15">
        <v>-2.1</v>
      </c>
      <c r="K37" s="3">
        <v>4.3</v>
      </c>
      <c r="L37" s="3">
        <v>4.5</v>
      </c>
      <c r="M37" s="14">
        <v>4.7</v>
      </c>
      <c r="N37" s="3">
        <v>2.5</v>
      </c>
      <c r="O37" s="3">
        <v>6.2</v>
      </c>
      <c r="P37" s="14">
        <v>8.6999999999999993</v>
      </c>
      <c r="Q37" s="14">
        <v>2.2000000000000002</v>
      </c>
      <c r="R37" s="15">
        <v>-1.9</v>
      </c>
      <c r="S37" s="14">
        <v>1.1000000000000001</v>
      </c>
      <c r="T37" s="14">
        <v>2.2999999999999998</v>
      </c>
      <c r="U37" s="15">
        <v>-2.2000000000000002</v>
      </c>
    </row>
    <row r="38" spans="1:21" x14ac:dyDescent="0.2">
      <c r="A38" s="3">
        <v>37</v>
      </c>
      <c r="B38" s="13" t="s">
        <v>170</v>
      </c>
      <c r="C38" s="3">
        <v>33</v>
      </c>
      <c r="D38" s="14">
        <v>9</v>
      </c>
      <c r="E38" s="3">
        <v>3.5</v>
      </c>
      <c r="F38" s="3">
        <v>4.3</v>
      </c>
      <c r="G38" s="14">
        <v>2.7</v>
      </c>
      <c r="H38" s="3">
        <v>1.4</v>
      </c>
      <c r="I38" s="3">
        <v>1.4</v>
      </c>
      <c r="J38" s="14">
        <v>5.0999999999999996</v>
      </c>
      <c r="K38" s="3">
        <v>0.6</v>
      </c>
      <c r="L38" s="3">
        <v>0.2</v>
      </c>
      <c r="M38" s="14">
        <v>1.6</v>
      </c>
      <c r="N38" s="3">
        <v>2</v>
      </c>
      <c r="O38" s="3">
        <v>1.4</v>
      </c>
      <c r="P38" s="14">
        <v>3.4</v>
      </c>
      <c r="Q38" s="14">
        <v>2.6</v>
      </c>
      <c r="R38" s="14">
        <v>2.1</v>
      </c>
      <c r="S38" s="14">
        <v>0.6</v>
      </c>
      <c r="T38" s="15">
        <v>-2.2999999999999998</v>
      </c>
      <c r="U38" s="14">
        <v>1.2</v>
      </c>
    </row>
    <row r="39" spans="1:21" x14ac:dyDescent="0.2">
      <c r="A39" s="3">
        <v>38</v>
      </c>
      <c r="B39" s="13" t="s">
        <v>199</v>
      </c>
      <c r="C39" s="3">
        <v>32</v>
      </c>
      <c r="D39" s="14">
        <v>9</v>
      </c>
      <c r="E39" s="3">
        <v>4.5999999999999996</v>
      </c>
      <c r="F39" s="3">
        <v>6.1</v>
      </c>
      <c r="G39" s="14">
        <v>3.5</v>
      </c>
      <c r="H39" s="3">
        <v>-0.3</v>
      </c>
      <c r="I39" s="3">
        <v>-2.2999999999999998</v>
      </c>
      <c r="J39" s="14">
        <v>2</v>
      </c>
      <c r="K39" s="3">
        <v>0</v>
      </c>
      <c r="L39" s="3">
        <v>1.1000000000000001</v>
      </c>
      <c r="M39" s="15">
        <v>-4.5</v>
      </c>
      <c r="N39" s="3">
        <v>1.8</v>
      </c>
      <c r="O39" s="3">
        <v>-0.3</v>
      </c>
      <c r="P39" s="14">
        <v>1.4</v>
      </c>
      <c r="Q39" s="14">
        <v>3.4</v>
      </c>
      <c r="R39" s="14">
        <v>2.4</v>
      </c>
      <c r="S39" s="14">
        <v>0.4</v>
      </c>
      <c r="T39" s="15">
        <v>-4.5</v>
      </c>
      <c r="U39" s="15">
        <v>-0.2</v>
      </c>
    </row>
    <row r="40" spans="1:21" x14ac:dyDescent="0.2">
      <c r="A40" s="3">
        <v>39</v>
      </c>
      <c r="B40" s="13" t="s">
        <v>112</v>
      </c>
      <c r="C40" s="3">
        <v>34</v>
      </c>
      <c r="D40" s="14">
        <v>9</v>
      </c>
      <c r="E40" s="3">
        <v>3</v>
      </c>
      <c r="F40" s="3">
        <v>3.9</v>
      </c>
      <c r="G40" s="14">
        <v>2.2000000000000002</v>
      </c>
      <c r="H40" s="3">
        <v>3</v>
      </c>
      <c r="I40" s="3">
        <v>8.1999999999999993</v>
      </c>
      <c r="J40" s="14">
        <v>2</v>
      </c>
      <c r="K40" s="3">
        <v>0</v>
      </c>
      <c r="L40" s="3">
        <v>-0.8</v>
      </c>
      <c r="M40" s="14">
        <v>2.5</v>
      </c>
      <c r="N40" s="3">
        <v>1.3</v>
      </c>
      <c r="O40" s="3">
        <v>1.6</v>
      </c>
      <c r="P40" s="14">
        <v>2.9</v>
      </c>
      <c r="Q40" s="14">
        <v>2.1</v>
      </c>
      <c r="R40" s="14">
        <v>0.9</v>
      </c>
      <c r="S40" s="14">
        <v>1</v>
      </c>
      <c r="T40" s="15">
        <v>-1.5</v>
      </c>
      <c r="U40" s="14">
        <v>1.5</v>
      </c>
    </row>
    <row r="41" spans="1:21" x14ac:dyDescent="0.2">
      <c r="A41" s="3">
        <v>40</v>
      </c>
      <c r="B41" s="13" t="s">
        <v>31</v>
      </c>
      <c r="C41" s="3">
        <v>33</v>
      </c>
      <c r="D41" s="14">
        <v>8.9</v>
      </c>
      <c r="E41" s="3">
        <v>3.9</v>
      </c>
      <c r="F41" s="3">
        <v>-0.3</v>
      </c>
      <c r="G41" s="14">
        <v>7</v>
      </c>
      <c r="H41" s="3">
        <v>-0.2</v>
      </c>
      <c r="I41" s="3">
        <v>-3.6</v>
      </c>
      <c r="J41" s="14">
        <v>4.7</v>
      </c>
      <c r="K41" s="3">
        <v>1.1000000000000001</v>
      </c>
      <c r="L41" s="3">
        <v>2.2999999999999998</v>
      </c>
      <c r="M41" s="15">
        <v>-2.4</v>
      </c>
      <c r="N41" s="3">
        <v>1.1000000000000001</v>
      </c>
      <c r="O41" s="3">
        <v>4.3</v>
      </c>
      <c r="P41" s="14">
        <v>5.5</v>
      </c>
      <c r="Q41" s="14">
        <v>0.6</v>
      </c>
      <c r="R41" s="14">
        <v>1.5</v>
      </c>
      <c r="S41" s="15">
        <v>-0.2</v>
      </c>
      <c r="T41" s="15">
        <v>-0.3</v>
      </c>
      <c r="U41" s="15">
        <v>-1.3</v>
      </c>
    </row>
    <row r="42" spans="1:21" x14ac:dyDescent="0.2">
      <c r="A42" s="3">
        <v>41</v>
      </c>
      <c r="B42" s="13" t="s">
        <v>126</v>
      </c>
      <c r="C42" s="3">
        <v>34</v>
      </c>
      <c r="D42" s="14">
        <v>8.8000000000000007</v>
      </c>
      <c r="E42" s="3">
        <v>1.5</v>
      </c>
      <c r="F42" s="3">
        <v>0</v>
      </c>
      <c r="G42" s="14">
        <v>2.6</v>
      </c>
      <c r="H42" s="3">
        <v>0.4</v>
      </c>
      <c r="I42" s="3">
        <v>3.4</v>
      </c>
      <c r="J42" s="15">
        <v>-2.9</v>
      </c>
      <c r="K42" s="3">
        <v>5.2</v>
      </c>
      <c r="L42" s="3">
        <v>4.9000000000000004</v>
      </c>
      <c r="M42" s="14">
        <v>8.6999999999999993</v>
      </c>
      <c r="N42" s="3">
        <v>3.1</v>
      </c>
      <c r="O42" s="3">
        <v>4.5999999999999996</v>
      </c>
      <c r="P42" s="14">
        <v>7.7</v>
      </c>
      <c r="Q42" s="14">
        <v>3.7</v>
      </c>
      <c r="R42" s="14">
        <v>0.2</v>
      </c>
      <c r="S42" s="15">
        <v>-0.4</v>
      </c>
      <c r="T42" s="14">
        <v>0.4</v>
      </c>
      <c r="U42" s="15">
        <v>-2.2999999999999998</v>
      </c>
    </row>
    <row r="43" spans="1:21" x14ac:dyDescent="0.2">
      <c r="A43" s="3">
        <v>42</v>
      </c>
      <c r="B43" s="13" t="s">
        <v>90</v>
      </c>
      <c r="C43" s="3">
        <v>34</v>
      </c>
      <c r="D43" s="14">
        <v>8.5</v>
      </c>
      <c r="E43" s="3">
        <v>3.1</v>
      </c>
      <c r="F43" s="3">
        <v>3.1</v>
      </c>
      <c r="G43" s="14">
        <v>2.9</v>
      </c>
      <c r="H43" s="3">
        <v>-0.4</v>
      </c>
      <c r="I43" s="3">
        <v>-3.5</v>
      </c>
      <c r="J43" s="14">
        <v>2.9</v>
      </c>
      <c r="K43" s="3">
        <v>2.7</v>
      </c>
      <c r="L43" s="3">
        <v>3.7</v>
      </c>
      <c r="M43" s="14">
        <v>0.4</v>
      </c>
      <c r="N43" s="3">
        <v>1.7</v>
      </c>
      <c r="O43" s="3">
        <v>1.5</v>
      </c>
      <c r="P43" s="14">
        <v>3.3</v>
      </c>
      <c r="Q43" s="15">
        <v>-0.8</v>
      </c>
      <c r="R43" s="14">
        <v>2.7</v>
      </c>
      <c r="S43" s="15">
        <v>-0.2</v>
      </c>
      <c r="T43" s="15">
        <v>-3</v>
      </c>
      <c r="U43" s="15">
        <v>-1.4</v>
      </c>
    </row>
    <row r="44" spans="1:21" x14ac:dyDescent="0.2">
      <c r="A44" s="3">
        <v>43</v>
      </c>
      <c r="B44" s="13" t="s">
        <v>230</v>
      </c>
      <c r="C44" s="3">
        <v>33</v>
      </c>
      <c r="D44" s="14">
        <v>8.4</v>
      </c>
      <c r="E44" s="3">
        <v>2</v>
      </c>
      <c r="F44" s="3">
        <v>0</v>
      </c>
      <c r="G44" s="14">
        <v>3.4</v>
      </c>
      <c r="H44" s="3">
        <v>0.7</v>
      </c>
      <c r="I44" s="3">
        <v>4.0999999999999996</v>
      </c>
      <c r="J44" s="15">
        <v>-2.2000000000000002</v>
      </c>
      <c r="K44" s="3">
        <v>3.6</v>
      </c>
      <c r="L44" s="3">
        <v>5</v>
      </c>
      <c r="M44" s="14">
        <v>0.5</v>
      </c>
      <c r="N44" s="3">
        <v>2.2000000000000002</v>
      </c>
      <c r="O44" s="3">
        <v>3.3</v>
      </c>
      <c r="P44" s="14">
        <v>5.5</v>
      </c>
      <c r="Q44" s="14">
        <v>2.2000000000000002</v>
      </c>
      <c r="R44" s="14">
        <v>1.7</v>
      </c>
      <c r="S44" s="14">
        <v>1.6</v>
      </c>
      <c r="T44" s="15">
        <v>-0.1</v>
      </c>
      <c r="U44" s="15">
        <v>-0.9</v>
      </c>
    </row>
    <row r="45" spans="1:21" x14ac:dyDescent="0.2">
      <c r="A45" s="3">
        <v>44</v>
      </c>
      <c r="B45" s="13" t="s">
        <v>35</v>
      </c>
      <c r="C45" s="3">
        <v>34</v>
      </c>
      <c r="D45" s="14">
        <v>8.4</v>
      </c>
      <c r="E45" s="3">
        <v>3.5</v>
      </c>
      <c r="F45" s="3">
        <v>0.5</v>
      </c>
      <c r="G45" s="14">
        <v>5.8</v>
      </c>
      <c r="H45" s="3">
        <v>1.6</v>
      </c>
      <c r="I45" s="3">
        <v>2.7</v>
      </c>
      <c r="J45" s="14">
        <v>3.1</v>
      </c>
      <c r="K45" s="3">
        <v>-0.3</v>
      </c>
      <c r="L45" s="3">
        <v>-0.1</v>
      </c>
      <c r="M45" s="15">
        <v>-1.3</v>
      </c>
      <c r="N45" s="3">
        <v>0.6</v>
      </c>
      <c r="O45" s="3">
        <v>3.6</v>
      </c>
      <c r="P45" s="14">
        <v>4.2</v>
      </c>
      <c r="Q45" s="14">
        <v>6.1</v>
      </c>
      <c r="R45" s="14">
        <v>0</v>
      </c>
      <c r="S45" s="15">
        <v>-0.8</v>
      </c>
      <c r="T45" s="14">
        <v>0</v>
      </c>
      <c r="U45" s="14">
        <v>1.1000000000000001</v>
      </c>
    </row>
    <row r="46" spans="1:21" x14ac:dyDescent="0.2">
      <c r="A46" s="3">
        <v>45</v>
      </c>
      <c r="B46" s="13" t="s">
        <v>71</v>
      </c>
      <c r="C46" s="3">
        <v>32</v>
      </c>
      <c r="D46" s="14">
        <v>8.4</v>
      </c>
      <c r="E46" s="3">
        <v>2.8</v>
      </c>
      <c r="F46" s="3">
        <v>1.8</v>
      </c>
      <c r="G46" s="14">
        <v>3.2</v>
      </c>
      <c r="H46" s="3">
        <v>3.5</v>
      </c>
      <c r="I46" s="3">
        <v>5</v>
      </c>
      <c r="J46" s="14">
        <v>6.9</v>
      </c>
      <c r="K46" s="3">
        <v>-0.8</v>
      </c>
      <c r="L46" s="3">
        <v>-1.2</v>
      </c>
      <c r="M46" s="14">
        <v>0.6</v>
      </c>
      <c r="N46" s="3">
        <v>1.6</v>
      </c>
      <c r="O46" s="3">
        <v>3.2</v>
      </c>
      <c r="P46" s="14">
        <v>4.8</v>
      </c>
      <c r="Q46" s="14">
        <v>2</v>
      </c>
      <c r="R46" s="14">
        <v>0.5</v>
      </c>
      <c r="S46" s="15">
        <v>-0.4</v>
      </c>
      <c r="T46" s="14">
        <v>0</v>
      </c>
      <c r="U46" s="14">
        <v>0.7</v>
      </c>
    </row>
    <row r="47" spans="1:21" x14ac:dyDescent="0.2">
      <c r="A47" s="3">
        <v>46</v>
      </c>
      <c r="B47" s="13" t="s">
        <v>320</v>
      </c>
      <c r="C47" s="3">
        <v>32</v>
      </c>
      <c r="D47" s="14">
        <v>8.4</v>
      </c>
      <c r="E47" s="3">
        <v>3.2</v>
      </c>
      <c r="F47" s="3">
        <v>2.8</v>
      </c>
      <c r="G47" s="14">
        <v>4</v>
      </c>
      <c r="H47" s="3">
        <v>1.2</v>
      </c>
      <c r="I47" s="3">
        <v>0.7</v>
      </c>
      <c r="J47" s="14">
        <v>5</v>
      </c>
      <c r="K47" s="3">
        <v>0.6</v>
      </c>
      <c r="L47" s="3">
        <v>0.2</v>
      </c>
      <c r="M47" s="14">
        <v>2.5</v>
      </c>
      <c r="N47" s="3">
        <v>1.8</v>
      </c>
      <c r="O47" s="3">
        <v>2.2000000000000002</v>
      </c>
      <c r="P47" s="14">
        <v>4.0999999999999996</v>
      </c>
      <c r="Q47" s="14">
        <v>1.2</v>
      </c>
      <c r="R47" s="14">
        <v>1.5</v>
      </c>
      <c r="S47" s="15">
        <v>-0.4</v>
      </c>
      <c r="T47" s="15">
        <v>-1.6</v>
      </c>
      <c r="U47" s="15">
        <v>-0.9</v>
      </c>
    </row>
    <row r="48" spans="1:21" x14ac:dyDescent="0.2">
      <c r="A48" s="3">
        <v>47</v>
      </c>
      <c r="B48" s="13" t="s">
        <v>45</v>
      </c>
      <c r="C48" s="3">
        <v>34</v>
      </c>
      <c r="D48" s="14">
        <v>8.3000000000000007</v>
      </c>
      <c r="E48" s="3">
        <v>5.4</v>
      </c>
      <c r="F48" s="3">
        <v>2.9</v>
      </c>
      <c r="G48" s="14">
        <v>7.1</v>
      </c>
      <c r="H48" s="3">
        <v>-1.1000000000000001</v>
      </c>
      <c r="I48" s="3">
        <v>-3.7</v>
      </c>
      <c r="J48" s="14">
        <v>0.5</v>
      </c>
      <c r="K48" s="3">
        <v>-1.2</v>
      </c>
      <c r="L48" s="3">
        <v>-0.5</v>
      </c>
      <c r="M48" s="15">
        <v>-4.3</v>
      </c>
      <c r="N48" s="3">
        <v>0.9</v>
      </c>
      <c r="O48" s="3">
        <v>3.1</v>
      </c>
      <c r="P48" s="14">
        <v>4.0999999999999996</v>
      </c>
      <c r="Q48" s="14">
        <v>2.7</v>
      </c>
      <c r="R48" s="14">
        <v>0.4</v>
      </c>
      <c r="S48" s="15">
        <v>-0.9</v>
      </c>
      <c r="T48" s="15">
        <v>-1.4</v>
      </c>
      <c r="U48" s="14">
        <v>1.2</v>
      </c>
    </row>
    <row r="49" spans="1:21" x14ac:dyDescent="0.2">
      <c r="A49" s="3">
        <v>48</v>
      </c>
      <c r="B49" s="13" t="s">
        <v>212</v>
      </c>
      <c r="C49" s="3">
        <v>32</v>
      </c>
      <c r="D49" s="14">
        <v>8.3000000000000007</v>
      </c>
      <c r="E49" s="3">
        <v>3.5</v>
      </c>
      <c r="F49" s="3">
        <v>0.4</v>
      </c>
      <c r="G49" s="14">
        <v>5.8</v>
      </c>
      <c r="H49" s="3">
        <v>-2.7</v>
      </c>
      <c r="I49" s="3">
        <v>-7.6</v>
      </c>
      <c r="J49" s="15">
        <v>-0.6</v>
      </c>
      <c r="K49" s="3">
        <v>4</v>
      </c>
      <c r="L49" s="3">
        <v>5.7</v>
      </c>
      <c r="M49" s="14">
        <v>0.4</v>
      </c>
      <c r="N49" s="3">
        <v>-1.6</v>
      </c>
      <c r="O49" s="3">
        <v>0.8</v>
      </c>
      <c r="P49" s="15">
        <v>-0.7</v>
      </c>
      <c r="Q49" s="15">
        <v>-0.8</v>
      </c>
      <c r="R49" s="14">
        <v>3.5</v>
      </c>
      <c r="S49" s="15">
        <v>-0.5</v>
      </c>
      <c r="T49" s="15">
        <v>-4.7</v>
      </c>
      <c r="U49" s="15">
        <v>-2</v>
      </c>
    </row>
    <row r="50" spans="1:21" x14ac:dyDescent="0.2">
      <c r="A50" s="3">
        <v>49</v>
      </c>
      <c r="B50" s="13" t="s">
        <v>80</v>
      </c>
      <c r="C50" s="3">
        <v>33</v>
      </c>
      <c r="D50" s="14">
        <v>8.3000000000000007</v>
      </c>
      <c r="E50" s="3">
        <v>3.3</v>
      </c>
      <c r="F50" s="3">
        <v>6.2</v>
      </c>
      <c r="G50" s="14">
        <v>0.9</v>
      </c>
      <c r="H50" s="3">
        <v>2.2000000000000002</v>
      </c>
      <c r="I50" s="3">
        <v>6.5</v>
      </c>
      <c r="J50" s="14">
        <v>0.7</v>
      </c>
      <c r="K50" s="3">
        <v>-0.6</v>
      </c>
      <c r="L50" s="3">
        <v>-0.7</v>
      </c>
      <c r="M50" s="15">
        <v>-0.4</v>
      </c>
      <c r="N50" s="3">
        <v>0.5</v>
      </c>
      <c r="O50" s="3">
        <v>-2.2000000000000002</v>
      </c>
      <c r="P50" s="15">
        <v>-1.6</v>
      </c>
      <c r="Q50" s="15">
        <v>-0.9</v>
      </c>
      <c r="R50" s="14">
        <v>3.4</v>
      </c>
      <c r="S50" s="14">
        <v>0.7</v>
      </c>
      <c r="T50" s="15">
        <v>-5.4</v>
      </c>
      <c r="U50" s="14">
        <v>1.1000000000000001</v>
      </c>
    </row>
    <row r="51" spans="1:21" x14ac:dyDescent="0.2">
      <c r="A51" s="3">
        <v>50</v>
      </c>
      <c r="B51" s="13" t="s">
        <v>19</v>
      </c>
      <c r="C51" s="3">
        <v>34</v>
      </c>
      <c r="D51" s="14">
        <v>8.3000000000000007</v>
      </c>
      <c r="E51" s="3">
        <v>3</v>
      </c>
      <c r="F51" s="3">
        <v>0.7</v>
      </c>
      <c r="G51" s="14">
        <v>4.5999999999999996</v>
      </c>
      <c r="H51" s="3">
        <v>2</v>
      </c>
      <c r="I51" s="3">
        <v>3</v>
      </c>
      <c r="J51" s="14">
        <v>3.5</v>
      </c>
      <c r="K51" s="3">
        <v>0.1</v>
      </c>
      <c r="L51" s="3">
        <v>-0.5</v>
      </c>
      <c r="M51" s="14">
        <v>3.1</v>
      </c>
      <c r="N51" s="3">
        <v>-3</v>
      </c>
      <c r="O51" s="3">
        <v>-0.6</v>
      </c>
      <c r="P51" s="15">
        <v>-3.6</v>
      </c>
      <c r="Q51" s="14">
        <v>2</v>
      </c>
      <c r="R51" s="14">
        <v>2.1</v>
      </c>
      <c r="S51" s="14">
        <v>0.2</v>
      </c>
      <c r="T51" s="15">
        <v>-3.7</v>
      </c>
      <c r="U51" s="14">
        <v>0.2</v>
      </c>
    </row>
    <row r="52" spans="1:21" x14ac:dyDescent="0.2">
      <c r="A52" s="3">
        <v>51</v>
      </c>
      <c r="B52" s="13" t="s">
        <v>188</v>
      </c>
      <c r="C52" s="3">
        <v>34</v>
      </c>
      <c r="D52" s="14">
        <v>8.1999999999999993</v>
      </c>
      <c r="E52" s="3">
        <v>4</v>
      </c>
      <c r="F52" s="3">
        <v>-0.5</v>
      </c>
      <c r="G52" s="14">
        <v>7.5</v>
      </c>
      <c r="H52" s="3">
        <v>-2.6</v>
      </c>
      <c r="I52" s="3">
        <v>-7.5</v>
      </c>
      <c r="J52" s="15">
        <v>-0.4</v>
      </c>
      <c r="K52" s="3">
        <v>2.7</v>
      </c>
      <c r="L52" s="3">
        <v>2.2000000000000002</v>
      </c>
      <c r="M52" s="14">
        <v>5.0999999999999996</v>
      </c>
      <c r="N52" s="3">
        <v>-1.2</v>
      </c>
      <c r="O52" s="3">
        <v>3.6</v>
      </c>
      <c r="P52" s="14">
        <v>2.4</v>
      </c>
      <c r="Q52" s="14">
        <v>0.2</v>
      </c>
      <c r="R52" s="14">
        <v>0</v>
      </c>
      <c r="S52" s="15">
        <v>-0.4</v>
      </c>
      <c r="T52" s="15">
        <v>-0.8</v>
      </c>
      <c r="U52" s="15">
        <v>-0.5</v>
      </c>
    </row>
    <row r="53" spans="1:21" x14ac:dyDescent="0.2">
      <c r="A53" s="3">
        <v>52</v>
      </c>
      <c r="B53" s="13" t="s">
        <v>192</v>
      </c>
      <c r="C53" s="3">
        <v>33</v>
      </c>
      <c r="D53" s="14">
        <v>8.1999999999999993</v>
      </c>
      <c r="E53" s="3">
        <v>2.6</v>
      </c>
      <c r="F53" s="3">
        <v>-1.5</v>
      </c>
      <c r="G53" s="14">
        <v>5.6</v>
      </c>
      <c r="H53" s="3">
        <v>-0.3</v>
      </c>
      <c r="I53" s="3">
        <v>-1.2</v>
      </c>
      <c r="J53" s="14">
        <v>0.4</v>
      </c>
      <c r="K53" s="3">
        <v>3.3</v>
      </c>
      <c r="L53" s="3">
        <v>5.3</v>
      </c>
      <c r="M53" s="15">
        <v>-1.9</v>
      </c>
      <c r="N53" s="3">
        <v>1.1000000000000001</v>
      </c>
      <c r="O53" s="3">
        <v>3.8</v>
      </c>
      <c r="P53" s="14">
        <v>5</v>
      </c>
      <c r="Q53" s="14">
        <v>3.8</v>
      </c>
      <c r="R53" s="15">
        <v>-0.2</v>
      </c>
      <c r="S53" s="14">
        <v>2</v>
      </c>
      <c r="T53" s="14">
        <v>0.2</v>
      </c>
      <c r="U53" s="15">
        <v>-3.3</v>
      </c>
    </row>
    <row r="54" spans="1:21" x14ac:dyDescent="0.2">
      <c r="A54" s="3">
        <v>53</v>
      </c>
      <c r="B54" s="13" t="s">
        <v>16</v>
      </c>
      <c r="C54" s="3">
        <v>32</v>
      </c>
      <c r="D54" s="14">
        <v>8.1</v>
      </c>
      <c r="E54" s="3">
        <v>4.3</v>
      </c>
      <c r="F54" s="3">
        <v>7.5</v>
      </c>
      <c r="G54" s="14">
        <v>1.5</v>
      </c>
      <c r="H54" s="3">
        <v>2.1</v>
      </c>
      <c r="I54" s="3">
        <v>4.5</v>
      </c>
      <c r="J54" s="14">
        <v>2.1</v>
      </c>
      <c r="K54" s="3">
        <v>-2.7</v>
      </c>
      <c r="L54" s="3">
        <v>-4.4000000000000004</v>
      </c>
      <c r="M54" s="14">
        <v>2.1</v>
      </c>
      <c r="N54" s="3">
        <v>1.6</v>
      </c>
      <c r="O54" s="3">
        <v>-0.9</v>
      </c>
      <c r="P54" s="14">
        <v>0.7</v>
      </c>
      <c r="Q54" s="14">
        <v>1.4</v>
      </c>
      <c r="R54" s="14">
        <v>1.8</v>
      </c>
      <c r="S54" s="14">
        <v>0.1</v>
      </c>
      <c r="T54" s="15">
        <v>-3.5</v>
      </c>
      <c r="U54" s="14">
        <v>2.7</v>
      </c>
    </row>
    <row r="55" spans="1:21" x14ac:dyDescent="0.2">
      <c r="A55" s="3">
        <v>53</v>
      </c>
      <c r="B55" s="13" t="s">
        <v>65</v>
      </c>
      <c r="C55" s="3">
        <v>32</v>
      </c>
      <c r="D55" s="14">
        <v>8.1</v>
      </c>
      <c r="E55" s="3">
        <v>6.6</v>
      </c>
      <c r="F55" s="3">
        <v>6.3</v>
      </c>
      <c r="G55" s="14">
        <v>6.5</v>
      </c>
      <c r="H55" s="3">
        <v>-3</v>
      </c>
      <c r="I55" s="3">
        <v>-8.5</v>
      </c>
      <c r="J55" s="14">
        <v>0</v>
      </c>
      <c r="K55" s="3">
        <v>-2</v>
      </c>
      <c r="L55" s="3">
        <v>-1.7</v>
      </c>
      <c r="M55" s="15">
        <v>-3.4</v>
      </c>
      <c r="N55" s="3">
        <v>4.5</v>
      </c>
      <c r="O55" s="3">
        <v>4.2</v>
      </c>
      <c r="P55" s="14">
        <v>8.6999999999999993</v>
      </c>
      <c r="Q55" s="14">
        <v>2.8</v>
      </c>
      <c r="R55" s="14">
        <v>0</v>
      </c>
      <c r="S55" s="15">
        <v>-0.1</v>
      </c>
      <c r="T55" s="15">
        <v>-1.1000000000000001</v>
      </c>
      <c r="U55" s="14">
        <v>1.3</v>
      </c>
    </row>
    <row r="56" spans="1:21" x14ac:dyDescent="0.2">
      <c r="A56" s="3">
        <v>55</v>
      </c>
      <c r="B56" s="13" t="s">
        <v>208</v>
      </c>
      <c r="C56" s="3">
        <v>34</v>
      </c>
      <c r="D56" s="14">
        <v>8.1</v>
      </c>
      <c r="E56" s="3">
        <v>2.8</v>
      </c>
      <c r="F56" s="3">
        <v>-0.7</v>
      </c>
      <c r="G56" s="14">
        <v>5.7</v>
      </c>
      <c r="H56" s="3">
        <v>1.6</v>
      </c>
      <c r="I56" s="3">
        <v>2.4</v>
      </c>
      <c r="J56" s="14">
        <v>3.4</v>
      </c>
      <c r="K56" s="3">
        <v>0.7</v>
      </c>
      <c r="L56" s="3">
        <v>-1.2</v>
      </c>
      <c r="M56" s="14">
        <v>9.3000000000000007</v>
      </c>
      <c r="N56" s="3">
        <v>-0.9</v>
      </c>
      <c r="O56" s="3">
        <v>4</v>
      </c>
      <c r="P56" s="14">
        <v>3.1</v>
      </c>
      <c r="Q56" s="14">
        <v>5.4</v>
      </c>
      <c r="R56" s="15">
        <v>-1</v>
      </c>
      <c r="S56" s="14">
        <v>0.2</v>
      </c>
      <c r="T56" s="14">
        <v>0.4</v>
      </c>
      <c r="U56" s="15">
        <v>-0.1</v>
      </c>
    </row>
    <row r="57" spans="1:21" x14ac:dyDescent="0.2">
      <c r="A57" s="3">
        <v>56</v>
      </c>
      <c r="B57" s="13" t="s">
        <v>17</v>
      </c>
      <c r="C57" s="3">
        <v>28</v>
      </c>
      <c r="D57" s="14">
        <v>8</v>
      </c>
      <c r="E57" s="3">
        <v>2.6</v>
      </c>
      <c r="F57" s="3">
        <v>-1.1000000000000001</v>
      </c>
      <c r="G57" s="14">
        <v>5.0999999999999996</v>
      </c>
      <c r="H57" s="3">
        <v>3.1</v>
      </c>
      <c r="I57" s="3">
        <v>5.5</v>
      </c>
      <c r="J57" s="14">
        <v>4.0999999999999996</v>
      </c>
      <c r="K57" s="3">
        <v>-0.4</v>
      </c>
      <c r="L57" s="3">
        <v>-2</v>
      </c>
      <c r="M57" s="14">
        <v>5.6</v>
      </c>
      <c r="N57" s="3">
        <v>-1.6</v>
      </c>
      <c r="O57" s="3">
        <v>2.5</v>
      </c>
      <c r="P57" s="14">
        <v>0.9</v>
      </c>
      <c r="Q57" s="14">
        <v>4.2</v>
      </c>
      <c r="R57" s="15">
        <v>-0.2</v>
      </c>
      <c r="S57" s="14">
        <v>1.2</v>
      </c>
      <c r="T57" s="14">
        <v>0.3</v>
      </c>
      <c r="U57" s="14">
        <v>0</v>
      </c>
    </row>
    <row r="58" spans="1:21" x14ac:dyDescent="0.2">
      <c r="A58" s="3">
        <v>57</v>
      </c>
      <c r="B58" s="13" t="s">
        <v>96</v>
      </c>
      <c r="C58" s="3">
        <v>34</v>
      </c>
      <c r="D58" s="14">
        <v>8</v>
      </c>
      <c r="E58" s="3">
        <v>3.7</v>
      </c>
      <c r="F58" s="3">
        <v>-1.3</v>
      </c>
      <c r="G58" s="14">
        <v>7.8</v>
      </c>
      <c r="H58" s="3">
        <v>1.7</v>
      </c>
      <c r="I58" s="3">
        <v>-0.4</v>
      </c>
      <c r="J58" s="14">
        <v>8</v>
      </c>
      <c r="K58" s="3">
        <v>-1.3</v>
      </c>
      <c r="L58" s="3">
        <v>-2.5</v>
      </c>
      <c r="M58" s="14">
        <v>2.9</v>
      </c>
      <c r="N58" s="3">
        <v>-1.9</v>
      </c>
      <c r="O58" s="3">
        <v>3.3</v>
      </c>
      <c r="P58" s="14">
        <v>1.4</v>
      </c>
      <c r="Q58" s="14">
        <v>2.5</v>
      </c>
      <c r="R58" s="15">
        <v>-0.2</v>
      </c>
      <c r="S58" s="14">
        <v>1.4</v>
      </c>
      <c r="T58" s="14">
        <v>0.4</v>
      </c>
      <c r="U58" s="15">
        <v>-0.3</v>
      </c>
    </row>
    <row r="59" spans="1:21" x14ac:dyDescent="0.2">
      <c r="A59" s="3">
        <v>58</v>
      </c>
      <c r="B59" s="13" t="s">
        <v>236</v>
      </c>
      <c r="C59" s="3">
        <v>33</v>
      </c>
      <c r="D59" s="14">
        <v>7.9</v>
      </c>
      <c r="E59" s="3">
        <v>2.7</v>
      </c>
      <c r="F59" s="3">
        <v>-3.8</v>
      </c>
      <c r="G59" s="14">
        <v>7.9</v>
      </c>
      <c r="H59" s="3">
        <v>-0.9</v>
      </c>
      <c r="I59" s="3">
        <v>-6.3</v>
      </c>
      <c r="J59" s="14">
        <v>5</v>
      </c>
      <c r="K59" s="3">
        <v>3.3</v>
      </c>
      <c r="L59" s="3">
        <v>4.5999999999999996</v>
      </c>
      <c r="M59" s="14">
        <v>0.2</v>
      </c>
      <c r="N59" s="3">
        <v>-0.6</v>
      </c>
      <c r="O59" s="3">
        <v>5.5</v>
      </c>
      <c r="P59" s="14">
        <v>4.8</v>
      </c>
      <c r="Q59" s="14">
        <v>1.2</v>
      </c>
      <c r="R59" s="14">
        <v>0.1</v>
      </c>
      <c r="S59" s="14">
        <v>0.2</v>
      </c>
      <c r="T59" s="14">
        <v>0.6</v>
      </c>
      <c r="U59" s="15">
        <v>-2.2000000000000002</v>
      </c>
    </row>
    <row r="60" spans="1:21" x14ac:dyDescent="0.2">
      <c r="A60" s="3">
        <v>59</v>
      </c>
      <c r="B60" s="13" t="s">
        <v>119</v>
      </c>
      <c r="C60" s="3">
        <v>34</v>
      </c>
      <c r="D60" s="14">
        <v>7.9</v>
      </c>
      <c r="E60" s="3">
        <v>1.5</v>
      </c>
      <c r="F60" s="3">
        <v>-1.5</v>
      </c>
      <c r="G60" s="14">
        <v>3.7</v>
      </c>
      <c r="H60" s="3">
        <v>3.5</v>
      </c>
      <c r="I60" s="3">
        <v>6.3</v>
      </c>
      <c r="J60" s="14">
        <v>5.0999999999999996</v>
      </c>
      <c r="K60" s="3">
        <v>1.3</v>
      </c>
      <c r="L60" s="3">
        <v>3</v>
      </c>
      <c r="M60" s="15">
        <v>-4.4000000000000004</v>
      </c>
      <c r="N60" s="3">
        <v>-0.2</v>
      </c>
      <c r="O60" s="3">
        <v>2.2999999999999998</v>
      </c>
      <c r="P60" s="14">
        <v>2</v>
      </c>
      <c r="Q60" s="14">
        <v>5.2</v>
      </c>
      <c r="R60" s="15">
        <v>-0.4</v>
      </c>
      <c r="S60" s="14">
        <v>0.3</v>
      </c>
      <c r="T60" s="15">
        <v>-0.2</v>
      </c>
      <c r="U60" s="15">
        <v>-1.5</v>
      </c>
    </row>
    <row r="61" spans="1:21" x14ac:dyDescent="0.2">
      <c r="A61" s="3">
        <v>60</v>
      </c>
      <c r="B61" s="13" t="s">
        <v>39</v>
      </c>
      <c r="C61" s="3">
        <v>34</v>
      </c>
      <c r="D61" s="14">
        <v>7.8</v>
      </c>
      <c r="E61" s="3">
        <v>3.2</v>
      </c>
      <c r="F61" s="3">
        <v>2.4</v>
      </c>
      <c r="G61" s="14">
        <v>3.5</v>
      </c>
      <c r="H61" s="3">
        <v>2.6</v>
      </c>
      <c r="I61" s="3">
        <v>3.4</v>
      </c>
      <c r="J61" s="14">
        <v>5.5</v>
      </c>
      <c r="K61" s="3">
        <v>-1.3</v>
      </c>
      <c r="L61" s="3">
        <v>-2.2000000000000002</v>
      </c>
      <c r="M61" s="14">
        <v>1.6</v>
      </c>
      <c r="N61" s="3">
        <v>-0.4</v>
      </c>
      <c r="O61" s="3">
        <v>1</v>
      </c>
      <c r="P61" s="14">
        <v>0.5</v>
      </c>
      <c r="Q61" s="14">
        <v>3.7</v>
      </c>
      <c r="R61" s="14">
        <v>0.7</v>
      </c>
      <c r="S61" s="14">
        <v>0.4</v>
      </c>
      <c r="T61" s="15">
        <v>-2</v>
      </c>
      <c r="U61" s="14">
        <v>1.1000000000000001</v>
      </c>
    </row>
    <row r="62" spans="1:21" x14ac:dyDescent="0.2">
      <c r="A62" s="3">
        <v>61</v>
      </c>
      <c r="B62" s="13" t="s">
        <v>142</v>
      </c>
      <c r="C62" s="3">
        <v>32</v>
      </c>
      <c r="D62" s="14">
        <v>7.5</v>
      </c>
      <c r="E62" s="3">
        <v>2.2000000000000002</v>
      </c>
      <c r="F62" s="3">
        <v>-1</v>
      </c>
      <c r="G62" s="14">
        <v>4.8</v>
      </c>
      <c r="H62" s="3">
        <v>-0.7</v>
      </c>
      <c r="I62" s="3">
        <v>-3.4</v>
      </c>
      <c r="J62" s="14">
        <v>2.2999999999999998</v>
      </c>
      <c r="K62" s="3">
        <v>3.8</v>
      </c>
      <c r="L62" s="3">
        <v>3.4</v>
      </c>
      <c r="M62" s="14">
        <v>6.4</v>
      </c>
      <c r="N62" s="3">
        <v>0</v>
      </c>
      <c r="O62" s="3">
        <v>4</v>
      </c>
      <c r="P62" s="14">
        <v>4</v>
      </c>
      <c r="Q62" s="14">
        <v>0.7</v>
      </c>
      <c r="R62" s="14">
        <v>0.5</v>
      </c>
      <c r="S62" s="14">
        <v>0.5</v>
      </c>
      <c r="T62" s="15">
        <v>-0.2</v>
      </c>
      <c r="U62" s="15">
        <v>-2.2999999999999998</v>
      </c>
    </row>
    <row r="63" spans="1:21" x14ac:dyDescent="0.2">
      <c r="A63" s="3">
        <v>62</v>
      </c>
      <c r="B63" s="13" t="s">
        <v>213</v>
      </c>
      <c r="C63" s="3">
        <v>32</v>
      </c>
      <c r="D63" s="14">
        <v>7.5</v>
      </c>
      <c r="E63" s="3">
        <v>3.1</v>
      </c>
      <c r="F63" s="3">
        <v>1.7</v>
      </c>
      <c r="G63" s="14">
        <v>4.2</v>
      </c>
      <c r="H63" s="3">
        <v>2.1</v>
      </c>
      <c r="I63" s="3">
        <v>1.3</v>
      </c>
      <c r="J63" s="14">
        <v>7.1</v>
      </c>
      <c r="K63" s="3">
        <v>-0.9</v>
      </c>
      <c r="L63" s="3">
        <v>-1.7</v>
      </c>
      <c r="M63" s="14">
        <v>1.8</v>
      </c>
      <c r="N63" s="3">
        <v>0.4</v>
      </c>
      <c r="O63" s="3">
        <v>2.2999999999999998</v>
      </c>
      <c r="P63" s="14">
        <v>2.7</v>
      </c>
      <c r="Q63" s="14">
        <v>2.7</v>
      </c>
      <c r="R63" s="14">
        <v>0.3</v>
      </c>
      <c r="S63" s="14">
        <v>0.4</v>
      </c>
      <c r="T63" s="15">
        <v>-1</v>
      </c>
      <c r="U63" s="14">
        <v>0.5</v>
      </c>
    </row>
    <row r="64" spans="1:21" x14ac:dyDescent="0.2">
      <c r="A64" s="3">
        <v>63</v>
      </c>
      <c r="B64" s="13" t="s">
        <v>74</v>
      </c>
      <c r="C64" s="3">
        <v>33</v>
      </c>
      <c r="D64" s="14">
        <v>7.4</v>
      </c>
      <c r="E64" s="3">
        <v>3.2</v>
      </c>
      <c r="F64" s="3">
        <v>1.6</v>
      </c>
      <c r="G64" s="14">
        <v>3.8</v>
      </c>
      <c r="H64" s="3">
        <v>0.5</v>
      </c>
      <c r="I64" s="3">
        <v>0.5</v>
      </c>
      <c r="J64" s="14">
        <v>1.6</v>
      </c>
      <c r="K64" s="3">
        <v>0.4</v>
      </c>
      <c r="L64" s="3">
        <v>0.6</v>
      </c>
      <c r="M64" s="15">
        <v>-0.1</v>
      </c>
      <c r="N64" s="3">
        <v>2.1</v>
      </c>
      <c r="O64" s="3">
        <v>2.6</v>
      </c>
      <c r="P64" s="14">
        <v>4.7</v>
      </c>
      <c r="Q64" s="14">
        <v>3</v>
      </c>
      <c r="R64" s="14">
        <v>0</v>
      </c>
      <c r="S64" s="14">
        <v>3.6</v>
      </c>
      <c r="T64" s="15">
        <v>-0.1</v>
      </c>
      <c r="U64" s="15">
        <v>-1.1000000000000001</v>
      </c>
    </row>
    <row r="65" spans="1:21" x14ac:dyDescent="0.2">
      <c r="A65" s="3">
        <v>64</v>
      </c>
      <c r="B65" s="13" t="s">
        <v>14</v>
      </c>
      <c r="C65" s="3">
        <v>33</v>
      </c>
      <c r="D65" s="14">
        <v>7.4</v>
      </c>
      <c r="E65" s="3">
        <v>2</v>
      </c>
      <c r="F65" s="3">
        <v>-1.6</v>
      </c>
      <c r="G65" s="14">
        <v>4.4000000000000004</v>
      </c>
      <c r="H65" s="3">
        <v>1.1000000000000001</v>
      </c>
      <c r="I65" s="3">
        <v>-1.8</v>
      </c>
      <c r="J65" s="14">
        <v>6.5</v>
      </c>
      <c r="K65" s="3">
        <v>2.1</v>
      </c>
      <c r="L65" s="3">
        <v>2.4</v>
      </c>
      <c r="M65" s="14">
        <v>1.7</v>
      </c>
      <c r="N65" s="3">
        <v>0.1</v>
      </c>
      <c r="O65" s="3">
        <v>3.3</v>
      </c>
      <c r="P65" s="14">
        <v>3.4</v>
      </c>
      <c r="Q65" s="14">
        <v>4</v>
      </c>
      <c r="R65" s="14">
        <v>0.4</v>
      </c>
      <c r="S65" s="14">
        <v>1.1000000000000001</v>
      </c>
      <c r="T65" s="14">
        <v>0.8</v>
      </c>
      <c r="U65" s="15">
        <v>-0.5</v>
      </c>
    </row>
    <row r="66" spans="1:21" x14ac:dyDescent="0.2">
      <c r="A66" s="3">
        <v>65</v>
      </c>
      <c r="B66" s="13" t="s">
        <v>51</v>
      </c>
      <c r="C66" s="3">
        <v>33</v>
      </c>
      <c r="D66" s="14">
        <v>7.3</v>
      </c>
      <c r="E66" s="3">
        <v>2.9</v>
      </c>
      <c r="F66" s="3">
        <v>4.5999999999999996</v>
      </c>
      <c r="G66" s="14">
        <v>1.4</v>
      </c>
      <c r="H66" s="3">
        <v>0.5</v>
      </c>
      <c r="I66" s="3">
        <v>1.5</v>
      </c>
      <c r="J66" s="14">
        <v>0.1</v>
      </c>
      <c r="K66" s="3">
        <v>0.9</v>
      </c>
      <c r="L66" s="3">
        <v>0</v>
      </c>
      <c r="M66" s="14">
        <v>4.7</v>
      </c>
      <c r="N66" s="3">
        <v>2.4</v>
      </c>
      <c r="O66" s="3">
        <v>0.8</v>
      </c>
      <c r="P66" s="14">
        <v>3.2</v>
      </c>
      <c r="Q66" s="14">
        <v>0.1</v>
      </c>
      <c r="R66" s="14">
        <v>1.6</v>
      </c>
      <c r="S66" s="15">
        <v>-1</v>
      </c>
      <c r="T66" s="15">
        <v>-1.7</v>
      </c>
      <c r="U66" s="15">
        <v>-0.4</v>
      </c>
    </row>
    <row r="67" spans="1:21" x14ac:dyDescent="0.2">
      <c r="A67" s="3">
        <v>66</v>
      </c>
      <c r="B67" s="13" t="s">
        <v>263</v>
      </c>
      <c r="C67" s="3">
        <v>30</v>
      </c>
      <c r="D67" s="14">
        <v>7.2</v>
      </c>
      <c r="E67" s="3">
        <v>4.7</v>
      </c>
      <c r="F67" s="3">
        <v>2.4</v>
      </c>
      <c r="G67" s="14">
        <v>6.6</v>
      </c>
      <c r="H67" s="3">
        <v>-0.1</v>
      </c>
      <c r="I67" s="3">
        <v>-2.8</v>
      </c>
      <c r="J67" s="14">
        <v>3.2</v>
      </c>
      <c r="K67" s="3">
        <v>-2</v>
      </c>
      <c r="L67" s="3">
        <v>-2.1</v>
      </c>
      <c r="M67" s="15">
        <v>-3.3</v>
      </c>
      <c r="N67" s="3">
        <v>-1.1000000000000001</v>
      </c>
      <c r="O67" s="3">
        <v>1.2</v>
      </c>
      <c r="P67" s="14">
        <v>0</v>
      </c>
      <c r="Q67" s="14">
        <v>2.5</v>
      </c>
      <c r="R67" s="14">
        <v>1.7</v>
      </c>
      <c r="S67" s="14">
        <v>2.5</v>
      </c>
      <c r="T67" s="15">
        <v>-2.4</v>
      </c>
      <c r="U67" s="14">
        <v>0.7</v>
      </c>
    </row>
    <row r="68" spans="1:21" x14ac:dyDescent="0.2">
      <c r="A68" s="3">
        <v>67</v>
      </c>
      <c r="B68" s="13" t="s">
        <v>100</v>
      </c>
      <c r="C68" s="3">
        <v>32</v>
      </c>
      <c r="D68" s="14">
        <v>7.1</v>
      </c>
      <c r="E68" s="3">
        <v>0.6</v>
      </c>
      <c r="F68" s="3">
        <v>-1.5</v>
      </c>
      <c r="G68" s="14">
        <v>2.2999999999999998</v>
      </c>
      <c r="H68" s="3">
        <v>0.9</v>
      </c>
      <c r="I68" s="3">
        <v>-0.4</v>
      </c>
      <c r="J68" s="14">
        <v>4.9000000000000004</v>
      </c>
      <c r="K68" s="3">
        <v>5</v>
      </c>
      <c r="L68" s="3">
        <v>4.7</v>
      </c>
      <c r="M68" s="14">
        <v>7.6</v>
      </c>
      <c r="N68" s="3">
        <v>-0.6</v>
      </c>
      <c r="O68" s="3">
        <v>2</v>
      </c>
      <c r="P68" s="14">
        <v>1.3</v>
      </c>
      <c r="Q68" s="14">
        <v>2.4</v>
      </c>
      <c r="R68" s="14">
        <v>1.7</v>
      </c>
      <c r="S68" s="15">
        <v>-1.4</v>
      </c>
      <c r="T68" s="15">
        <v>-1</v>
      </c>
      <c r="U68" s="15">
        <v>-2.5</v>
      </c>
    </row>
    <row r="69" spans="1:21" x14ac:dyDescent="0.2">
      <c r="A69" s="3">
        <v>68</v>
      </c>
      <c r="B69" s="13" t="s">
        <v>30</v>
      </c>
      <c r="C69" s="3">
        <v>33</v>
      </c>
      <c r="D69" s="14">
        <v>7</v>
      </c>
      <c r="E69" s="3">
        <v>2.2000000000000002</v>
      </c>
      <c r="F69" s="3">
        <v>-4.4000000000000004</v>
      </c>
      <c r="G69" s="14">
        <v>7</v>
      </c>
      <c r="H69" s="3">
        <v>0.5</v>
      </c>
      <c r="I69" s="3">
        <v>0.5</v>
      </c>
      <c r="J69" s="14">
        <v>1.6</v>
      </c>
      <c r="K69" s="3">
        <v>1.9</v>
      </c>
      <c r="L69" s="3">
        <v>2.6</v>
      </c>
      <c r="M69" s="14">
        <v>0</v>
      </c>
      <c r="N69" s="3">
        <v>-0.4</v>
      </c>
      <c r="O69" s="3">
        <v>5.5</v>
      </c>
      <c r="P69" s="14">
        <v>5</v>
      </c>
      <c r="Q69" s="14">
        <v>4.7</v>
      </c>
      <c r="R69" s="15">
        <v>-1.8</v>
      </c>
      <c r="S69" s="14">
        <v>1.1000000000000001</v>
      </c>
      <c r="T69" s="14">
        <v>2.7</v>
      </c>
      <c r="U69" s="15">
        <v>-1.2</v>
      </c>
    </row>
    <row r="70" spans="1:21" x14ac:dyDescent="0.2">
      <c r="A70" s="3">
        <v>69</v>
      </c>
      <c r="B70" s="13" t="s">
        <v>156</v>
      </c>
      <c r="C70" s="3">
        <v>33</v>
      </c>
      <c r="D70" s="14">
        <v>7</v>
      </c>
      <c r="E70" s="3">
        <v>2</v>
      </c>
      <c r="F70" s="3">
        <v>1.7</v>
      </c>
      <c r="G70" s="14">
        <v>2.1</v>
      </c>
      <c r="H70" s="3">
        <v>2.8</v>
      </c>
      <c r="I70" s="3">
        <v>5.3</v>
      </c>
      <c r="J70" s="14">
        <v>5.4</v>
      </c>
      <c r="K70" s="3">
        <v>0</v>
      </c>
      <c r="L70" s="3">
        <v>-0.1</v>
      </c>
      <c r="M70" s="14">
        <v>1</v>
      </c>
      <c r="N70" s="3">
        <v>0.6</v>
      </c>
      <c r="O70" s="3">
        <v>0.2</v>
      </c>
      <c r="P70" s="14">
        <v>0.9</v>
      </c>
      <c r="Q70" s="14">
        <v>2</v>
      </c>
      <c r="R70" s="14">
        <v>0</v>
      </c>
      <c r="S70" s="14">
        <v>0.9</v>
      </c>
      <c r="T70" s="15">
        <v>-0.8</v>
      </c>
      <c r="U70" s="14">
        <v>0.8</v>
      </c>
    </row>
    <row r="71" spans="1:21" x14ac:dyDescent="0.2">
      <c r="A71" s="3">
        <v>70</v>
      </c>
      <c r="B71" s="13" t="s">
        <v>244</v>
      </c>
      <c r="C71" s="3">
        <v>33</v>
      </c>
      <c r="D71" s="14">
        <v>6.9</v>
      </c>
      <c r="E71" s="3">
        <v>4.4000000000000004</v>
      </c>
      <c r="F71" s="3">
        <v>4.5999999999999996</v>
      </c>
      <c r="G71" s="14">
        <v>4.2</v>
      </c>
      <c r="H71" s="3">
        <v>2.2999999999999998</v>
      </c>
      <c r="I71" s="3">
        <v>4.2</v>
      </c>
      <c r="J71" s="14">
        <v>5</v>
      </c>
      <c r="K71" s="3">
        <v>-4.0999999999999996</v>
      </c>
      <c r="L71" s="3">
        <v>-5.7</v>
      </c>
      <c r="M71" s="15">
        <v>-0.1</v>
      </c>
      <c r="N71" s="3">
        <v>-0.6</v>
      </c>
      <c r="O71" s="3">
        <v>-0.3</v>
      </c>
      <c r="P71" s="15">
        <v>-1</v>
      </c>
      <c r="Q71" s="14">
        <v>4</v>
      </c>
      <c r="R71" s="14">
        <v>2.2999999999999998</v>
      </c>
      <c r="S71" s="14">
        <v>0.8</v>
      </c>
      <c r="T71" s="15">
        <v>-3</v>
      </c>
      <c r="U71" s="14">
        <v>2.6</v>
      </c>
    </row>
    <row r="72" spans="1:21" x14ac:dyDescent="0.2">
      <c r="A72" s="3">
        <v>71</v>
      </c>
      <c r="B72" s="13" t="s">
        <v>140</v>
      </c>
      <c r="C72" s="3">
        <v>33</v>
      </c>
      <c r="D72" s="14">
        <v>6.9</v>
      </c>
      <c r="E72" s="3">
        <v>4.5</v>
      </c>
      <c r="F72" s="3">
        <v>0.2</v>
      </c>
      <c r="G72" s="14">
        <v>7.1</v>
      </c>
      <c r="H72" s="3">
        <v>-0.3</v>
      </c>
      <c r="I72" s="3">
        <v>-3.8</v>
      </c>
      <c r="J72" s="14">
        <v>4.2</v>
      </c>
      <c r="K72" s="3">
        <v>-1.8</v>
      </c>
      <c r="L72" s="3">
        <v>-2.2000000000000002</v>
      </c>
      <c r="M72" s="15">
        <v>-1.6</v>
      </c>
      <c r="N72" s="3">
        <v>0</v>
      </c>
      <c r="O72" s="3">
        <v>3.8</v>
      </c>
      <c r="P72" s="14">
        <v>3.8</v>
      </c>
      <c r="Q72" s="14">
        <v>4.7</v>
      </c>
      <c r="R72" s="15">
        <v>-1.2</v>
      </c>
      <c r="S72" s="14">
        <v>1.1000000000000001</v>
      </c>
      <c r="T72" s="14">
        <v>0.7</v>
      </c>
      <c r="U72" s="15">
        <v>-0.1</v>
      </c>
    </row>
    <row r="73" spans="1:21" x14ac:dyDescent="0.2">
      <c r="A73" s="3">
        <v>72</v>
      </c>
      <c r="B73" s="13" t="s">
        <v>157</v>
      </c>
      <c r="C73" s="3">
        <v>33</v>
      </c>
      <c r="D73" s="14">
        <v>6.8</v>
      </c>
      <c r="E73" s="3">
        <v>2.7</v>
      </c>
      <c r="F73" s="3">
        <v>0</v>
      </c>
      <c r="G73" s="14">
        <v>4.7</v>
      </c>
      <c r="H73" s="3">
        <v>1.4</v>
      </c>
      <c r="I73" s="3">
        <v>2.8</v>
      </c>
      <c r="J73" s="14">
        <v>1.6</v>
      </c>
      <c r="K73" s="3">
        <v>0</v>
      </c>
      <c r="L73" s="3">
        <v>-1.6</v>
      </c>
      <c r="M73" s="14">
        <v>6.7</v>
      </c>
      <c r="N73" s="3">
        <v>-1.7</v>
      </c>
      <c r="O73" s="3">
        <v>1.8</v>
      </c>
      <c r="P73" s="14">
        <v>0</v>
      </c>
      <c r="Q73" s="14">
        <v>4.5</v>
      </c>
      <c r="R73" s="14">
        <v>0.8</v>
      </c>
      <c r="S73" s="14">
        <v>0.2</v>
      </c>
      <c r="T73" s="15">
        <v>-0.7</v>
      </c>
      <c r="U73" s="14">
        <v>0</v>
      </c>
    </row>
    <row r="74" spans="1:21" x14ac:dyDescent="0.2">
      <c r="A74" s="3">
        <v>73</v>
      </c>
      <c r="B74" s="13" t="s">
        <v>29</v>
      </c>
      <c r="C74" s="3">
        <v>33</v>
      </c>
      <c r="D74" s="14">
        <v>6.8</v>
      </c>
      <c r="E74" s="3">
        <v>2.6</v>
      </c>
      <c r="F74" s="3">
        <v>3.8</v>
      </c>
      <c r="G74" s="14">
        <v>1.4</v>
      </c>
      <c r="H74" s="3">
        <v>-0.8</v>
      </c>
      <c r="I74" s="3">
        <v>-2.1</v>
      </c>
      <c r="J74" s="15">
        <v>-0.7</v>
      </c>
      <c r="K74" s="3">
        <v>2.4</v>
      </c>
      <c r="L74" s="3">
        <v>2.4</v>
      </c>
      <c r="M74" s="14">
        <v>3.2</v>
      </c>
      <c r="N74" s="3">
        <v>3.6</v>
      </c>
      <c r="O74" s="3">
        <v>2.1</v>
      </c>
      <c r="P74" s="14">
        <v>5.7</v>
      </c>
      <c r="Q74" s="14">
        <v>2.7</v>
      </c>
      <c r="R74" s="14">
        <v>1</v>
      </c>
      <c r="S74" s="14">
        <v>0.7</v>
      </c>
      <c r="T74" s="15">
        <v>-1.3</v>
      </c>
      <c r="U74" s="15">
        <v>-0.7</v>
      </c>
    </row>
    <row r="75" spans="1:21" x14ac:dyDescent="0.2">
      <c r="A75" s="3">
        <v>74</v>
      </c>
      <c r="B75" s="13" t="s">
        <v>210</v>
      </c>
      <c r="C75" s="3">
        <v>33</v>
      </c>
      <c r="D75" s="14">
        <v>6.8</v>
      </c>
      <c r="E75" s="3">
        <v>4.2</v>
      </c>
      <c r="F75" s="3">
        <v>6.2</v>
      </c>
      <c r="G75" s="14">
        <v>2.6</v>
      </c>
      <c r="H75" s="3">
        <v>-0.7</v>
      </c>
      <c r="I75" s="3">
        <v>-1.6</v>
      </c>
      <c r="J75" s="15">
        <v>-0.9</v>
      </c>
      <c r="K75" s="3">
        <v>-0.8</v>
      </c>
      <c r="L75" s="3">
        <v>-1.8</v>
      </c>
      <c r="M75" s="14">
        <v>2.4</v>
      </c>
      <c r="N75" s="3">
        <v>1.1000000000000001</v>
      </c>
      <c r="O75" s="3">
        <v>0</v>
      </c>
      <c r="P75" s="14">
        <v>1.1000000000000001</v>
      </c>
      <c r="Q75" s="14">
        <v>1.3</v>
      </c>
      <c r="R75" s="14">
        <v>2.2000000000000002</v>
      </c>
      <c r="S75" s="14">
        <v>0.9</v>
      </c>
      <c r="T75" s="15">
        <v>-3.6</v>
      </c>
      <c r="U75" s="14">
        <v>1.8</v>
      </c>
    </row>
    <row r="76" spans="1:21" x14ac:dyDescent="0.2">
      <c r="A76" s="3">
        <v>75</v>
      </c>
      <c r="B76" s="13" t="s">
        <v>154</v>
      </c>
      <c r="C76" s="3">
        <v>33</v>
      </c>
      <c r="D76" s="14">
        <v>6.7</v>
      </c>
      <c r="E76" s="3">
        <v>2.1</v>
      </c>
      <c r="F76" s="3">
        <v>0.2</v>
      </c>
      <c r="G76" s="14">
        <v>3.5</v>
      </c>
      <c r="H76" s="3">
        <v>0.9</v>
      </c>
      <c r="I76" s="3">
        <v>-2.4</v>
      </c>
      <c r="J76" s="14">
        <v>7.7</v>
      </c>
      <c r="K76" s="3">
        <v>1.6</v>
      </c>
      <c r="L76" s="3">
        <v>2.1</v>
      </c>
      <c r="M76" s="14">
        <v>0.3</v>
      </c>
      <c r="N76" s="3">
        <v>-0.2</v>
      </c>
      <c r="O76" s="3">
        <v>1.6</v>
      </c>
      <c r="P76" s="14">
        <v>1.4</v>
      </c>
      <c r="Q76" s="14">
        <v>1.1000000000000001</v>
      </c>
      <c r="R76" s="14">
        <v>0.6</v>
      </c>
      <c r="S76" s="15">
        <v>-1.3</v>
      </c>
      <c r="T76" s="15">
        <v>-1.4</v>
      </c>
      <c r="U76" s="15">
        <v>-1.7</v>
      </c>
    </row>
    <row r="77" spans="1:21" x14ac:dyDescent="0.2">
      <c r="A77" s="3">
        <v>76</v>
      </c>
      <c r="B77" s="13" t="s">
        <v>105</v>
      </c>
      <c r="C77" s="3">
        <v>33</v>
      </c>
      <c r="D77" s="14">
        <v>6.7</v>
      </c>
      <c r="E77" s="3">
        <v>2.5</v>
      </c>
      <c r="F77" s="3">
        <v>-1.2</v>
      </c>
      <c r="G77" s="14">
        <v>5.0999999999999996</v>
      </c>
      <c r="H77" s="3">
        <v>-0.4</v>
      </c>
      <c r="I77" s="3">
        <v>-4.5999999999999996</v>
      </c>
      <c r="J77" s="14">
        <v>5.3</v>
      </c>
      <c r="K77" s="3">
        <v>2.1</v>
      </c>
      <c r="L77" s="3">
        <v>3.1</v>
      </c>
      <c r="M77" s="15">
        <v>-0.4</v>
      </c>
      <c r="N77" s="3">
        <v>0.1</v>
      </c>
      <c r="O77" s="3">
        <v>2.9</v>
      </c>
      <c r="P77" s="14">
        <v>3</v>
      </c>
      <c r="Q77" s="14">
        <v>0.8</v>
      </c>
      <c r="R77" s="14">
        <v>0</v>
      </c>
      <c r="S77" s="14">
        <v>0.9</v>
      </c>
      <c r="T77" s="14">
        <v>0.1</v>
      </c>
      <c r="U77" s="15">
        <v>-1</v>
      </c>
    </row>
    <row r="78" spans="1:21" x14ac:dyDescent="0.2">
      <c r="A78" s="3">
        <v>77</v>
      </c>
      <c r="B78" s="13" t="s">
        <v>155</v>
      </c>
      <c r="C78" s="3">
        <v>34</v>
      </c>
      <c r="D78" s="14">
        <v>6.7</v>
      </c>
      <c r="E78" s="3">
        <v>0.8</v>
      </c>
      <c r="F78" s="3">
        <v>-1.6</v>
      </c>
      <c r="G78" s="14">
        <v>2.6</v>
      </c>
      <c r="H78" s="3">
        <v>2.5</v>
      </c>
      <c r="I78" s="3">
        <v>7.2</v>
      </c>
      <c r="J78" s="14">
        <v>0.4</v>
      </c>
      <c r="K78" s="3">
        <v>2.4</v>
      </c>
      <c r="L78" s="3">
        <v>3.3</v>
      </c>
      <c r="M78" s="15">
        <v>-0.6</v>
      </c>
      <c r="N78" s="3">
        <v>0.5</v>
      </c>
      <c r="O78" s="3">
        <v>2.2999999999999998</v>
      </c>
      <c r="P78" s="14">
        <v>2.8</v>
      </c>
      <c r="Q78" s="14">
        <v>1.8</v>
      </c>
      <c r="R78" s="15">
        <v>-0.2</v>
      </c>
      <c r="S78" s="14">
        <v>2.4</v>
      </c>
      <c r="T78" s="14">
        <v>0.2</v>
      </c>
      <c r="U78" s="15">
        <v>-1.7</v>
      </c>
    </row>
    <row r="79" spans="1:21" x14ac:dyDescent="0.2">
      <c r="A79" s="3">
        <v>78</v>
      </c>
      <c r="B79" s="13" t="s">
        <v>118</v>
      </c>
      <c r="C79" s="3">
        <v>32</v>
      </c>
      <c r="D79" s="14">
        <v>6.7</v>
      </c>
      <c r="E79" s="3">
        <v>2.8</v>
      </c>
      <c r="F79" s="3">
        <v>3.5</v>
      </c>
      <c r="G79" s="14">
        <v>2</v>
      </c>
      <c r="H79" s="3">
        <v>-1.5</v>
      </c>
      <c r="I79" s="3">
        <v>-2.8</v>
      </c>
      <c r="J79" s="15">
        <v>-2.9</v>
      </c>
      <c r="K79" s="3">
        <v>2.5</v>
      </c>
      <c r="L79" s="3">
        <v>4.9000000000000004</v>
      </c>
      <c r="M79" s="15">
        <v>-4.3</v>
      </c>
      <c r="N79" s="3">
        <v>5.8</v>
      </c>
      <c r="O79" s="3">
        <v>3.5</v>
      </c>
      <c r="P79" s="14">
        <v>9.3000000000000007</v>
      </c>
      <c r="Q79" s="14">
        <v>1</v>
      </c>
      <c r="R79" s="14">
        <v>0.8</v>
      </c>
      <c r="S79" s="15">
        <v>-1</v>
      </c>
      <c r="T79" s="15">
        <v>-0.1</v>
      </c>
      <c r="U79" s="15">
        <v>-2.2000000000000002</v>
      </c>
    </row>
    <row r="80" spans="1:21" x14ac:dyDescent="0.2">
      <c r="A80" s="3">
        <v>79</v>
      </c>
      <c r="B80" s="13" t="s">
        <v>28</v>
      </c>
      <c r="C80" s="3">
        <v>34</v>
      </c>
      <c r="D80" s="14">
        <v>6.7</v>
      </c>
      <c r="E80" s="3">
        <v>1.8</v>
      </c>
      <c r="F80" s="3">
        <v>-0.7</v>
      </c>
      <c r="G80" s="14">
        <v>3.5</v>
      </c>
      <c r="H80" s="3">
        <v>0</v>
      </c>
      <c r="I80" s="3">
        <v>0.2</v>
      </c>
      <c r="J80" s="15">
        <v>-0.6</v>
      </c>
      <c r="K80" s="3">
        <v>3.1</v>
      </c>
      <c r="L80" s="3">
        <v>6.5</v>
      </c>
      <c r="M80" s="15">
        <v>-5.6</v>
      </c>
      <c r="N80" s="3">
        <v>0.9</v>
      </c>
      <c r="O80" s="3">
        <v>1.4</v>
      </c>
      <c r="P80" s="14">
        <v>2.2999999999999998</v>
      </c>
      <c r="Q80" s="14">
        <v>0.2</v>
      </c>
      <c r="R80" s="14">
        <v>0.9</v>
      </c>
      <c r="S80" s="15">
        <v>-0.6</v>
      </c>
      <c r="T80" s="15">
        <v>-1.2</v>
      </c>
      <c r="U80" s="15">
        <v>-3.3</v>
      </c>
    </row>
    <row r="81" spans="1:21" x14ac:dyDescent="0.2">
      <c r="A81" s="3">
        <v>80</v>
      </c>
      <c r="B81" s="13" t="s">
        <v>58</v>
      </c>
      <c r="C81" s="3">
        <v>32</v>
      </c>
      <c r="D81" s="14">
        <v>6.5</v>
      </c>
      <c r="E81" s="3">
        <v>-0.1</v>
      </c>
      <c r="F81" s="3">
        <v>-4.7</v>
      </c>
      <c r="G81" s="14">
        <v>3.3</v>
      </c>
      <c r="H81" s="3">
        <v>3.6</v>
      </c>
      <c r="I81" s="3">
        <v>5.8</v>
      </c>
      <c r="J81" s="14">
        <v>5.5</v>
      </c>
      <c r="K81" s="3">
        <v>3.1</v>
      </c>
      <c r="L81" s="3">
        <v>2.5</v>
      </c>
      <c r="M81" s="14">
        <v>7.5</v>
      </c>
      <c r="N81" s="3">
        <v>-1.1000000000000001</v>
      </c>
      <c r="O81" s="3">
        <v>3</v>
      </c>
      <c r="P81" s="14">
        <v>1.8</v>
      </c>
      <c r="Q81" s="14">
        <v>3.7</v>
      </c>
      <c r="R81" s="15">
        <v>-2.1</v>
      </c>
      <c r="S81" s="15">
        <v>-0.5</v>
      </c>
      <c r="T81" s="14">
        <v>2.5</v>
      </c>
      <c r="U81" s="15">
        <v>-2</v>
      </c>
    </row>
    <row r="82" spans="1:21" x14ac:dyDescent="0.2">
      <c r="A82" s="3">
        <v>81</v>
      </c>
      <c r="B82" s="13" t="s">
        <v>144</v>
      </c>
      <c r="C82" s="3">
        <v>32</v>
      </c>
      <c r="D82" s="14">
        <v>6.5</v>
      </c>
      <c r="E82" s="3">
        <v>3.8</v>
      </c>
      <c r="F82" s="3">
        <v>6.8</v>
      </c>
      <c r="G82" s="14">
        <v>1.5</v>
      </c>
      <c r="H82" s="3">
        <v>-0.5</v>
      </c>
      <c r="I82" s="3">
        <v>-0.8</v>
      </c>
      <c r="J82" s="15">
        <v>-1.1000000000000001</v>
      </c>
      <c r="K82" s="3">
        <v>-0.5</v>
      </c>
      <c r="L82" s="3">
        <v>0</v>
      </c>
      <c r="M82" s="15">
        <v>-2.6</v>
      </c>
      <c r="N82" s="3">
        <v>3.8</v>
      </c>
      <c r="O82" s="3">
        <v>1.2</v>
      </c>
      <c r="P82" s="14">
        <v>5.0999999999999996</v>
      </c>
      <c r="Q82" s="15">
        <v>-0.5</v>
      </c>
      <c r="R82" s="14">
        <v>2.7</v>
      </c>
      <c r="S82" s="15">
        <v>-0.8</v>
      </c>
      <c r="T82" s="15">
        <v>-2.9</v>
      </c>
      <c r="U82" s="14">
        <v>0.7</v>
      </c>
    </row>
    <row r="83" spans="1:21" x14ac:dyDescent="0.2">
      <c r="A83" s="3">
        <v>82</v>
      </c>
      <c r="B83" s="13" t="s">
        <v>266</v>
      </c>
      <c r="C83" s="3">
        <v>33</v>
      </c>
      <c r="D83" s="14">
        <v>6.4</v>
      </c>
      <c r="E83" s="3">
        <v>3</v>
      </c>
      <c r="F83" s="3">
        <v>2.8</v>
      </c>
      <c r="G83" s="14">
        <v>3.1</v>
      </c>
      <c r="H83" s="3">
        <v>0.2</v>
      </c>
      <c r="I83" s="3">
        <v>-0.3</v>
      </c>
      <c r="J83" s="14">
        <v>1.4</v>
      </c>
      <c r="K83" s="3">
        <v>0.2</v>
      </c>
      <c r="L83" s="3">
        <v>1.1000000000000001</v>
      </c>
      <c r="M83" s="15">
        <v>-3.2</v>
      </c>
      <c r="N83" s="3">
        <v>1.7</v>
      </c>
      <c r="O83" s="3">
        <v>1.3</v>
      </c>
      <c r="P83" s="14">
        <v>3</v>
      </c>
      <c r="Q83" s="14">
        <v>2.2999999999999998</v>
      </c>
      <c r="R83" s="14">
        <v>0.3</v>
      </c>
      <c r="S83" s="14">
        <v>1.2</v>
      </c>
      <c r="T83" s="15">
        <v>-1.3</v>
      </c>
      <c r="U83" s="15">
        <v>-0.3</v>
      </c>
    </row>
    <row r="84" spans="1:21" x14ac:dyDescent="0.2">
      <c r="A84" s="3">
        <v>83</v>
      </c>
      <c r="B84" s="13" t="s">
        <v>226</v>
      </c>
      <c r="C84" s="3">
        <v>34</v>
      </c>
      <c r="D84" s="14">
        <v>6.4</v>
      </c>
      <c r="E84" s="3">
        <v>0.9</v>
      </c>
      <c r="F84" s="3">
        <v>0.4</v>
      </c>
      <c r="G84" s="14">
        <v>1.3</v>
      </c>
      <c r="H84" s="3">
        <v>0.5</v>
      </c>
      <c r="I84" s="3">
        <v>0.7</v>
      </c>
      <c r="J84" s="14">
        <v>1.4</v>
      </c>
      <c r="K84" s="3">
        <v>3.9</v>
      </c>
      <c r="L84" s="3">
        <v>5.3</v>
      </c>
      <c r="M84" s="14">
        <v>0.1</v>
      </c>
      <c r="N84" s="3">
        <v>2.5</v>
      </c>
      <c r="O84" s="3">
        <v>2.2999999999999998</v>
      </c>
      <c r="P84" s="14">
        <v>4.8</v>
      </c>
      <c r="Q84" s="14">
        <v>3</v>
      </c>
      <c r="R84" s="15">
        <v>-0.7</v>
      </c>
      <c r="S84" s="14">
        <v>1</v>
      </c>
      <c r="T84" s="14">
        <v>0</v>
      </c>
      <c r="U84" s="15">
        <v>-2.6</v>
      </c>
    </row>
    <row r="85" spans="1:21" x14ac:dyDescent="0.2">
      <c r="A85" s="3">
        <v>84</v>
      </c>
      <c r="B85" s="13" t="s">
        <v>135</v>
      </c>
      <c r="C85" s="3">
        <v>32</v>
      </c>
      <c r="D85" s="14">
        <v>6.4</v>
      </c>
      <c r="E85" s="3">
        <v>2.4</v>
      </c>
      <c r="F85" s="3">
        <v>-0.8</v>
      </c>
      <c r="G85" s="14">
        <v>5.2</v>
      </c>
      <c r="H85" s="3">
        <v>-1</v>
      </c>
      <c r="I85" s="3">
        <v>-3.5</v>
      </c>
      <c r="J85" s="14">
        <v>1.3</v>
      </c>
      <c r="K85" s="3">
        <v>2.5</v>
      </c>
      <c r="L85" s="3">
        <v>3.7</v>
      </c>
      <c r="M85" s="15">
        <v>-0.9</v>
      </c>
      <c r="N85" s="3">
        <v>0</v>
      </c>
      <c r="O85" s="3">
        <v>2</v>
      </c>
      <c r="P85" s="14">
        <v>1.9</v>
      </c>
      <c r="Q85" s="14">
        <v>3.2</v>
      </c>
      <c r="R85" s="15">
        <v>-0.6</v>
      </c>
      <c r="S85" s="14">
        <v>0.3</v>
      </c>
      <c r="T85" s="15">
        <v>-1.1000000000000001</v>
      </c>
      <c r="U85" s="15">
        <v>-2.4</v>
      </c>
    </row>
    <row r="86" spans="1:21" x14ac:dyDescent="0.2">
      <c r="A86" s="3">
        <v>85</v>
      </c>
      <c r="B86" s="13" t="s">
        <v>136</v>
      </c>
      <c r="C86" s="3">
        <v>32</v>
      </c>
      <c r="D86" s="14">
        <v>6.3</v>
      </c>
      <c r="E86" s="3">
        <v>2.7</v>
      </c>
      <c r="F86" s="3">
        <v>4.9000000000000004</v>
      </c>
      <c r="G86" s="14">
        <v>1.3</v>
      </c>
      <c r="H86" s="3">
        <v>-1.6</v>
      </c>
      <c r="I86" s="3">
        <v>-3.3</v>
      </c>
      <c r="J86" s="15">
        <v>-2.2999999999999998</v>
      </c>
      <c r="K86" s="3">
        <v>2.4</v>
      </c>
      <c r="L86" s="3">
        <v>5.5</v>
      </c>
      <c r="M86" s="15">
        <v>-7.3</v>
      </c>
      <c r="N86" s="3">
        <v>6.5</v>
      </c>
      <c r="O86" s="3">
        <v>2.7</v>
      </c>
      <c r="P86" s="14">
        <v>9.1999999999999993</v>
      </c>
      <c r="Q86" s="15">
        <v>-2.4</v>
      </c>
      <c r="R86" s="15">
        <v>-0.4</v>
      </c>
      <c r="S86" s="15">
        <v>-1.4</v>
      </c>
      <c r="T86" s="15">
        <v>-1</v>
      </c>
      <c r="U86" s="15">
        <v>-2.5</v>
      </c>
    </row>
    <row r="87" spans="1:21" x14ac:dyDescent="0.2">
      <c r="A87" s="3">
        <v>86</v>
      </c>
      <c r="B87" s="13" t="s">
        <v>81</v>
      </c>
      <c r="C87" s="3">
        <v>32</v>
      </c>
      <c r="D87" s="14">
        <v>6.2</v>
      </c>
      <c r="E87" s="3">
        <v>1.9</v>
      </c>
      <c r="F87" s="3">
        <v>-2.7</v>
      </c>
      <c r="G87" s="14">
        <v>5.4</v>
      </c>
      <c r="H87" s="3">
        <v>-0.4</v>
      </c>
      <c r="I87" s="3">
        <v>-3.2</v>
      </c>
      <c r="J87" s="14">
        <v>2.6</v>
      </c>
      <c r="K87" s="3">
        <v>2.8</v>
      </c>
      <c r="L87" s="3">
        <v>4.4000000000000004</v>
      </c>
      <c r="M87" s="15">
        <v>-1.9</v>
      </c>
      <c r="N87" s="3">
        <v>0.2</v>
      </c>
      <c r="O87" s="3">
        <v>3.9</v>
      </c>
      <c r="P87" s="14">
        <v>4.0999999999999996</v>
      </c>
      <c r="Q87" s="14">
        <v>0.6</v>
      </c>
      <c r="R87" s="15">
        <v>-0.3</v>
      </c>
      <c r="S87" s="14">
        <v>1.8</v>
      </c>
      <c r="T87" s="14">
        <v>0.5</v>
      </c>
      <c r="U87" s="15">
        <v>-3</v>
      </c>
    </row>
    <row r="88" spans="1:21" x14ac:dyDescent="0.2">
      <c r="A88" s="3">
        <v>87</v>
      </c>
      <c r="B88" s="13" t="s">
        <v>57</v>
      </c>
      <c r="C88" s="3">
        <v>34</v>
      </c>
      <c r="D88" s="14">
        <v>6.2</v>
      </c>
      <c r="E88" s="3">
        <v>2.7</v>
      </c>
      <c r="F88" s="3">
        <v>1</v>
      </c>
      <c r="G88" s="14">
        <v>3.8</v>
      </c>
      <c r="H88" s="3">
        <v>0.5</v>
      </c>
      <c r="I88" s="3">
        <v>0</v>
      </c>
      <c r="J88" s="14">
        <v>2.6</v>
      </c>
      <c r="K88" s="3">
        <v>0.2</v>
      </c>
      <c r="L88" s="3">
        <v>-1.1000000000000001</v>
      </c>
      <c r="M88" s="14">
        <v>4.7</v>
      </c>
      <c r="N88" s="3">
        <v>-0.5</v>
      </c>
      <c r="O88" s="3">
        <v>1.4</v>
      </c>
      <c r="P88" s="14">
        <v>0.8</v>
      </c>
      <c r="Q88" s="14">
        <v>1</v>
      </c>
      <c r="R88" s="14">
        <v>0.5</v>
      </c>
      <c r="S88" s="14">
        <v>1.2</v>
      </c>
      <c r="T88" s="15">
        <v>-1.5</v>
      </c>
      <c r="U88" s="14">
        <v>0.1</v>
      </c>
    </row>
    <row r="89" spans="1:21" x14ac:dyDescent="0.2">
      <c r="A89" s="3">
        <v>88</v>
      </c>
      <c r="B89" s="13" t="s">
        <v>46</v>
      </c>
      <c r="C89" s="3">
        <v>32</v>
      </c>
      <c r="D89" s="14">
        <v>6</v>
      </c>
      <c r="E89" s="3">
        <v>1.4</v>
      </c>
      <c r="F89" s="3">
        <v>2.1</v>
      </c>
      <c r="G89" s="14">
        <v>0.7</v>
      </c>
      <c r="H89" s="3">
        <v>2.7</v>
      </c>
      <c r="I89" s="3">
        <v>4.0999999999999996</v>
      </c>
      <c r="J89" s="14">
        <v>5.2</v>
      </c>
      <c r="K89" s="3">
        <v>0.3</v>
      </c>
      <c r="L89" s="3">
        <v>0.2</v>
      </c>
      <c r="M89" s="14">
        <v>1.2</v>
      </c>
      <c r="N89" s="3">
        <v>-3</v>
      </c>
      <c r="O89" s="3">
        <v>-3.5</v>
      </c>
      <c r="P89" s="15">
        <v>-6.6</v>
      </c>
      <c r="Q89" s="14">
        <v>0.1</v>
      </c>
      <c r="R89" s="14">
        <v>3.1</v>
      </c>
      <c r="S89" s="15">
        <v>-0.4</v>
      </c>
      <c r="T89" s="15">
        <v>-5.3</v>
      </c>
      <c r="U89" s="15">
        <v>-1</v>
      </c>
    </row>
    <row r="90" spans="1:21" x14ac:dyDescent="0.2">
      <c r="A90" s="3">
        <v>89</v>
      </c>
      <c r="B90" s="13" t="s">
        <v>116</v>
      </c>
      <c r="C90" s="3">
        <v>32</v>
      </c>
      <c r="D90" s="14">
        <v>6</v>
      </c>
      <c r="E90" s="3">
        <v>2.8</v>
      </c>
      <c r="F90" s="3">
        <v>0.1</v>
      </c>
      <c r="G90" s="14">
        <v>4.5999999999999996</v>
      </c>
      <c r="H90" s="3">
        <v>-0.7</v>
      </c>
      <c r="I90" s="3">
        <v>-3.5</v>
      </c>
      <c r="J90" s="14">
        <v>1.8</v>
      </c>
      <c r="K90" s="3">
        <v>1</v>
      </c>
      <c r="L90" s="3">
        <v>1.5</v>
      </c>
      <c r="M90" s="15">
        <v>-0.8</v>
      </c>
      <c r="N90" s="3">
        <v>3.5</v>
      </c>
      <c r="O90" s="3">
        <v>5.6</v>
      </c>
      <c r="P90" s="14">
        <v>9.1999999999999993</v>
      </c>
      <c r="Q90" s="14">
        <v>2.2999999999999998</v>
      </c>
      <c r="R90" s="15">
        <v>-2.2999999999999998</v>
      </c>
      <c r="S90" s="14">
        <v>0</v>
      </c>
      <c r="T90" s="14">
        <v>2.6</v>
      </c>
      <c r="U90" s="15">
        <v>-1.4</v>
      </c>
    </row>
    <row r="91" spans="1:21" x14ac:dyDescent="0.2">
      <c r="A91" s="3">
        <v>90</v>
      </c>
      <c r="B91" s="13" t="s">
        <v>83</v>
      </c>
      <c r="C91" s="3">
        <v>32</v>
      </c>
      <c r="D91" s="14">
        <v>5.9</v>
      </c>
      <c r="E91" s="3">
        <v>4.2</v>
      </c>
      <c r="F91" s="3">
        <v>3.5</v>
      </c>
      <c r="G91" s="14">
        <v>4.5</v>
      </c>
      <c r="H91" s="3">
        <v>-0.6</v>
      </c>
      <c r="I91" s="3">
        <v>-2.5</v>
      </c>
      <c r="J91" s="14">
        <v>0.8</v>
      </c>
      <c r="K91" s="3">
        <v>-1.9</v>
      </c>
      <c r="L91" s="3">
        <v>0.3</v>
      </c>
      <c r="M91" s="15">
        <v>-11</v>
      </c>
      <c r="N91" s="3">
        <v>1.9</v>
      </c>
      <c r="O91" s="3">
        <v>1.4</v>
      </c>
      <c r="P91" s="14">
        <v>3.3</v>
      </c>
      <c r="Q91" s="14">
        <v>1.6</v>
      </c>
      <c r="R91" s="14">
        <v>1.5</v>
      </c>
      <c r="S91" s="14">
        <v>1.8</v>
      </c>
      <c r="T91" s="15">
        <v>-1.7</v>
      </c>
      <c r="U91" s="15">
        <v>-0.2</v>
      </c>
    </row>
    <row r="92" spans="1:21" x14ac:dyDescent="0.2">
      <c r="A92" s="3">
        <v>91</v>
      </c>
      <c r="B92" s="13" t="s">
        <v>108</v>
      </c>
      <c r="C92" s="3">
        <v>33</v>
      </c>
      <c r="D92" s="14">
        <v>5.8</v>
      </c>
      <c r="E92" s="3">
        <v>1.8</v>
      </c>
      <c r="F92" s="3">
        <v>0.4</v>
      </c>
      <c r="G92" s="14">
        <v>3</v>
      </c>
      <c r="H92" s="3">
        <v>0.8</v>
      </c>
      <c r="I92" s="3">
        <v>-1</v>
      </c>
      <c r="J92" s="14">
        <v>5</v>
      </c>
      <c r="K92" s="3">
        <v>1.2</v>
      </c>
      <c r="L92" s="3">
        <v>-0.5</v>
      </c>
      <c r="M92" s="14">
        <v>10.4</v>
      </c>
      <c r="N92" s="3">
        <v>0</v>
      </c>
      <c r="O92" s="3">
        <v>2.9</v>
      </c>
      <c r="P92" s="14">
        <v>3</v>
      </c>
      <c r="Q92" s="15">
        <v>-1.8</v>
      </c>
      <c r="R92" s="14">
        <v>0.4</v>
      </c>
      <c r="S92" s="15">
        <v>-0.3</v>
      </c>
      <c r="T92" s="15">
        <v>-0.2</v>
      </c>
      <c r="U92" s="14">
        <v>0.1</v>
      </c>
    </row>
    <row r="93" spans="1:21" x14ac:dyDescent="0.2">
      <c r="A93" s="3">
        <v>92</v>
      </c>
      <c r="B93" s="13" t="s">
        <v>32</v>
      </c>
      <c r="C93" s="3">
        <v>31</v>
      </c>
      <c r="D93" s="14">
        <v>5.8</v>
      </c>
      <c r="E93" s="3">
        <v>1.2</v>
      </c>
      <c r="F93" s="3">
        <v>-0.7</v>
      </c>
      <c r="G93" s="14">
        <v>2.7</v>
      </c>
      <c r="H93" s="3">
        <v>-0.7</v>
      </c>
      <c r="I93" s="3">
        <v>-1.5</v>
      </c>
      <c r="J93" s="15">
        <v>-0.9</v>
      </c>
      <c r="K93" s="3">
        <v>4</v>
      </c>
      <c r="L93" s="3">
        <v>4.7</v>
      </c>
      <c r="M93" s="14">
        <v>2.9</v>
      </c>
      <c r="N93" s="3">
        <v>-0.6</v>
      </c>
      <c r="O93" s="3">
        <v>0.9</v>
      </c>
      <c r="P93" s="14">
        <v>0.3</v>
      </c>
      <c r="Q93" s="15">
        <v>-0.8</v>
      </c>
      <c r="R93" s="14">
        <v>0.6</v>
      </c>
      <c r="S93" s="14">
        <v>0.8</v>
      </c>
      <c r="T93" s="15">
        <v>-1.6</v>
      </c>
      <c r="U93" s="15">
        <v>-2.7</v>
      </c>
    </row>
    <row r="94" spans="1:21" x14ac:dyDescent="0.2">
      <c r="A94" s="3">
        <v>93</v>
      </c>
      <c r="B94" s="13" t="s">
        <v>43</v>
      </c>
      <c r="C94" s="3">
        <v>35</v>
      </c>
      <c r="D94" s="14">
        <v>5.8</v>
      </c>
      <c r="E94" s="3">
        <v>2</v>
      </c>
      <c r="F94" s="3">
        <v>-1.4</v>
      </c>
      <c r="G94" s="14">
        <v>4.4000000000000004</v>
      </c>
      <c r="H94" s="3">
        <v>0</v>
      </c>
      <c r="I94" s="3">
        <v>-1</v>
      </c>
      <c r="J94" s="14">
        <v>1.8</v>
      </c>
      <c r="K94" s="3">
        <v>1.6</v>
      </c>
      <c r="L94" s="3">
        <v>2.5</v>
      </c>
      <c r="M94" s="15">
        <v>-1</v>
      </c>
      <c r="N94" s="3">
        <v>-0.1</v>
      </c>
      <c r="O94" s="3">
        <v>3.1</v>
      </c>
      <c r="P94" s="14">
        <v>2.9</v>
      </c>
      <c r="Q94" s="14">
        <v>1.9</v>
      </c>
      <c r="R94" s="15">
        <v>-0.2</v>
      </c>
      <c r="S94" s="15">
        <v>-0.2</v>
      </c>
      <c r="T94" s="14">
        <v>0</v>
      </c>
      <c r="U94" s="15">
        <v>-0.4</v>
      </c>
    </row>
    <row r="95" spans="1:21" x14ac:dyDescent="0.2">
      <c r="A95" s="3">
        <v>94</v>
      </c>
      <c r="B95" s="13" t="s">
        <v>114</v>
      </c>
      <c r="C95" s="3">
        <v>33</v>
      </c>
      <c r="D95" s="14">
        <v>5.8</v>
      </c>
      <c r="E95" s="3">
        <v>0.6</v>
      </c>
      <c r="F95" s="3">
        <v>-2.1</v>
      </c>
      <c r="G95" s="14">
        <v>2.6</v>
      </c>
      <c r="H95" s="3">
        <v>0.2</v>
      </c>
      <c r="I95" s="3">
        <v>0.4</v>
      </c>
      <c r="J95" s="14">
        <v>0.2</v>
      </c>
      <c r="K95" s="3">
        <v>4.3</v>
      </c>
      <c r="L95" s="3">
        <v>6.9</v>
      </c>
      <c r="M95" s="15">
        <v>-3.2</v>
      </c>
      <c r="N95" s="3">
        <v>-0.6</v>
      </c>
      <c r="O95" s="3">
        <v>1</v>
      </c>
      <c r="P95" s="14">
        <v>0.4</v>
      </c>
      <c r="Q95" s="14">
        <v>1.2</v>
      </c>
      <c r="R95" s="14">
        <v>1.1000000000000001</v>
      </c>
      <c r="S95" s="15">
        <v>-1.3</v>
      </c>
      <c r="T95" s="15">
        <v>-1</v>
      </c>
      <c r="U95" s="15">
        <v>-2.2000000000000002</v>
      </c>
    </row>
    <row r="96" spans="1:21" x14ac:dyDescent="0.2">
      <c r="A96" s="3">
        <v>95</v>
      </c>
      <c r="B96" s="13" t="s">
        <v>186</v>
      </c>
      <c r="C96" s="3">
        <v>34</v>
      </c>
      <c r="D96" s="14">
        <v>5.7</v>
      </c>
      <c r="E96" s="3">
        <v>0</v>
      </c>
      <c r="F96" s="3">
        <v>-8.6999999999999993</v>
      </c>
      <c r="G96" s="14">
        <v>6.2</v>
      </c>
      <c r="H96" s="3">
        <v>1.8</v>
      </c>
      <c r="I96" s="3">
        <v>4.7</v>
      </c>
      <c r="J96" s="14">
        <v>1.1000000000000001</v>
      </c>
      <c r="K96" s="3">
        <v>3.9</v>
      </c>
      <c r="L96" s="3">
        <v>5</v>
      </c>
      <c r="M96" s="14">
        <v>1.9</v>
      </c>
      <c r="N96" s="3">
        <v>-2.2000000000000002</v>
      </c>
      <c r="O96" s="3">
        <v>5.7</v>
      </c>
      <c r="P96" s="14">
        <v>3.4</v>
      </c>
      <c r="Q96" s="14">
        <v>5.3</v>
      </c>
      <c r="R96" s="15">
        <v>-4.3</v>
      </c>
      <c r="S96" s="14">
        <v>1.4</v>
      </c>
      <c r="T96" s="14">
        <v>4.3</v>
      </c>
      <c r="U96" s="15">
        <v>-4.9000000000000004</v>
      </c>
    </row>
    <row r="97" spans="1:21" x14ac:dyDescent="0.2">
      <c r="A97" s="3">
        <v>96</v>
      </c>
      <c r="B97" s="13" t="s">
        <v>24</v>
      </c>
      <c r="C97" s="3">
        <v>32</v>
      </c>
      <c r="D97" s="14">
        <v>5.6</v>
      </c>
      <c r="E97" s="3">
        <v>3.1</v>
      </c>
      <c r="F97" s="3">
        <v>4</v>
      </c>
      <c r="G97" s="14">
        <v>2.2000000000000002</v>
      </c>
      <c r="H97" s="3">
        <v>0.2</v>
      </c>
      <c r="I97" s="3">
        <v>0.3</v>
      </c>
      <c r="J97" s="14">
        <v>0.6</v>
      </c>
      <c r="K97" s="3">
        <v>-1</v>
      </c>
      <c r="L97" s="3">
        <v>-2.2000000000000002</v>
      </c>
      <c r="M97" s="14">
        <v>2.4</v>
      </c>
      <c r="N97" s="3">
        <v>-0.2</v>
      </c>
      <c r="O97" s="3">
        <v>-0.9</v>
      </c>
      <c r="P97" s="15">
        <v>-1.2</v>
      </c>
      <c r="Q97" s="14">
        <v>1.2</v>
      </c>
      <c r="R97" s="14">
        <v>1.9</v>
      </c>
      <c r="S97" s="14">
        <v>2.2000000000000002</v>
      </c>
      <c r="T97" s="15">
        <v>-3.2</v>
      </c>
      <c r="U97" s="14">
        <v>1.3</v>
      </c>
    </row>
    <row r="98" spans="1:21" x14ac:dyDescent="0.2">
      <c r="A98" s="3">
        <v>97</v>
      </c>
      <c r="B98" s="13" t="s">
        <v>36</v>
      </c>
      <c r="C98" s="3">
        <v>33</v>
      </c>
      <c r="D98" s="14">
        <v>5.6</v>
      </c>
      <c r="E98" s="3">
        <v>3.2</v>
      </c>
      <c r="F98" s="3">
        <v>5.7</v>
      </c>
      <c r="G98" s="14">
        <v>1.1000000000000001</v>
      </c>
      <c r="H98" s="3">
        <v>-0.7</v>
      </c>
      <c r="I98" s="3">
        <v>1.3</v>
      </c>
      <c r="J98" s="15">
        <v>-4.7</v>
      </c>
      <c r="K98" s="3">
        <v>-0.1</v>
      </c>
      <c r="L98" s="3">
        <v>-0.3</v>
      </c>
      <c r="M98" s="14">
        <v>0.5</v>
      </c>
      <c r="N98" s="3">
        <v>2.4</v>
      </c>
      <c r="O98" s="3">
        <v>0</v>
      </c>
      <c r="P98" s="14">
        <v>2.5</v>
      </c>
      <c r="Q98" s="14">
        <v>1.7</v>
      </c>
      <c r="R98" s="14">
        <v>3</v>
      </c>
      <c r="S98" s="14">
        <v>1.4</v>
      </c>
      <c r="T98" s="15">
        <v>-2.7</v>
      </c>
      <c r="U98" s="14">
        <v>0</v>
      </c>
    </row>
    <row r="99" spans="1:21" x14ac:dyDescent="0.2">
      <c r="A99" s="3">
        <v>98</v>
      </c>
      <c r="B99" s="13" t="s">
        <v>206</v>
      </c>
      <c r="C99" s="3">
        <v>34</v>
      </c>
      <c r="D99" s="14">
        <v>5.5</v>
      </c>
      <c r="E99" s="3">
        <v>2.9</v>
      </c>
      <c r="F99" s="3">
        <v>4.0999999999999996</v>
      </c>
      <c r="G99" s="14">
        <v>1.8</v>
      </c>
      <c r="H99" s="3">
        <v>1</v>
      </c>
      <c r="I99" s="3">
        <v>2.8</v>
      </c>
      <c r="J99" s="14">
        <v>0.2</v>
      </c>
      <c r="K99" s="3">
        <v>-1.3</v>
      </c>
      <c r="L99" s="3">
        <v>-1.1000000000000001</v>
      </c>
      <c r="M99" s="15">
        <v>-2.9</v>
      </c>
      <c r="N99" s="3">
        <v>4.3</v>
      </c>
      <c r="O99" s="3">
        <v>3.2</v>
      </c>
      <c r="P99" s="14">
        <v>7.6</v>
      </c>
      <c r="Q99" s="14">
        <v>3.3</v>
      </c>
      <c r="R99" s="15">
        <v>-0.1</v>
      </c>
      <c r="S99" s="15">
        <v>-0.3</v>
      </c>
      <c r="T99" s="14">
        <v>0.6</v>
      </c>
      <c r="U99" s="14">
        <v>0.6</v>
      </c>
    </row>
    <row r="100" spans="1:21" x14ac:dyDescent="0.2">
      <c r="A100" s="3">
        <v>98</v>
      </c>
      <c r="B100" s="13" t="s">
        <v>185</v>
      </c>
      <c r="C100" s="3">
        <v>34</v>
      </c>
      <c r="D100" s="14">
        <v>5.5</v>
      </c>
      <c r="E100" s="3">
        <v>1.4</v>
      </c>
      <c r="F100" s="3">
        <v>-1.2</v>
      </c>
      <c r="G100" s="14">
        <v>3.5</v>
      </c>
      <c r="H100" s="3">
        <v>3.4</v>
      </c>
      <c r="I100" s="3">
        <v>5.2</v>
      </c>
      <c r="J100" s="14">
        <v>6.9</v>
      </c>
      <c r="K100" s="3">
        <v>-0.8</v>
      </c>
      <c r="L100" s="3">
        <v>-0.8</v>
      </c>
      <c r="M100" s="15">
        <v>-1</v>
      </c>
      <c r="N100" s="3">
        <v>-0.8</v>
      </c>
      <c r="O100" s="3">
        <v>1.7</v>
      </c>
      <c r="P100" s="14">
        <v>0.8</v>
      </c>
      <c r="Q100" s="14">
        <v>3.7</v>
      </c>
      <c r="R100" s="14">
        <v>0</v>
      </c>
      <c r="S100" s="14">
        <v>1.1000000000000001</v>
      </c>
      <c r="T100" s="14">
        <v>0.7</v>
      </c>
      <c r="U100" s="15">
        <v>-0.3</v>
      </c>
    </row>
    <row r="101" spans="1:21" x14ac:dyDescent="0.2">
      <c r="A101" s="3">
        <v>98</v>
      </c>
      <c r="B101" s="13" t="s">
        <v>137</v>
      </c>
      <c r="C101" s="3">
        <v>32</v>
      </c>
      <c r="D101" s="14">
        <v>5.5</v>
      </c>
      <c r="E101" s="3">
        <v>1.5</v>
      </c>
      <c r="F101" s="3">
        <v>-3.3</v>
      </c>
      <c r="G101" s="14">
        <v>5.3</v>
      </c>
      <c r="H101" s="3">
        <v>0.5</v>
      </c>
      <c r="I101" s="3">
        <v>-0.4</v>
      </c>
      <c r="J101" s="14">
        <v>3.1</v>
      </c>
      <c r="K101" s="3">
        <v>1.7</v>
      </c>
      <c r="L101" s="3">
        <v>1</v>
      </c>
      <c r="M101" s="14">
        <v>5.4</v>
      </c>
      <c r="N101" s="3">
        <v>-0.6</v>
      </c>
      <c r="O101" s="3">
        <v>4.7</v>
      </c>
      <c r="P101" s="14">
        <v>4</v>
      </c>
      <c r="Q101" s="14">
        <v>3.5</v>
      </c>
      <c r="R101" s="15">
        <v>-0.6</v>
      </c>
      <c r="S101" s="14">
        <v>1.2</v>
      </c>
      <c r="T101" s="14">
        <v>2</v>
      </c>
      <c r="U101" s="15">
        <v>-0.4</v>
      </c>
    </row>
    <row r="102" spans="1:21" x14ac:dyDescent="0.2">
      <c r="A102" s="3">
        <v>101</v>
      </c>
      <c r="B102" s="13" t="s">
        <v>93</v>
      </c>
      <c r="C102" s="3">
        <v>28</v>
      </c>
      <c r="D102" s="14">
        <v>5.4</v>
      </c>
      <c r="E102" s="3">
        <v>-0.6</v>
      </c>
      <c r="F102" s="3">
        <v>-2.6</v>
      </c>
      <c r="G102" s="14">
        <v>0.8</v>
      </c>
      <c r="H102" s="3">
        <v>3</v>
      </c>
      <c r="I102" s="3">
        <v>4.5999999999999996</v>
      </c>
      <c r="J102" s="14">
        <v>5.6</v>
      </c>
      <c r="K102" s="3">
        <v>3.7</v>
      </c>
      <c r="L102" s="3">
        <v>3.9</v>
      </c>
      <c r="M102" s="14">
        <v>5.6</v>
      </c>
      <c r="N102" s="3">
        <v>-0.2</v>
      </c>
      <c r="O102" s="3">
        <v>1.7</v>
      </c>
      <c r="P102" s="14">
        <v>1.5</v>
      </c>
      <c r="Q102" s="14">
        <v>1.8</v>
      </c>
      <c r="R102" s="15">
        <v>-1.7</v>
      </c>
      <c r="S102" s="14">
        <v>0.2</v>
      </c>
      <c r="T102" s="14">
        <v>1</v>
      </c>
      <c r="U102" s="15">
        <v>-2.2999999999999998</v>
      </c>
    </row>
    <row r="103" spans="1:21" x14ac:dyDescent="0.2">
      <c r="A103" s="3">
        <v>102</v>
      </c>
      <c r="B103" s="13" t="s">
        <v>117</v>
      </c>
      <c r="C103" s="3">
        <v>33</v>
      </c>
      <c r="D103" s="14">
        <v>5.4</v>
      </c>
      <c r="E103" s="3">
        <v>1.8</v>
      </c>
      <c r="F103" s="3">
        <v>-2.1</v>
      </c>
      <c r="G103" s="14">
        <v>4.5999999999999996</v>
      </c>
      <c r="H103" s="3">
        <v>-0.4</v>
      </c>
      <c r="I103" s="3">
        <v>-2.4</v>
      </c>
      <c r="J103" s="14">
        <v>1.3</v>
      </c>
      <c r="K103" s="3">
        <v>2.2999999999999998</v>
      </c>
      <c r="L103" s="3">
        <v>2.9</v>
      </c>
      <c r="M103" s="14">
        <v>0.8</v>
      </c>
      <c r="N103" s="3">
        <v>-1</v>
      </c>
      <c r="O103" s="3">
        <v>1.8</v>
      </c>
      <c r="P103" s="14">
        <v>0.7</v>
      </c>
      <c r="Q103" s="14">
        <v>2.1</v>
      </c>
      <c r="R103" s="14">
        <v>0.8</v>
      </c>
      <c r="S103" s="14">
        <v>3</v>
      </c>
      <c r="T103" s="15">
        <v>-0.7</v>
      </c>
      <c r="U103" s="15">
        <v>-1.1000000000000001</v>
      </c>
    </row>
    <row r="104" spans="1:21" x14ac:dyDescent="0.2">
      <c r="A104" s="3">
        <v>103</v>
      </c>
      <c r="B104" s="13" t="s">
        <v>95</v>
      </c>
      <c r="C104" s="3">
        <v>33</v>
      </c>
      <c r="D104" s="14">
        <v>5.4</v>
      </c>
      <c r="E104" s="3">
        <v>2.5</v>
      </c>
      <c r="F104" s="3">
        <v>4.4000000000000004</v>
      </c>
      <c r="G104" s="14">
        <v>0.9</v>
      </c>
      <c r="H104" s="3">
        <v>0.2</v>
      </c>
      <c r="I104" s="3">
        <v>-0.3</v>
      </c>
      <c r="J104" s="14">
        <v>1.4</v>
      </c>
      <c r="K104" s="3">
        <v>0.3</v>
      </c>
      <c r="L104" s="3">
        <v>-0.5</v>
      </c>
      <c r="M104" s="14">
        <v>3.3</v>
      </c>
      <c r="N104" s="3">
        <v>-1.3</v>
      </c>
      <c r="O104" s="3">
        <v>-3.2</v>
      </c>
      <c r="P104" s="15">
        <v>-4.5999999999999996</v>
      </c>
      <c r="Q104" s="14">
        <v>0.1</v>
      </c>
      <c r="R104" s="14">
        <v>2.9</v>
      </c>
      <c r="S104" s="15">
        <v>-0.1</v>
      </c>
      <c r="T104" s="15">
        <v>-5.4</v>
      </c>
      <c r="U104" s="14">
        <v>0.2</v>
      </c>
    </row>
    <row r="105" spans="1:21" x14ac:dyDescent="0.2">
      <c r="A105" s="3">
        <v>104</v>
      </c>
      <c r="B105" s="13" t="s">
        <v>195</v>
      </c>
      <c r="C105" s="3">
        <v>32</v>
      </c>
      <c r="D105" s="14">
        <v>5.4</v>
      </c>
      <c r="E105" s="3">
        <v>2</v>
      </c>
      <c r="F105" s="3">
        <v>3.6</v>
      </c>
      <c r="G105" s="14">
        <v>0.8</v>
      </c>
      <c r="H105" s="3">
        <v>0.9</v>
      </c>
      <c r="I105" s="3">
        <v>1.9</v>
      </c>
      <c r="J105" s="14">
        <v>1.1000000000000001</v>
      </c>
      <c r="K105" s="3">
        <v>0.4</v>
      </c>
      <c r="L105" s="3">
        <v>0.8</v>
      </c>
      <c r="M105" s="15">
        <v>-0.9</v>
      </c>
      <c r="N105" s="3">
        <v>2.5</v>
      </c>
      <c r="O105" s="3">
        <v>1.2</v>
      </c>
      <c r="P105" s="14">
        <v>3.7</v>
      </c>
      <c r="Q105" s="14">
        <v>1.2</v>
      </c>
      <c r="R105" s="14">
        <v>2</v>
      </c>
      <c r="S105" s="14">
        <v>0.5</v>
      </c>
      <c r="T105" s="15">
        <v>-1.9</v>
      </c>
      <c r="U105" s="14">
        <v>0.1</v>
      </c>
    </row>
    <row r="106" spans="1:21" x14ac:dyDescent="0.2">
      <c r="A106" s="3">
        <v>105</v>
      </c>
      <c r="B106" s="13" t="s">
        <v>47</v>
      </c>
      <c r="C106" s="3">
        <v>32</v>
      </c>
      <c r="D106" s="14">
        <v>5.3</v>
      </c>
      <c r="E106" s="3">
        <v>0.5</v>
      </c>
      <c r="F106" s="3">
        <v>-6.1</v>
      </c>
      <c r="G106" s="14">
        <v>5.6</v>
      </c>
      <c r="H106" s="3">
        <v>-0.5</v>
      </c>
      <c r="I106" s="3">
        <v>-2.6</v>
      </c>
      <c r="J106" s="14">
        <v>1.4</v>
      </c>
      <c r="K106" s="3">
        <v>4.8</v>
      </c>
      <c r="L106" s="3">
        <v>4.7</v>
      </c>
      <c r="M106" s="14">
        <v>8</v>
      </c>
      <c r="N106" s="3">
        <v>-1.9</v>
      </c>
      <c r="O106" s="3">
        <v>4.5999999999999996</v>
      </c>
      <c r="P106" s="14">
        <v>2.6</v>
      </c>
      <c r="Q106" s="14">
        <v>2.8</v>
      </c>
      <c r="R106" s="15">
        <v>-1.5</v>
      </c>
      <c r="S106" s="14">
        <v>1</v>
      </c>
      <c r="T106" s="14">
        <v>2.1</v>
      </c>
      <c r="U106" s="15">
        <v>-4.5</v>
      </c>
    </row>
    <row r="107" spans="1:21" x14ac:dyDescent="0.2">
      <c r="A107" s="3">
        <v>106</v>
      </c>
      <c r="B107" s="13" t="s">
        <v>321</v>
      </c>
      <c r="C107" s="3">
        <v>33</v>
      </c>
      <c r="D107" s="14">
        <v>5.3</v>
      </c>
      <c r="E107" s="3">
        <v>3.6</v>
      </c>
      <c r="F107" s="3">
        <v>6.4</v>
      </c>
      <c r="G107" s="14">
        <v>1.6</v>
      </c>
      <c r="H107" s="3">
        <v>0.1</v>
      </c>
      <c r="I107" s="3">
        <v>0.7</v>
      </c>
      <c r="J107" s="15">
        <v>-0.2</v>
      </c>
      <c r="K107" s="3">
        <v>-2.2000000000000002</v>
      </c>
      <c r="L107" s="3">
        <v>-2.9</v>
      </c>
      <c r="M107" s="14">
        <v>0</v>
      </c>
      <c r="N107" s="3">
        <v>3.3</v>
      </c>
      <c r="O107" s="3">
        <v>1.3</v>
      </c>
      <c r="P107" s="14">
        <v>4.7</v>
      </c>
      <c r="Q107" s="15">
        <v>-0.1</v>
      </c>
      <c r="R107" s="14">
        <v>1.2</v>
      </c>
      <c r="S107" s="14">
        <v>0.1</v>
      </c>
      <c r="T107" s="15">
        <v>-1.3</v>
      </c>
      <c r="U107" s="14">
        <v>1.4</v>
      </c>
    </row>
    <row r="108" spans="1:21" x14ac:dyDescent="0.2">
      <c r="A108" s="3">
        <v>107</v>
      </c>
      <c r="B108" s="13" t="s">
        <v>69</v>
      </c>
      <c r="C108" s="3">
        <v>32</v>
      </c>
      <c r="D108" s="14">
        <v>5.2</v>
      </c>
      <c r="E108" s="3">
        <v>2.6</v>
      </c>
      <c r="F108" s="3">
        <v>1</v>
      </c>
      <c r="G108" s="14">
        <v>3.7</v>
      </c>
      <c r="H108" s="3">
        <v>1.5</v>
      </c>
      <c r="I108" s="3">
        <v>0.4</v>
      </c>
      <c r="J108" s="14">
        <v>6.3</v>
      </c>
      <c r="K108" s="3">
        <v>-1.5</v>
      </c>
      <c r="L108" s="3">
        <v>-1.9</v>
      </c>
      <c r="M108" s="15">
        <v>-0.3</v>
      </c>
      <c r="N108" s="3">
        <v>-1</v>
      </c>
      <c r="O108" s="3">
        <v>0.6</v>
      </c>
      <c r="P108" s="15">
        <v>-0.3</v>
      </c>
      <c r="Q108" s="14">
        <v>1.3</v>
      </c>
      <c r="R108" s="14">
        <v>2.2000000000000002</v>
      </c>
      <c r="S108" s="14">
        <v>0.2</v>
      </c>
      <c r="T108" s="15">
        <v>-0.8</v>
      </c>
      <c r="U108" s="14">
        <v>0.6</v>
      </c>
    </row>
    <row r="109" spans="1:21" x14ac:dyDescent="0.2">
      <c r="A109" s="3">
        <v>108</v>
      </c>
      <c r="B109" s="13" t="s">
        <v>94</v>
      </c>
      <c r="C109" s="3">
        <v>33</v>
      </c>
      <c r="D109" s="14">
        <v>5.2</v>
      </c>
      <c r="E109" s="3">
        <v>0.8</v>
      </c>
      <c r="F109" s="3">
        <v>-1.4</v>
      </c>
      <c r="G109" s="14">
        <v>2.5</v>
      </c>
      <c r="H109" s="3">
        <v>0.5</v>
      </c>
      <c r="I109" s="3">
        <v>0.1</v>
      </c>
      <c r="J109" s="14">
        <v>2.2000000000000002</v>
      </c>
      <c r="K109" s="3">
        <v>2.9</v>
      </c>
      <c r="L109" s="3">
        <v>2.9</v>
      </c>
      <c r="M109" s="14">
        <v>4.0999999999999996</v>
      </c>
      <c r="N109" s="3">
        <v>-0.2</v>
      </c>
      <c r="O109" s="3">
        <v>2.1</v>
      </c>
      <c r="P109" s="14">
        <v>1.8</v>
      </c>
      <c r="Q109" s="14">
        <v>1.5</v>
      </c>
      <c r="R109" s="14">
        <v>1</v>
      </c>
      <c r="S109" s="14">
        <v>0.6</v>
      </c>
      <c r="T109" s="15">
        <v>-0.9</v>
      </c>
      <c r="U109" s="15">
        <v>-1.5</v>
      </c>
    </row>
    <row r="110" spans="1:21" x14ac:dyDescent="0.2">
      <c r="A110" s="3">
        <v>109</v>
      </c>
      <c r="B110" s="13" t="s">
        <v>91</v>
      </c>
      <c r="C110" s="3">
        <v>34</v>
      </c>
      <c r="D110" s="14">
        <v>5.2</v>
      </c>
      <c r="E110" s="3">
        <v>1.5</v>
      </c>
      <c r="F110" s="3">
        <v>-1</v>
      </c>
      <c r="G110" s="14">
        <v>3.2</v>
      </c>
      <c r="H110" s="3">
        <v>-1</v>
      </c>
      <c r="I110" s="3">
        <v>-3.5</v>
      </c>
      <c r="J110" s="14">
        <v>0.7</v>
      </c>
      <c r="K110" s="3">
        <v>3.2</v>
      </c>
      <c r="L110" s="3">
        <v>2.9</v>
      </c>
      <c r="M110" s="14">
        <v>6.6</v>
      </c>
      <c r="N110" s="3">
        <v>1.5</v>
      </c>
      <c r="O110" s="3">
        <v>3.8</v>
      </c>
      <c r="P110" s="14">
        <v>5.3</v>
      </c>
      <c r="Q110" s="15">
        <v>-1.1000000000000001</v>
      </c>
      <c r="R110" s="15">
        <v>-0.8</v>
      </c>
      <c r="S110" s="14">
        <v>0.3</v>
      </c>
      <c r="T110" s="14">
        <v>1.2</v>
      </c>
      <c r="U110" s="15">
        <v>-1.5</v>
      </c>
    </row>
    <row r="111" spans="1:21" x14ac:dyDescent="0.2">
      <c r="A111" s="3">
        <v>110</v>
      </c>
      <c r="B111" s="13" t="s">
        <v>165</v>
      </c>
      <c r="C111" s="3">
        <v>32</v>
      </c>
      <c r="D111" s="14">
        <v>5.0999999999999996</v>
      </c>
      <c r="E111" s="3">
        <v>0.8</v>
      </c>
      <c r="F111" s="3">
        <v>-1.1000000000000001</v>
      </c>
      <c r="G111" s="14">
        <v>2.4</v>
      </c>
      <c r="H111" s="3">
        <v>0.1</v>
      </c>
      <c r="I111" s="3">
        <v>-1.7</v>
      </c>
      <c r="J111" s="14">
        <v>3.3</v>
      </c>
      <c r="K111" s="3">
        <v>3.1</v>
      </c>
      <c r="L111" s="3">
        <v>4.2</v>
      </c>
      <c r="M111" s="14">
        <v>0.1</v>
      </c>
      <c r="N111" s="3">
        <v>-0.2</v>
      </c>
      <c r="O111" s="3">
        <v>1.5</v>
      </c>
      <c r="P111" s="14">
        <v>1.3</v>
      </c>
      <c r="Q111" s="14">
        <v>2.8</v>
      </c>
      <c r="R111" s="14">
        <v>0.8</v>
      </c>
      <c r="S111" s="14">
        <v>0</v>
      </c>
      <c r="T111" s="15">
        <v>-1.4</v>
      </c>
      <c r="U111" s="15">
        <v>-2.5</v>
      </c>
    </row>
    <row r="112" spans="1:21" x14ac:dyDescent="0.2">
      <c r="A112" s="3">
        <v>111</v>
      </c>
      <c r="B112" s="13" t="s">
        <v>175</v>
      </c>
      <c r="C112" s="3">
        <v>33</v>
      </c>
      <c r="D112" s="14">
        <v>5.0999999999999996</v>
      </c>
      <c r="E112" s="3">
        <v>2</v>
      </c>
      <c r="F112" s="3">
        <v>-2</v>
      </c>
      <c r="G112" s="14">
        <v>4.9000000000000004</v>
      </c>
      <c r="H112" s="3">
        <v>-0.2</v>
      </c>
      <c r="I112" s="3">
        <v>-2.6</v>
      </c>
      <c r="J112" s="14">
        <v>2.8</v>
      </c>
      <c r="K112" s="3">
        <v>1.3</v>
      </c>
      <c r="L112" s="3">
        <v>1.1000000000000001</v>
      </c>
      <c r="M112" s="14">
        <v>2.2000000000000002</v>
      </c>
      <c r="N112" s="3">
        <v>-2.2999999999999998</v>
      </c>
      <c r="O112" s="3">
        <v>1.3</v>
      </c>
      <c r="P112" s="15">
        <v>-1</v>
      </c>
      <c r="Q112" s="14">
        <v>0.6</v>
      </c>
      <c r="R112" s="14">
        <v>1.2</v>
      </c>
      <c r="S112" s="14">
        <v>0.9</v>
      </c>
      <c r="T112" s="15">
        <v>-1.1000000000000001</v>
      </c>
      <c r="U112" s="14">
        <v>0.6</v>
      </c>
    </row>
    <row r="113" spans="1:21" x14ac:dyDescent="0.2">
      <c r="A113" s="3">
        <v>112</v>
      </c>
      <c r="B113" s="13" t="s">
        <v>164</v>
      </c>
      <c r="C113" s="3">
        <v>33</v>
      </c>
      <c r="D113" s="14">
        <v>5</v>
      </c>
      <c r="E113" s="3">
        <v>1.1000000000000001</v>
      </c>
      <c r="F113" s="3">
        <v>3.1</v>
      </c>
      <c r="G113" s="15">
        <v>-0.3</v>
      </c>
      <c r="H113" s="3">
        <v>1.8</v>
      </c>
      <c r="I113" s="3">
        <v>3</v>
      </c>
      <c r="J113" s="14">
        <v>3.4</v>
      </c>
      <c r="K113" s="3">
        <v>0.9</v>
      </c>
      <c r="L113" s="3">
        <v>0</v>
      </c>
      <c r="M113" s="14">
        <v>5.2</v>
      </c>
      <c r="N113" s="3">
        <v>2.5</v>
      </c>
      <c r="O113" s="3">
        <v>2</v>
      </c>
      <c r="P113" s="14">
        <v>4.5</v>
      </c>
      <c r="Q113" s="14">
        <v>0.7</v>
      </c>
      <c r="R113" s="14">
        <v>1.2</v>
      </c>
      <c r="S113" s="14">
        <v>0.6</v>
      </c>
      <c r="T113" s="15">
        <v>-0.4</v>
      </c>
      <c r="U113" s="15">
        <v>-0.3</v>
      </c>
    </row>
    <row r="114" spans="1:21" x14ac:dyDescent="0.2">
      <c r="A114" s="3">
        <v>113</v>
      </c>
      <c r="B114" s="13" t="s">
        <v>63</v>
      </c>
      <c r="C114" s="3">
        <v>32</v>
      </c>
      <c r="D114" s="14">
        <v>5</v>
      </c>
      <c r="E114" s="3">
        <v>1.3</v>
      </c>
      <c r="F114" s="3">
        <v>1.5</v>
      </c>
      <c r="G114" s="14">
        <v>1.1000000000000001</v>
      </c>
      <c r="H114" s="3">
        <v>0.2</v>
      </c>
      <c r="I114" s="3">
        <v>0.6</v>
      </c>
      <c r="J114" s="14">
        <v>0</v>
      </c>
      <c r="K114" s="3">
        <v>2</v>
      </c>
      <c r="L114" s="3">
        <v>1.3</v>
      </c>
      <c r="M114" s="14">
        <v>5.6</v>
      </c>
      <c r="N114" s="3">
        <v>-0.2</v>
      </c>
      <c r="O114" s="3">
        <v>-0.4</v>
      </c>
      <c r="P114" s="15">
        <v>-0.6</v>
      </c>
      <c r="Q114" s="14">
        <v>0.4</v>
      </c>
      <c r="R114" s="14">
        <v>1.8</v>
      </c>
      <c r="S114" s="14">
        <v>1.4</v>
      </c>
      <c r="T114" s="15">
        <v>-2.2999999999999998</v>
      </c>
      <c r="U114" s="15">
        <v>-1.2</v>
      </c>
    </row>
    <row r="115" spans="1:21" x14ac:dyDescent="0.2">
      <c r="A115" s="3">
        <v>114</v>
      </c>
      <c r="B115" s="13" t="s">
        <v>189</v>
      </c>
      <c r="C115" s="3">
        <v>33</v>
      </c>
      <c r="D115" s="14">
        <v>4.8</v>
      </c>
      <c r="E115" s="3">
        <v>2.5</v>
      </c>
      <c r="F115" s="3">
        <v>0.9</v>
      </c>
      <c r="G115" s="14">
        <v>3.7</v>
      </c>
      <c r="H115" s="3">
        <v>1</v>
      </c>
      <c r="I115" s="3">
        <v>1.4</v>
      </c>
      <c r="J115" s="14">
        <v>2.5</v>
      </c>
      <c r="K115" s="3">
        <v>-1.3</v>
      </c>
      <c r="L115" s="3">
        <v>-0.3</v>
      </c>
      <c r="M115" s="15">
        <v>-5.8</v>
      </c>
      <c r="N115" s="3">
        <v>0.5</v>
      </c>
      <c r="O115" s="3">
        <v>1.8</v>
      </c>
      <c r="P115" s="14">
        <v>2.2999999999999998</v>
      </c>
      <c r="Q115" s="14">
        <v>4</v>
      </c>
      <c r="R115" s="15">
        <v>-0.2</v>
      </c>
      <c r="S115" s="14">
        <v>1.3</v>
      </c>
      <c r="T115" s="15">
        <v>-0.3</v>
      </c>
      <c r="U115" s="14">
        <v>1.4</v>
      </c>
    </row>
    <row r="116" spans="1:21" x14ac:dyDescent="0.2">
      <c r="A116" s="3">
        <v>115</v>
      </c>
      <c r="B116" s="13" t="s">
        <v>40</v>
      </c>
      <c r="C116" s="3">
        <v>32</v>
      </c>
      <c r="D116" s="14">
        <v>4.8</v>
      </c>
      <c r="E116" s="3">
        <v>2.2000000000000002</v>
      </c>
      <c r="F116" s="3">
        <v>6</v>
      </c>
      <c r="G116" s="15">
        <v>-0.9</v>
      </c>
      <c r="H116" s="3">
        <v>0.3</v>
      </c>
      <c r="I116" s="3">
        <v>3.9</v>
      </c>
      <c r="J116" s="15">
        <v>-4.3</v>
      </c>
      <c r="K116" s="3">
        <v>0</v>
      </c>
      <c r="L116" s="3">
        <v>-0.7</v>
      </c>
      <c r="M116" s="14">
        <v>2.7</v>
      </c>
      <c r="N116" s="3">
        <v>1.8</v>
      </c>
      <c r="O116" s="3">
        <v>-1.4</v>
      </c>
      <c r="P116" s="14">
        <v>0.4</v>
      </c>
      <c r="Q116" s="14">
        <v>1.8</v>
      </c>
      <c r="R116" s="14">
        <v>3.2</v>
      </c>
      <c r="S116" s="15">
        <v>-0.2</v>
      </c>
      <c r="T116" s="15">
        <v>-3.6</v>
      </c>
      <c r="U116" s="14">
        <v>0.3</v>
      </c>
    </row>
    <row r="117" spans="1:21" x14ac:dyDescent="0.2">
      <c r="A117" s="3">
        <v>116</v>
      </c>
      <c r="B117" s="13" t="s">
        <v>246</v>
      </c>
      <c r="C117" s="3">
        <v>33</v>
      </c>
      <c r="D117" s="14">
        <v>4.8</v>
      </c>
      <c r="E117" s="3">
        <v>2.4</v>
      </c>
      <c r="F117" s="3">
        <v>3.2</v>
      </c>
      <c r="G117" s="14">
        <v>1.8</v>
      </c>
      <c r="H117" s="3">
        <v>0.8</v>
      </c>
      <c r="I117" s="3">
        <v>3.4</v>
      </c>
      <c r="J117" s="15">
        <v>-1.2</v>
      </c>
      <c r="K117" s="3">
        <v>-1</v>
      </c>
      <c r="L117" s="3">
        <v>0.2</v>
      </c>
      <c r="M117" s="15">
        <v>-8.6</v>
      </c>
      <c r="N117" s="3">
        <v>1.2</v>
      </c>
      <c r="O117" s="3">
        <v>-0.3</v>
      </c>
      <c r="P117" s="14">
        <v>0.9</v>
      </c>
      <c r="Q117" s="14">
        <v>1.5</v>
      </c>
      <c r="R117" s="14">
        <v>1.4</v>
      </c>
      <c r="S117" s="14">
        <v>1.4</v>
      </c>
      <c r="T117" s="15">
        <v>-2.7</v>
      </c>
      <c r="U117" s="15">
        <v>-0.2</v>
      </c>
    </row>
    <row r="118" spans="1:21" x14ac:dyDescent="0.2">
      <c r="A118" s="3">
        <v>117</v>
      </c>
      <c r="B118" s="13" t="s">
        <v>102</v>
      </c>
      <c r="C118" s="3">
        <v>33</v>
      </c>
      <c r="D118" s="14">
        <v>4.8</v>
      </c>
      <c r="E118" s="3">
        <v>2.1</v>
      </c>
      <c r="F118" s="3">
        <v>-1.3</v>
      </c>
      <c r="G118" s="14">
        <v>4.5</v>
      </c>
      <c r="H118" s="3">
        <v>-0.4</v>
      </c>
      <c r="I118" s="3">
        <v>-1.4</v>
      </c>
      <c r="J118" s="14">
        <v>0.2</v>
      </c>
      <c r="K118" s="3">
        <v>1</v>
      </c>
      <c r="L118" s="3">
        <v>1.2</v>
      </c>
      <c r="M118" s="14">
        <v>0.5</v>
      </c>
      <c r="N118" s="3">
        <v>1.4</v>
      </c>
      <c r="O118" s="3">
        <v>4.8</v>
      </c>
      <c r="P118" s="14">
        <v>6.3</v>
      </c>
      <c r="Q118" s="14">
        <v>1.1000000000000001</v>
      </c>
      <c r="R118" s="15">
        <v>-0.8</v>
      </c>
      <c r="S118" s="14">
        <v>0.6</v>
      </c>
      <c r="T118" s="14">
        <v>2.2999999999999998</v>
      </c>
      <c r="U118" s="15">
        <v>-0.3</v>
      </c>
    </row>
    <row r="119" spans="1:21" x14ac:dyDescent="0.2">
      <c r="A119" s="3">
        <v>118</v>
      </c>
      <c r="B119" s="13" t="s">
        <v>255</v>
      </c>
      <c r="C119" s="3">
        <v>34</v>
      </c>
      <c r="D119" s="14">
        <v>4.7</v>
      </c>
      <c r="E119" s="3">
        <v>2.2000000000000002</v>
      </c>
      <c r="F119" s="3">
        <v>1</v>
      </c>
      <c r="G119" s="14">
        <v>3</v>
      </c>
      <c r="H119" s="3">
        <v>0</v>
      </c>
      <c r="I119" s="3">
        <v>-1.5</v>
      </c>
      <c r="J119" s="14">
        <v>2.6</v>
      </c>
      <c r="K119" s="3">
        <v>0.3</v>
      </c>
      <c r="L119" s="3">
        <v>0</v>
      </c>
      <c r="M119" s="14">
        <v>2</v>
      </c>
      <c r="N119" s="3">
        <v>-3.2</v>
      </c>
      <c r="O119" s="3">
        <v>-1.9</v>
      </c>
      <c r="P119" s="15">
        <v>-5.0999999999999996</v>
      </c>
      <c r="Q119" s="14">
        <v>1.7</v>
      </c>
      <c r="R119" s="14">
        <v>3.2</v>
      </c>
      <c r="S119" s="14">
        <v>0.8</v>
      </c>
      <c r="T119" s="15">
        <v>-4.5</v>
      </c>
      <c r="U119" s="14">
        <v>0.6</v>
      </c>
    </row>
    <row r="120" spans="1:21" x14ac:dyDescent="0.2">
      <c r="A120" s="3">
        <v>119</v>
      </c>
      <c r="B120" s="13" t="s">
        <v>84</v>
      </c>
      <c r="C120" s="3">
        <v>33</v>
      </c>
      <c r="D120" s="14">
        <v>4.5999999999999996</v>
      </c>
      <c r="E120" s="3">
        <v>2.5</v>
      </c>
      <c r="F120" s="3">
        <v>5</v>
      </c>
      <c r="G120" s="14">
        <v>0.4</v>
      </c>
      <c r="H120" s="3">
        <v>0.6</v>
      </c>
      <c r="I120" s="3">
        <v>1.9</v>
      </c>
      <c r="J120" s="15">
        <v>-0.1</v>
      </c>
      <c r="K120" s="3">
        <v>-1</v>
      </c>
      <c r="L120" s="3">
        <v>0</v>
      </c>
      <c r="M120" s="15">
        <v>-5.6</v>
      </c>
      <c r="N120" s="3">
        <v>4.0999999999999996</v>
      </c>
      <c r="O120" s="3">
        <v>1.4</v>
      </c>
      <c r="P120" s="14">
        <v>5.6</v>
      </c>
      <c r="Q120" s="14">
        <v>1.8</v>
      </c>
      <c r="R120" s="14">
        <v>0.4</v>
      </c>
      <c r="S120" s="15">
        <v>-1.6</v>
      </c>
      <c r="T120" s="15">
        <v>-0.4</v>
      </c>
      <c r="U120" s="15">
        <v>-0.5</v>
      </c>
    </row>
    <row r="121" spans="1:21" x14ac:dyDescent="0.2">
      <c r="A121" s="3">
        <v>120</v>
      </c>
      <c r="B121" s="13" t="s">
        <v>211</v>
      </c>
      <c r="C121" s="3">
        <v>34</v>
      </c>
      <c r="D121" s="14">
        <v>4.5</v>
      </c>
      <c r="E121" s="3">
        <v>0.6</v>
      </c>
      <c r="F121" s="3">
        <v>0</v>
      </c>
      <c r="G121" s="14">
        <v>1</v>
      </c>
      <c r="H121" s="3">
        <v>2.2000000000000002</v>
      </c>
      <c r="I121" s="3">
        <v>7.5</v>
      </c>
      <c r="J121" s="15">
        <v>-1</v>
      </c>
      <c r="K121" s="3">
        <v>1</v>
      </c>
      <c r="L121" s="3">
        <v>0.7</v>
      </c>
      <c r="M121" s="14">
        <v>2.2999999999999998</v>
      </c>
      <c r="N121" s="3">
        <v>0.2</v>
      </c>
      <c r="O121" s="3">
        <v>0.5</v>
      </c>
      <c r="P121" s="14">
        <v>0.7</v>
      </c>
      <c r="Q121" s="14">
        <v>0.5</v>
      </c>
      <c r="R121" s="14">
        <v>0.3</v>
      </c>
      <c r="S121" s="14">
        <v>2.5</v>
      </c>
      <c r="T121" s="15">
        <v>-0.5</v>
      </c>
      <c r="U121" s="14">
        <v>0</v>
      </c>
    </row>
    <row r="122" spans="1:21" x14ac:dyDescent="0.2">
      <c r="A122" s="3">
        <v>121</v>
      </c>
      <c r="B122" s="13" t="s">
        <v>113</v>
      </c>
      <c r="C122" s="3">
        <v>33</v>
      </c>
      <c r="D122" s="14">
        <v>4.4000000000000004</v>
      </c>
      <c r="E122" s="3">
        <v>1.9</v>
      </c>
      <c r="F122" s="3">
        <v>0.3</v>
      </c>
      <c r="G122" s="14">
        <v>2.9</v>
      </c>
      <c r="H122" s="3">
        <v>1</v>
      </c>
      <c r="I122" s="3">
        <v>2</v>
      </c>
      <c r="J122" s="14">
        <v>1.5</v>
      </c>
      <c r="K122" s="3">
        <v>-0.4</v>
      </c>
      <c r="L122" s="3">
        <v>1</v>
      </c>
      <c r="M122" s="15">
        <v>-6</v>
      </c>
      <c r="N122" s="3">
        <v>0.9</v>
      </c>
      <c r="O122" s="3">
        <v>1.5</v>
      </c>
      <c r="P122" s="14">
        <v>2.4</v>
      </c>
      <c r="Q122" s="14">
        <v>0.1</v>
      </c>
      <c r="R122" s="14">
        <v>0.1</v>
      </c>
      <c r="S122" s="14">
        <v>1</v>
      </c>
      <c r="T122" s="15">
        <v>-0.2</v>
      </c>
      <c r="U122" s="14">
        <v>0.5</v>
      </c>
    </row>
    <row r="123" spans="1:21" x14ac:dyDescent="0.2">
      <c r="A123" s="3">
        <v>122</v>
      </c>
      <c r="B123" s="13" t="s">
        <v>229</v>
      </c>
      <c r="C123" s="3">
        <v>33</v>
      </c>
      <c r="D123" s="14">
        <v>4.4000000000000004</v>
      </c>
      <c r="E123" s="3">
        <v>1.8</v>
      </c>
      <c r="F123" s="3">
        <v>2.6</v>
      </c>
      <c r="G123" s="14">
        <v>1.2</v>
      </c>
      <c r="H123" s="3">
        <v>1.1000000000000001</v>
      </c>
      <c r="I123" s="3">
        <v>0.2</v>
      </c>
      <c r="J123" s="14">
        <v>5</v>
      </c>
      <c r="K123" s="3">
        <v>-0.4</v>
      </c>
      <c r="L123" s="3">
        <v>0</v>
      </c>
      <c r="M123" s="15">
        <v>-2.4</v>
      </c>
      <c r="N123" s="3">
        <v>0.6</v>
      </c>
      <c r="O123" s="3">
        <v>-0.4</v>
      </c>
      <c r="P123" s="14">
        <v>0.1</v>
      </c>
      <c r="Q123" s="15">
        <v>-0.8</v>
      </c>
      <c r="R123" s="14">
        <v>1.2</v>
      </c>
      <c r="S123" s="15">
        <v>-0.5</v>
      </c>
      <c r="T123" s="15">
        <v>-1.8</v>
      </c>
      <c r="U123" s="14">
        <v>1.8</v>
      </c>
    </row>
    <row r="124" spans="1:21" x14ac:dyDescent="0.2">
      <c r="A124" s="3">
        <v>123</v>
      </c>
      <c r="B124" s="13" t="s">
        <v>205</v>
      </c>
      <c r="C124" s="3">
        <v>30</v>
      </c>
      <c r="D124" s="14">
        <v>4.3</v>
      </c>
      <c r="E124" s="3">
        <v>0.7</v>
      </c>
      <c r="F124" s="3">
        <v>4.8</v>
      </c>
      <c r="G124" s="15">
        <v>-2.5</v>
      </c>
      <c r="H124" s="3">
        <v>-0.3</v>
      </c>
      <c r="I124" s="3">
        <v>2</v>
      </c>
      <c r="J124" s="15">
        <v>-4.8</v>
      </c>
      <c r="K124" s="3">
        <v>3.3</v>
      </c>
      <c r="L124" s="3">
        <v>3.3</v>
      </c>
      <c r="M124" s="14">
        <v>4.8</v>
      </c>
      <c r="N124" s="3">
        <v>5.9</v>
      </c>
      <c r="O124" s="3">
        <v>2.6</v>
      </c>
      <c r="P124" s="14">
        <v>8.6</v>
      </c>
      <c r="Q124" s="15">
        <v>-0.2</v>
      </c>
      <c r="R124" s="14">
        <v>0.1</v>
      </c>
      <c r="S124" s="14">
        <v>0.7</v>
      </c>
      <c r="T124" s="15">
        <v>-1.4</v>
      </c>
      <c r="U124" s="15">
        <v>-1.6</v>
      </c>
    </row>
    <row r="125" spans="1:21" x14ac:dyDescent="0.2">
      <c r="A125" s="3">
        <v>124</v>
      </c>
      <c r="B125" s="13" t="s">
        <v>227</v>
      </c>
      <c r="C125" s="3">
        <v>30</v>
      </c>
      <c r="D125" s="14">
        <v>4.3</v>
      </c>
      <c r="E125" s="3">
        <v>3.3</v>
      </c>
      <c r="F125" s="3">
        <v>5.5</v>
      </c>
      <c r="G125" s="14">
        <v>1.5</v>
      </c>
      <c r="H125" s="3">
        <v>-2.1</v>
      </c>
      <c r="I125" s="3">
        <v>-8.9</v>
      </c>
      <c r="J125" s="14">
        <v>5.2</v>
      </c>
      <c r="K125" s="3">
        <v>-0.3</v>
      </c>
      <c r="L125" s="3">
        <v>-0.6</v>
      </c>
      <c r="M125" s="14">
        <v>0.5</v>
      </c>
      <c r="N125" s="3">
        <v>2.8</v>
      </c>
      <c r="O125" s="3">
        <v>0.6</v>
      </c>
      <c r="P125" s="14">
        <v>3.4</v>
      </c>
      <c r="Q125" s="15">
        <v>-0.5</v>
      </c>
      <c r="R125" s="14">
        <v>2.1</v>
      </c>
      <c r="S125" s="15">
        <v>-0.3</v>
      </c>
      <c r="T125" s="15">
        <v>-2.2000000000000002</v>
      </c>
      <c r="U125" s="14">
        <v>0.2</v>
      </c>
    </row>
    <row r="126" spans="1:21" x14ac:dyDescent="0.2">
      <c r="A126" s="3">
        <v>125</v>
      </c>
      <c r="B126" s="13" t="s">
        <v>291</v>
      </c>
      <c r="C126" s="3">
        <v>31</v>
      </c>
      <c r="D126" s="14">
        <v>4.2</v>
      </c>
      <c r="E126" s="3">
        <v>0.3</v>
      </c>
      <c r="F126" s="3">
        <v>-5.4</v>
      </c>
      <c r="G126" s="14">
        <v>4.5</v>
      </c>
      <c r="H126" s="3">
        <v>0.8</v>
      </c>
      <c r="I126" s="3">
        <v>-1</v>
      </c>
      <c r="J126" s="14">
        <v>4.9000000000000004</v>
      </c>
      <c r="K126" s="3">
        <v>2.8</v>
      </c>
      <c r="L126" s="3">
        <v>5.9</v>
      </c>
      <c r="M126" s="15">
        <v>-8.3000000000000007</v>
      </c>
      <c r="N126" s="3">
        <v>-1.1000000000000001</v>
      </c>
      <c r="O126" s="3">
        <v>2.1</v>
      </c>
      <c r="P126" s="14">
        <v>0.9</v>
      </c>
      <c r="Q126" s="14">
        <v>1.1000000000000001</v>
      </c>
      <c r="R126" s="15">
        <v>-1.1000000000000001</v>
      </c>
      <c r="S126" s="14">
        <v>0.1</v>
      </c>
      <c r="T126" s="14">
        <v>1.2</v>
      </c>
      <c r="U126" s="15">
        <v>-3.4</v>
      </c>
    </row>
    <row r="127" spans="1:21" x14ac:dyDescent="0.2">
      <c r="A127" s="3">
        <v>126</v>
      </c>
      <c r="B127" s="13" t="s">
        <v>191</v>
      </c>
      <c r="C127" s="3">
        <v>33</v>
      </c>
      <c r="D127" s="14">
        <v>4.0999999999999996</v>
      </c>
      <c r="E127" s="3">
        <v>2.8</v>
      </c>
      <c r="F127" s="3">
        <v>1.6</v>
      </c>
      <c r="G127" s="14">
        <v>3.9</v>
      </c>
      <c r="H127" s="3">
        <v>-1.4</v>
      </c>
      <c r="I127" s="3">
        <v>-3.1</v>
      </c>
      <c r="J127" s="15">
        <v>-1.6</v>
      </c>
      <c r="K127" s="3">
        <v>-0.1</v>
      </c>
      <c r="L127" s="3">
        <v>0.3</v>
      </c>
      <c r="M127" s="15">
        <v>-1.6</v>
      </c>
      <c r="N127" s="3">
        <v>0</v>
      </c>
      <c r="O127" s="3">
        <v>0.8</v>
      </c>
      <c r="P127" s="14">
        <v>0.9</v>
      </c>
      <c r="Q127" s="14">
        <v>0.9</v>
      </c>
      <c r="R127" s="14">
        <v>0.5</v>
      </c>
      <c r="S127" s="14">
        <v>1</v>
      </c>
      <c r="T127" s="15">
        <v>-2</v>
      </c>
      <c r="U127" s="15">
        <v>-1.8</v>
      </c>
    </row>
    <row r="128" spans="1:21" x14ac:dyDescent="0.2">
      <c r="A128" s="3">
        <v>127</v>
      </c>
      <c r="B128" s="13" t="s">
        <v>115</v>
      </c>
      <c r="C128" s="3">
        <v>32</v>
      </c>
      <c r="D128" s="14">
        <v>4.0999999999999996</v>
      </c>
      <c r="E128" s="3">
        <v>0.2</v>
      </c>
      <c r="F128" s="3">
        <v>2.2999999999999998</v>
      </c>
      <c r="G128" s="15">
        <v>-1.5</v>
      </c>
      <c r="H128" s="3">
        <v>-1.3</v>
      </c>
      <c r="I128" s="3">
        <v>-4</v>
      </c>
      <c r="J128" s="14">
        <v>0</v>
      </c>
      <c r="K128" s="3">
        <v>5.0999999999999996</v>
      </c>
      <c r="L128" s="3">
        <v>5.5</v>
      </c>
      <c r="M128" s="14">
        <v>5.4</v>
      </c>
      <c r="N128" s="3">
        <v>2.4</v>
      </c>
      <c r="O128" s="3">
        <v>0.5</v>
      </c>
      <c r="P128" s="14">
        <v>2.9</v>
      </c>
      <c r="Q128" s="14">
        <v>0</v>
      </c>
      <c r="R128" s="14">
        <v>0.6</v>
      </c>
      <c r="S128" s="15">
        <v>-0.7</v>
      </c>
      <c r="T128" s="15">
        <v>-2.2999999999999998</v>
      </c>
      <c r="U128" s="15">
        <v>-2.2999999999999998</v>
      </c>
    </row>
    <row r="129" spans="1:21" x14ac:dyDescent="0.2">
      <c r="A129" s="3">
        <v>128</v>
      </c>
      <c r="B129" s="13" t="s">
        <v>235</v>
      </c>
      <c r="C129" s="3">
        <v>33</v>
      </c>
      <c r="D129" s="14">
        <v>4.0999999999999996</v>
      </c>
      <c r="E129" s="3">
        <v>2.4</v>
      </c>
      <c r="F129" s="3">
        <v>3.3</v>
      </c>
      <c r="G129" s="14">
        <v>1.8</v>
      </c>
      <c r="H129" s="3">
        <v>0.2</v>
      </c>
      <c r="I129" s="3">
        <v>-1.6</v>
      </c>
      <c r="J129" s="14">
        <v>3.7</v>
      </c>
      <c r="K129" s="3">
        <v>-1</v>
      </c>
      <c r="L129" s="3">
        <v>-2</v>
      </c>
      <c r="M129" s="14">
        <v>1.8</v>
      </c>
      <c r="N129" s="3">
        <v>2</v>
      </c>
      <c r="O129" s="3">
        <v>1.5</v>
      </c>
      <c r="P129" s="14">
        <v>3.5</v>
      </c>
      <c r="Q129" s="14">
        <v>2</v>
      </c>
      <c r="R129" s="15">
        <v>-0.1</v>
      </c>
      <c r="S129" s="14">
        <v>1.3</v>
      </c>
      <c r="T129" s="14">
        <v>0</v>
      </c>
      <c r="U129" s="15">
        <v>-0.6</v>
      </c>
    </row>
    <row r="130" spans="1:21" x14ac:dyDescent="0.2">
      <c r="A130" s="3">
        <v>129</v>
      </c>
      <c r="B130" s="13" t="s">
        <v>239</v>
      </c>
      <c r="C130" s="3">
        <v>33</v>
      </c>
      <c r="D130" s="14">
        <v>4</v>
      </c>
      <c r="E130" s="3">
        <v>1.8</v>
      </c>
      <c r="F130" s="3">
        <v>0.7</v>
      </c>
      <c r="G130" s="14">
        <v>2.7</v>
      </c>
      <c r="H130" s="3">
        <v>-2.2999999999999998</v>
      </c>
      <c r="I130" s="3">
        <v>-6.6</v>
      </c>
      <c r="J130" s="15">
        <v>-1.1000000000000001</v>
      </c>
      <c r="K130" s="3">
        <v>2.7</v>
      </c>
      <c r="L130" s="3">
        <v>3.5</v>
      </c>
      <c r="M130" s="14">
        <v>0.7</v>
      </c>
      <c r="N130" s="3">
        <v>0.6</v>
      </c>
      <c r="O130" s="3">
        <v>0.6</v>
      </c>
      <c r="P130" s="14">
        <v>1.2</v>
      </c>
      <c r="Q130" s="15">
        <v>-2.6</v>
      </c>
      <c r="R130" s="14">
        <v>1.4</v>
      </c>
      <c r="S130" s="15">
        <v>-0.1</v>
      </c>
      <c r="T130" s="15">
        <v>-1.9</v>
      </c>
      <c r="U130" s="15">
        <v>-1.3</v>
      </c>
    </row>
    <row r="131" spans="1:21" x14ac:dyDescent="0.2">
      <c r="A131" s="3">
        <v>130</v>
      </c>
      <c r="B131" s="13" t="s">
        <v>238</v>
      </c>
      <c r="C131" s="3">
        <v>32</v>
      </c>
      <c r="D131" s="14">
        <v>4</v>
      </c>
      <c r="E131" s="3">
        <v>0.1</v>
      </c>
      <c r="F131" s="3">
        <v>3.6</v>
      </c>
      <c r="G131" s="15">
        <v>-2.6</v>
      </c>
      <c r="H131" s="3">
        <v>0.3</v>
      </c>
      <c r="I131" s="3">
        <v>0.5</v>
      </c>
      <c r="J131" s="14">
        <v>0.8</v>
      </c>
      <c r="K131" s="3">
        <v>3.4</v>
      </c>
      <c r="L131" s="3">
        <v>4.5999999999999996</v>
      </c>
      <c r="M131" s="14">
        <v>0.6</v>
      </c>
      <c r="N131" s="3">
        <v>2.5</v>
      </c>
      <c r="O131" s="3">
        <v>-1.4</v>
      </c>
      <c r="P131" s="14">
        <v>1</v>
      </c>
      <c r="Q131" s="15">
        <v>-1</v>
      </c>
      <c r="R131" s="14">
        <v>1.6</v>
      </c>
      <c r="S131" s="15">
        <v>-0.7</v>
      </c>
      <c r="T131" s="15">
        <v>-3</v>
      </c>
      <c r="U131" s="15">
        <v>-1.6</v>
      </c>
    </row>
    <row r="132" spans="1:21" x14ac:dyDescent="0.2">
      <c r="A132" s="3">
        <v>131</v>
      </c>
      <c r="B132" s="13" t="s">
        <v>184</v>
      </c>
      <c r="C132" s="3">
        <v>33</v>
      </c>
      <c r="D132" s="14">
        <v>4</v>
      </c>
      <c r="E132" s="3">
        <v>1.9</v>
      </c>
      <c r="F132" s="3">
        <v>3.9</v>
      </c>
      <c r="G132" s="14">
        <v>0.3</v>
      </c>
      <c r="H132" s="3">
        <v>1.9</v>
      </c>
      <c r="I132" s="3">
        <v>5.9</v>
      </c>
      <c r="J132" s="14">
        <v>0</v>
      </c>
      <c r="K132" s="3">
        <v>-1.6</v>
      </c>
      <c r="L132" s="3">
        <v>-2</v>
      </c>
      <c r="M132" s="15">
        <v>-1.2</v>
      </c>
      <c r="N132" s="3">
        <v>2.1</v>
      </c>
      <c r="O132" s="3">
        <v>0.2</v>
      </c>
      <c r="P132" s="14">
        <v>2.2999999999999998</v>
      </c>
      <c r="Q132" s="14">
        <v>4.5999999999999996</v>
      </c>
      <c r="R132" s="14">
        <v>0.4</v>
      </c>
      <c r="S132" s="14">
        <v>2.2999999999999998</v>
      </c>
      <c r="T132" s="15">
        <v>-0.4</v>
      </c>
      <c r="U132" s="14">
        <v>0.9</v>
      </c>
    </row>
    <row r="133" spans="1:21" x14ac:dyDescent="0.2">
      <c r="A133" s="3">
        <v>132</v>
      </c>
      <c r="B133" s="13" t="s">
        <v>139</v>
      </c>
      <c r="C133" s="3">
        <v>33</v>
      </c>
      <c r="D133" s="14">
        <v>4</v>
      </c>
      <c r="E133" s="3">
        <v>2.4</v>
      </c>
      <c r="F133" s="3">
        <v>3.2</v>
      </c>
      <c r="G133" s="14">
        <v>1.6</v>
      </c>
      <c r="H133" s="3">
        <v>1.5</v>
      </c>
      <c r="I133" s="3">
        <v>3</v>
      </c>
      <c r="J133" s="14">
        <v>2.2000000000000002</v>
      </c>
      <c r="K133" s="3">
        <v>-2.2999999999999998</v>
      </c>
      <c r="L133" s="3">
        <v>-2.6</v>
      </c>
      <c r="M133" s="15">
        <v>-2.9</v>
      </c>
      <c r="N133" s="3">
        <v>1.8</v>
      </c>
      <c r="O133" s="3">
        <v>1.6</v>
      </c>
      <c r="P133" s="14">
        <v>3.5</v>
      </c>
      <c r="Q133" s="14">
        <v>0.6</v>
      </c>
      <c r="R133" s="14">
        <v>0</v>
      </c>
      <c r="S133" s="14">
        <v>0.5</v>
      </c>
      <c r="T133" s="15">
        <v>-0.1</v>
      </c>
      <c r="U133" s="14">
        <v>1.2</v>
      </c>
    </row>
    <row r="134" spans="1:21" x14ac:dyDescent="0.2">
      <c r="A134" s="3">
        <v>133</v>
      </c>
      <c r="B134" s="13" t="s">
        <v>67</v>
      </c>
      <c r="C134" s="3">
        <v>33</v>
      </c>
      <c r="D134" s="14">
        <v>4</v>
      </c>
      <c r="E134" s="3">
        <v>0.2</v>
      </c>
      <c r="F134" s="3">
        <v>-2.6</v>
      </c>
      <c r="G134" s="14">
        <v>2.5</v>
      </c>
      <c r="H134" s="3">
        <v>1.1000000000000001</v>
      </c>
      <c r="I134" s="3">
        <v>-1</v>
      </c>
      <c r="J134" s="14">
        <v>6.4</v>
      </c>
      <c r="K134" s="3">
        <v>2.2999999999999998</v>
      </c>
      <c r="L134" s="3">
        <v>1.2</v>
      </c>
      <c r="M134" s="14">
        <v>6.5</v>
      </c>
      <c r="N134" s="3">
        <v>-2.6</v>
      </c>
      <c r="O134" s="3">
        <v>0.5</v>
      </c>
      <c r="P134" s="15">
        <v>-2</v>
      </c>
      <c r="Q134" s="14">
        <v>1.3</v>
      </c>
      <c r="R134" s="14">
        <v>0.5</v>
      </c>
      <c r="S134" s="15">
        <v>-1</v>
      </c>
      <c r="T134" s="15">
        <v>-0.6</v>
      </c>
      <c r="U134" s="14">
        <v>0.2</v>
      </c>
    </row>
    <row r="135" spans="1:21" x14ac:dyDescent="0.2">
      <c r="A135" s="3">
        <v>134</v>
      </c>
      <c r="B135" s="13" t="s">
        <v>168</v>
      </c>
      <c r="C135" s="3">
        <v>34</v>
      </c>
      <c r="D135" s="14">
        <v>3.9</v>
      </c>
      <c r="E135" s="3">
        <v>1</v>
      </c>
      <c r="F135" s="3">
        <v>-3.5</v>
      </c>
      <c r="G135" s="14">
        <v>4.7</v>
      </c>
      <c r="H135" s="3">
        <v>0.6</v>
      </c>
      <c r="I135" s="3">
        <v>0</v>
      </c>
      <c r="J135" s="14">
        <v>3.2</v>
      </c>
      <c r="K135" s="3">
        <v>1.2</v>
      </c>
      <c r="L135" s="3">
        <v>1.7</v>
      </c>
      <c r="M135" s="15">
        <v>-0.1</v>
      </c>
      <c r="N135" s="3">
        <v>-2.2000000000000002</v>
      </c>
      <c r="O135" s="3">
        <v>1.5</v>
      </c>
      <c r="P135" s="15">
        <v>-0.7</v>
      </c>
      <c r="Q135" s="14">
        <v>1.1000000000000001</v>
      </c>
      <c r="R135" s="14">
        <v>0.7</v>
      </c>
      <c r="S135" s="14">
        <v>0.5</v>
      </c>
      <c r="T135" s="14">
        <v>0</v>
      </c>
      <c r="U135" s="15">
        <v>-1.4</v>
      </c>
    </row>
    <row r="136" spans="1:21" x14ac:dyDescent="0.2">
      <c r="A136" s="3">
        <v>135</v>
      </c>
      <c r="B136" s="13" t="s">
        <v>133</v>
      </c>
      <c r="C136" s="3">
        <v>33</v>
      </c>
      <c r="D136" s="14">
        <v>3.9</v>
      </c>
      <c r="E136" s="3">
        <v>0.5</v>
      </c>
      <c r="F136" s="3">
        <v>-6.5</v>
      </c>
      <c r="G136" s="14">
        <v>5.8</v>
      </c>
      <c r="H136" s="3">
        <v>2</v>
      </c>
      <c r="I136" s="3">
        <v>3.7</v>
      </c>
      <c r="J136" s="14">
        <v>2.8</v>
      </c>
      <c r="K136" s="3">
        <v>0.8</v>
      </c>
      <c r="L136" s="3">
        <v>1.6</v>
      </c>
      <c r="M136" s="15">
        <v>-2</v>
      </c>
      <c r="N136" s="3">
        <v>-2.8</v>
      </c>
      <c r="O136" s="3">
        <v>3.3</v>
      </c>
      <c r="P136" s="14">
        <v>0.4</v>
      </c>
      <c r="Q136" s="14">
        <v>2.8</v>
      </c>
      <c r="R136" s="15">
        <v>-0.7</v>
      </c>
      <c r="S136" s="14">
        <v>0</v>
      </c>
      <c r="T136" s="14">
        <v>2.2000000000000002</v>
      </c>
      <c r="U136" s="15">
        <v>-0.9</v>
      </c>
    </row>
    <row r="137" spans="1:21" x14ac:dyDescent="0.2">
      <c r="A137" s="3">
        <v>136</v>
      </c>
      <c r="B137" s="13" t="s">
        <v>196</v>
      </c>
      <c r="C137" s="3">
        <v>33</v>
      </c>
      <c r="D137" s="14">
        <v>3.8</v>
      </c>
      <c r="E137" s="3">
        <v>1</v>
      </c>
      <c r="F137" s="3">
        <v>0</v>
      </c>
      <c r="G137" s="14">
        <v>1.9</v>
      </c>
      <c r="H137" s="3">
        <v>-0.3</v>
      </c>
      <c r="I137" s="3">
        <v>-1.6</v>
      </c>
      <c r="J137" s="14">
        <v>0.9</v>
      </c>
      <c r="K137" s="3">
        <v>2.1</v>
      </c>
      <c r="L137" s="3">
        <v>2.5</v>
      </c>
      <c r="M137" s="14">
        <v>1.2</v>
      </c>
      <c r="N137" s="3">
        <v>1.6</v>
      </c>
      <c r="O137" s="3">
        <v>2.4</v>
      </c>
      <c r="P137" s="14">
        <v>4.0999999999999996</v>
      </c>
      <c r="Q137" s="14">
        <v>0.1</v>
      </c>
      <c r="R137" s="15">
        <v>-0.6</v>
      </c>
      <c r="S137" s="14">
        <v>0.3</v>
      </c>
      <c r="T137" s="14">
        <v>0.3</v>
      </c>
      <c r="U137" s="15">
        <v>-1.5</v>
      </c>
    </row>
    <row r="138" spans="1:21" x14ac:dyDescent="0.2">
      <c r="A138" s="3">
        <v>137</v>
      </c>
      <c r="B138" s="13" t="s">
        <v>174</v>
      </c>
      <c r="C138" s="3">
        <v>32</v>
      </c>
      <c r="D138" s="14">
        <v>3.8</v>
      </c>
      <c r="E138" s="3">
        <v>-0.3</v>
      </c>
      <c r="F138" s="3">
        <v>-5.7</v>
      </c>
      <c r="G138" s="14">
        <v>3.5</v>
      </c>
      <c r="H138" s="3">
        <v>-0.7</v>
      </c>
      <c r="I138" s="3">
        <v>-2.5</v>
      </c>
      <c r="J138" s="14">
        <v>0.2</v>
      </c>
      <c r="K138" s="3">
        <v>5.3</v>
      </c>
      <c r="L138" s="3">
        <v>6.5</v>
      </c>
      <c r="M138" s="14">
        <v>3</v>
      </c>
      <c r="N138" s="3">
        <v>0.9</v>
      </c>
      <c r="O138" s="3">
        <v>6.1</v>
      </c>
      <c r="P138" s="14">
        <v>7</v>
      </c>
      <c r="Q138" s="15">
        <v>-1.8</v>
      </c>
      <c r="R138" s="15">
        <v>-2.1</v>
      </c>
      <c r="S138" s="14">
        <v>1.4</v>
      </c>
      <c r="T138" s="14">
        <v>3.3</v>
      </c>
      <c r="U138" s="15">
        <v>-4.5</v>
      </c>
    </row>
    <row r="139" spans="1:21" x14ac:dyDescent="0.2">
      <c r="A139" s="3">
        <v>138</v>
      </c>
      <c r="B139" s="13" t="s">
        <v>160</v>
      </c>
      <c r="C139" s="3">
        <v>32</v>
      </c>
      <c r="D139" s="14">
        <v>3.7</v>
      </c>
      <c r="E139" s="3">
        <v>2.6</v>
      </c>
      <c r="F139" s="3">
        <v>3.7</v>
      </c>
      <c r="G139" s="14">
        <v>1.9</v>
      </c>
      <c r="H139" s="3">
        <v>0.2</v>
      </c>
      <c r="I139" s="3">
        <v>-1.4</v>
      </c>
      <c r="J139" s="14">
        <v>3</v>
      </c>
      <c r="K139" s="3">
        <v>-1.7</v>
      </c>
      <c r="L139" s="3">
        <v>-1.9</v>
      </c>
      <c r="M139" s="15">
        <v>-2.1</v>
      </c>
      <c r="N139" s="3">
        <v>2.2000000000000002</v>
      </c>
      <c r="O139" s="3">
        <v>1.8</v>
      </c>
      <c r="P139" s="14">
        <v>4</v>
      </c>
      <c r="Q139" s="14">
        <v>0.1</v>
      </c>
      <c r="R139" s="14">
        <v>0.1</v>
      </c>
      <c r="S139" s="15">
        <v>-1.3</v>
      </c>
      <c r="T139" s="14">
        <v>0</v>
      </c>
      <c r="U139" s="14">
        <v>1.7</v>
      </c>
    </row>
    <row r="140" spans="1:21" x14ac:dyDescent="0.2">
      <c r="A140" s="3">
        <v>139</v>
      </c>
      <c r="B140" s="13" t="s">
        <v>158</v>
      </c>
      <c r="C140" s="3">
        <v>32</v>
      </c>
      <c r="D140" s="14">
        <v>3.6</v>
      </c>
      <c r="E140" s="3">
        <v>2.2999999999999998</v>
      </c>
      <c r="F140" s="3">
        <v>3</v>
      </c>
      <c r="G140" s="14">
        <v>1.6</v>
      </c>
      <c r="H140" s="3">
        <v>1</v>
      </c>
      <c r="I140" s="3">
        <v>0.9</v>
      </c>
      <c r="J140" s="14">
        <v>3.5</v>
      </c>
      <c r="K140" s="3">
        <v>-2</v>
      </c>
      <c r="L140" s="3">
        <v>-2.5</v>
      </c>
      <c r="M140" s="15">
        <v>-1.3</v>
      </c>
      <c r="N140" s="3">
        <v>0.2</v>
      </c>
      <c r="O140" s="3">
        <v>0.2</v>
      </c>
      <c r="P140" s="14">
        <v>0.5</v>
      </c>
      <c r="Q140" s="14">
        <v>1.7</v>
      </c>
      <c r="R140" s="14">
        <v>0.5</v>
      </c>
      <c r="S140" s="14">
        <v>0</v>
      </c>
      <c r="T140" s="15">
        <v>-1.6</v>
      </c>
      <c r="U140" s="14">
        <v>2.1</v>
      </c>
    </row>
    <row r="141" spans="1:21" x14ac:dyDescent="0.2">
      <c r="A141" s="3">
        <v>140</v>
      </c>
      <c r="B141" s="13" t="s">
        <v>123</v>
      </c>
      <c r="C141" s="3">
        <v>33</v>
      </c>
      <c r="D141" s="14">
        <v>3.5</v>
      </c>
      <c r="E141" s="3">
        <v>1.3</v>
      </c>
      <c r="F141" s="3">
        <v>0.2</v>
      </c>
      <c r="G141" s="14">
        <v>2.2000000000000002</v>
      </c>
      <c r="H141" s="3">
        <v>1.3</v>
      </c>
      <c r="I141" s="3">
        <v>2.5</v>
      </c>
      <c r="J141" s="14">
        <v>1.6</v>
      </c>
      <c r="K141" s="3">
        <v>-0.4</v>
      </c>
      <c r="L141" s="3">
        <v>-0.6</v>
      </c>
      <c r="M141" s="14">
        <v>0.1</v>
      </c>
      <c r="N141" s="3">
        <v>0</v>
      </c>
      <c r="O141" s="3">
        <v>0.9</v>
      </c>
      <c r="P141" s="14">
        <v>0.9</v>
      </c>
      <c r="Q141" s="14">
        <v>1.9</v>
      </c>
      <c r="R141" s="14">
        <v>0.4</v>
      </c>
      <c r="S141" s="15">
        <v>-0.8</v>
      </c>
      <c r="T141" s="15">
        <v>-0.5</v>
      </c>
      <c r="U141" s="15">
        <v>-0.5</v>
      </c>
    </row>
    <row r="142" spans="1:21" x14ac:dyDescent="0.2">
      <c r="A142" s="3">
        <v>141</v>
      </c>
      <c r="B142" s="13" t="s">
        <v>281</v>
      </c>
      <c r="C142" s="3">
        <v>33</v>
      </c>
      <c r="D142" s="14">
        <v>3.4</v>
      </c>
      <c r="E142" s="3">
        <v>1.8</v>
      </c>
      <c r="F142" s="3">
        <v>-1.3</v>
      </c>
      <c r="G142" s="14">
        <v>4.2</v>
      </c>
      <c r="H142" s="3">
        <v>1.1000000000000001</v>
      </c>
      <c r="I142" s="3">
        <v>0.4</v>
      </c>
      <c r="J142" s="14">
        <v>4.8</v>
      </c>
      <c r="K142" s="3">
        <v>-1.4</v>
      </c>
      <c r="L142" s="3">
        <v>-2.2000000000000002</v>
      </c>
      <c r="M142" s="14">
        <v>0.5</v>
      </c>
      <c r="N142" s="3">
        <v>0.1</v>
      </c>
      <c r="O142" s="3">
        <v>3.8</v>
      </c>
      <c r="P142" s="14">
        <v>4</v>
      </c>
      <c r="Q142" s="14">
        <v>1.1000000000000001</v>
      </c>
      <c r="R142" s="15">
        <v>-2.1</v>
      </c>
      <c r="S142" s="14">
        <v>1.6</v>
      </c>
      <c r="T142" s="14">
        <v>2.6</v>
      </c>
      <c r="U142" s="14">
        <v>0.3</v>
      </c>
    </row>
    <row r="143" spans="1:21" x14ac:dyDescent="0.2">
      <c r="A143" s="3">
        <v>142</v>
      </c>
      <c r="B143" s="13" t="s">
        <v>49</v>
      </c>
      <c r="C143" s="3">
        <v>33</v>
      </c>
      <c r="D143" s="14">
        <v>3.4</v>
      </c>
      <c r="E143" s="3">
        <v>1.8</v>
      </c>
      <c r="F143" s="3">
        <v>-0.2</v>
      </c>
      <c r="G143" s="14">
        <v>3.1</v>
      </c>
      <c r="H143" s="3">
        <v>0.8</v>
      </c>
      <c r="I143" s="3">
        <v>3.3</v>
      </c>
      <c r="J143" s="15">
        <v>-1.6</v>
      </c>
      <c r="K143" s="3">
        <v>-1</v>
      </c>
      <c r="L143" s="3">
        <v>-0.3</v>
      </c>
      <c r="M143" s="15">
        <v>-3.9</v>
      </c>
      <c r="N143" s="3">
        <v>-0.3</v>
      </c>
      <c r="O143" s="3">
        <v>1.3</v>
      </c>
      <c r="P143" s="14">
        <v>0.9</v>
      </c>
      <c r="Q143" s="14">
        <v>2.5</v>
      </c>
      <c r="R143" s="15">
        <v>-1.1000000000000001</v>
      </c>
      <c r="S143" s="14">
        <v>1.3</v>
      </c>
      <c r="T143" s="15">
        <v>-0.2</v>
      </c>
      <c r="U143" s="14">
        <v>0.1</v>
      </c>
    </row>
    <row r="144" spans="1:21" x14ac:dyDescent="0.2">
      <c r="A144" s="3">
        <v>143</v>
      </c>
      <c r="B144" s="13" t="s">
        <v>110</v>
      </c>
      <c r="C144" s="3">
        <v>33</v>
      </c>
      <c r="D144" s="14">
        <v>3.3</v>
      </c>
      <c r="E144" s="3">
        <v>0</v>
      </c>
      <c r="F144" s="3">
        <v>-2.6</v>
      </c>
      <c r="G144" s="14">
        <v>1.8</v>
      </c>
      <c r="H144" s="3">
        <v>0.3</v>
      </c>
      <c r="I144" s="3">
        <v>-1.1000000000000001</v>
      </c>
      <c r="J144" s="14">
        <v>3.1</v>
      </c>
      <c r="K144" s="3">
        <v>3.2</v>
      </c>
      <c r="L144" s="3">
        <v>4.4000000000000004</v>
      </c>
      <c r="M144" s="14">
        <v>0.1</v>
      </c>
      <c r="N144" s="3">
        <v>-0.9</v>
      </c>
      <c r="O144" s="3">
        <v>1.1000000000000001</v>
      </c>
      <c r="P144" s="14">
        <v>0.1</v>
      </c>
      <c r="Q144" s="14">
        <v>1.3</v>
      </c>
      <c r="R144" s="15">
        <v>-0.2</v>
      </c>
      <c r="S144" s="15">
        <v>-1.2</v>
      </c>
      <c r="T144" s="15">
        <v>-0.2</v>
      </c>
      <c r="U144" s="15">
        <v>-1.4</v>
      </c>
    </row>
    <row r="145" spans="1:21" x14ac:dyDescent="0.2">
      <c r="A145" s="3">
        <v>144</v>
      </c>
      <c r="B145" s="13" t="s">
        <v>251</v>
      </c>
      <c r="C145" s="3">
        <v>31</v>
      </c>
      <c r="D145" s="14">
        <v>3.3</v>
      </c>
      <c r="E145" s="3">
        <v>1.3</v>
      </c>
      <c r="F145" s="3">
        <v>-0.4</v>
      </c>
      <c r="G145" s="14">
        <v>2.7</v>
      </c>
      <c r="H145" s="3">
        <v>-2.2000000000000002</v>
      </c>
      <c r="I145" s="3">
        <v>-5.8</v>
      </c>
      <c r="J145" s="15">
        <v>-1.2</v>
      </c>
      <c r="K145" s="3">
        <v>2.8</v>
      </c>
      <c r="L145" s="3">
        <v>3.3</v>
      </c>
      <c r="M145" s="14">
        <v>2.1</v>
      </c>
      <c r="N145" s="3">
        <v>0.7</v>
      </c>
      <c r="O145" s="3">
        <v>2.8</v>
      </c>
      <c r="P145" s="14">
        <v>3.6</v>
      </c>
      <c r="Q145" s="15">
        <v>-0.1</v>
      </c>
      <c r="R145" s="14">
        <v>0.9</v>
      </c>
      <c r="S145" s="15">
        <v>-0.2</v>
      </c>
      <c r="T145" s="15">
        <v>-0.8</v>
      </c>
      <c r="U145" s="15">
        <v>-1.6</v>
      </c>
    </row>
    <row r="146" spans="1:21" x14ac:dyDescent="0.2">
      <c r="A146" s="3">
        <v>145</v>
      </c>
      <c r="B146" s="13" t="s">
        <v>218</v>
      </c>
      <c r="C146" s="3">
        <v>32</v>
      </c>
      <c r="D146" s="14">
        <v>3.3</v>
      </c>
      <c r="E146" s="3">
        <v>1.6</v>
      </c>
      <c r="F146" s="3">
        <v>1.9</v>
      </c>
      <c r="G146" s="14">
        <v>1.5</v>
      </c>
      <c r="H146" s="3">
        <v>2.6</v>
      </c>
      <c r="I146" s="3">
        <v>6.2</v>
      </c>
      <c r="J146" s="14">
        <v>2.8</v>
      </c>
      <c r="K146" s="3">
        <v>-2.6</v>
      </c>
      <c r="L146" s="3">
        <v>-3.1</v>
      </c>
      <c r="M146" s="15">
        <v>-2</v>
      </c>
      <c r="N146" s="3">
        <v>-1.8</v>
      </c>
      <c r="O146" s="3">
        <v>-1.5</v>
      </c>
      <c r="P146" s="15">
        <v>-3.3</v>
      </c>
      <c r="Q146" s="14">
        <v>3.3</v>
      </c>
      <c r="R146" s="14">
        <v>2</v>
      </c>
      <c r="S146" s="14">
        <v>1.1000000000000001</v>
      </c>
      <c r="T146" s="15">
        <v>-2</v>
      </c>
      <c r="U146" s="14">
        <v>2.2000000000000002</v>
      </c>
    </row>
    <row r="147" spans="1:21" x14ac:dyDescent="0.2">
      <c r="A147" s="3">
        <v>146</v>
      </c>
      <c r="B147" s="13" t="s">
        <v>78</v>
      </c>
      <c r="C147" s="3">
        <v>33</v>
      </c>
      <c r="D147" s="14">
        <v>3.3</v>
      </c>
      <c r="E147" s="3">
        <v>1.2</v>
      </c>
      <c r="F147" s="3">
        <v>0.8</v>
      </c>
      <c r="G147" s="14">
        <v>1.5</v>
      </c>
      <c r="H147" s="3">
        <v>1.2</v>
      </c>
      <c r="I147" s="3">
        <v>4.8</v>
      </c>
      <c r="J147" s="15">
        <v>-1.2</v>
      </c>
      <c r="K147" s="3">
        <v>-0.4</v>
      </c>
      <c r="L147" s="3">
        <v>-1.6</v>
      </c>
      <c r="M147" s="14">
        <v>3.2</v>
      </c>
      <c r="N147" s="3">
        <v>2.2999999999999998</v>
      </c>
      <c r="O147" s="3">
        <v>3.8</v>
      </c>
      <c r="P147" s="14">
        <v>6.2</v>
      </c>
      <c r="Q147" s="14">
        <v>0.6</v>
      </c>
      <c r="R147" s="15">
        <v>-1.6</v>
      </c>
      <c r="S147" s="14">
        <v>0.5</v>
      </c>
      <c r="T147" s="14">
        <v>2.4</v>
      </c>
      <c r="U147" s="14">
        <v>0.6</v>
      </c>
    </row>
    <row r="148" spans="1:21" x14ac:dyDescent="0.2">
      <c r="A148" s="3">
        <v>147</v>
      </c>
      <c r="B148" s="13" t="s">
        <v>72</v>
      </c>
      <c r="C148" s="3">
        <v>32</v>
      </c>
      <c r="D148" s="14">
        <v>3.2</v>
      </c>
      <c r="E148" s="3">
        <v>0.8</v>
      </c>
      <c r="F148" s="3">
        <v>0.1</v>
      </c>
      <c r="G148" s="14">
        <v>1.2</v>
      </c>
      <c r="H148" s="3">
        <v>1.3</v>
      </c>
      <c r="I148" s="3">
        <v>4.5</v>
      </c>
      <c r="J148" s="15">
        <v>-1.3</v>
      </c>
      <c r="K148" s="3">
        <v>0.2</v>
      </c>
      <c r="L148" s="3">
        <v>-1.2</v>
      </c>
      <c r="M148" s="14">
        <v>5.7</v>
      </c>
      <c r="N148" s="3">
        <v>-1.9</v>
      </c>
      <c r="O148" s="3">
        <v>-0.6</v>
      </c>
      <c r="P148" s="15">
        <v>-2.6</v>
      </c>
      <c r="Q148" s="14">
        <v>1</v>
      </c>
      <c r="R148" s="14">
        <v>0.5</v>
      </c>
      <c r="S148" s="14">
        <v>0</v>
      </c>
      <c r="T148" s="15">
        <v>-2</v>
      </c>
      <c r="U148" s="15">
        <v>-0.8</v>
      </c>
    </row>
    <row r="149" spans="1:21" x14ac:dyDescent="0.2">
      <c r="A149" s="3">
        <v>148</v>
      </c>
      <c r="B149" s="13" t="s">
        <v>222</v>
      </c>
      <c r="C149" s="3">
        <v>33</v>
      </c>
      <c r="D149" s="14">
        <v>3.2</v>
      </c>
      <c r="E149" s="3">
        <v>2.5</v>
      </c>
      <c r="F149" s="3">
        <v>4.7</v>
      </c>
      <c r="G149" s="14">
        <v>0.8</v>
      </c>
      <c r="H149" s="3">
        <v>-0.4</v>
      </c>
      <c r="I149" s="3">
        <v>-1.1000000000000001</v>
      </c>
      <c r="J149" s="15">
        <v>-0.5</v>
      </c>
      <c r="K149" s="3">
        <v>-1.3</v>
      </c>
      <c r="L149" s="3">
        <v>-1.3</v>
      </c>
      <c r="M149" s="15">
        <v>-1.6</v>
      </c>
      <c r="N149" s="3">
        <v>1.1000000000000001</v>
      </c>
      <c r="O149" s="3">
        <v>-1.3</v>
      </c>
      <c r="P149" s="15">
        <v>-0.2</v>
      </c>
      <c r="Q149" s="14">
        <v>0.2</v>
      </c>
      <c r="R149" s="14">
        <v>1.3</v>
      </c>
      <c r="S149" s="14">
        <v>0</v>
      </c>
      <c r="T149" s="15">
        <v>-3.3</v>
      </c>
      <c r="U149" s="14">
        <v>0.9</v>
      </c>
    </row>
    <row r="150" spans="1:21" x14ac:dyDescent="0.2">
      <c r="A150" s="3">
        <v>149</v>
      </c>
      <c r="B150" s="13" t="s">
        <v>337</v>
      </c>
      <c r="C150" s="3">
        <v>33</v>
      </c>
      <c r="D150" s="14">
        <v>3.2</v>
      </c>
      <c r="E150" s="3">
        <v>1.3</v>
      </c>
      <c r="F150" s="3">
        <v>5.5</v>
      </c>
      <c r="G150" s="15">
        <v>-1.6</v>
      </c>
      <c r="H150" s="3">
        <v>0.5</v>
      </c>
      <c r="I150" s="3">
        <v>1.6</v>
      </c>
      <c r="J150" s="14">
        <v>0</v>
      </c>
      <c r="K150" s="3">
        <v>0</v>
      </c>
      <c r="L150" s="3">
        <v>0.3</v>
      </c>
      <c r="M150" s="15">
        <v>-1.9</v>
      </c>
      <c r="N150" s="3">
        <v>3.9</v>
      </c>
      <c r="O150" s="3">
        <v>-0.3</v>
      </c>
      <c r="P150" s="14">
        <v>3.6</v>
      </c>
      <c r="Q150" s="15">
        <v>-0.5</v>
      </c>
      <c r="R150" s="14">
        <v>1.1000000000000001</v>
      </c>
      <c r="S150" s="14">
        <v>0.3</v>
      </c>
      <c r="T150" s="15">
        <v>-2.1</v>
      </c>
      <c r="U150" s="14">
        <v>1.1000000000000001</v>
      </c>
    </row>
    <row r="151" spans="1:21" x14ac:dyDescent="0.2">
      <c r="A151" s="3">
        <v>150</v>
      </c>
      <c r="B151" s="13" t="s">
        <v>232</v>
      </c>
      <c r="C151" s="3">
        <v>31</v>
      </c>
      <c r="D151" s="14">
        <v>3.1</v>
      </c>
      <c r="E151" s="3">
        <v>0.7</v>
      </c>
      <c r="F151" s="3">
        <v>1.7</v>
      </c>
      <c r="G151" s="15">
        <v>-0.1</v>
      </c>
      <c r="H151" s="3">
        <v>2</v>
      </c>
      <c r="I151" s="3">
        <v>5.7</v>
      </c>
      <c r="J151" s="14">
        <v>0</v>
      </c>
      <c r="K151" s="3">
        <v>-0.2</v>
      </c>
      <c r="L151" s="3">
        <v>-1.3</v>
      </c>
      <c r="M151" s="14">
        <v>4.0999999999999996</v>
      </c>
      <c r="N151" s="3">
        <v>1.5</v>
      </c>
      <c r="O151" s="3">
        <v>0.5</v>
      </c>
      <c r="P151" s="14">
        <v>2</v>
      </c>
      <c r="Q151" s="14">
        <v>1.1000000000000001</v>
      </c>
      <c r="R151" s="14">
        <v>0.2</v>
      </c>
      <c r="S151" s="14">
        <v>0.6</v>
      </c>
      <c r="T151" s="14">
        <v>0.2</v>
      </c>
      <c r="U151" s="14">
        <v>0.4</v>
      </c>
    </row>
    <row r="152" spans="1:21" x14ac:dyDescent="0.2">
      <c r="A152" s="3">
        <v>151</v>
      </c>
      <c r="B152" s="13" t="s">
        <v>68</v>
      </c>
      <c r="C152" s="3">
        <v>32</v>
      </c>
      <c r="D152" s="14">
        <v>3</v>
      </c>
      <c r="E152" s="3">
        <v>1.3</v>
      </c>
      <c r="F152" s="3">
        <v>-0.5</v>
      </c>
      <c r="G152" s="14">
        <v>2.6</v>
      </c>
      <c r="H152" s="3">
        <v>0.4</v>
      </c>
      <c r="I152" s="3">
        <v>2</v>
      </c>
      <c r="J152" s="15">
        <v>-1.1000000000000001</v>
      </c>
      <c r="K152" s="3">
        <v>0</v>
      </c>
      <c r="L152" s="3">
        <v>1.9</v>
      </c>
      <c r="M152" s="15">
        <v>-6.3</v>
      </c>
      <c r="N152" s="3">
        <v>2</v>
      </c>
      <c r="O152" s="3">
        <v>3.2</v>
      </c>
      <c r="P152" s="14">
        <v>5.3</v>
      </c>
      <c r="Q152" s="14">
        <v>4.5</v>
      </c>
      <c r="R152" s="15">
        <v>-0.9</v>
      </c>
      <c r="S152" s="15">
        <v>-0.7</v>
      </c>
      <c r="T152" s="14">
        <v>1.6</v>
      </c>
      <c r="U152" s="14">
        <v>0.4</v>
      </c>
    </row>
    <row r="153" spans="1:21" x14ac:dyDescent="0.2">
      <c r="A153" s="3">
        <v>152</v>
      </c>
      <c r="B153" s="13" t="s">
        <v>242</v>
      </c>
      <c r="C153" s="3">
        <v>34</v>
      </c>
      <c r="D153" s="14">
        <v>3</v>
      </c>
      <c r="E153" s="3">
        <v>1.5</v>
      </c>
      <c r="F153" s="3">
        <v>1.1000000000000001</v>
      </c>
      <c r="G153" s="14">
        <v>1.8</v>
      </c>
      <c r="H153" s="3">
        <v>-0.3</v>
      </c>
      <c r="I153" s="3">
        <v>-2.4</v>
      </c>
      <c r="J153" s="14">
        <v>2</v>
      </c>
      <c r="K153" s="3">
        <v>0.2</v>
      </c>
      <c r="L153" s="3">
        <v>0.1</v>
      </c>
      <c r="M153" s="14">
        <v>0.8</v>
      </c>
      <c r="N153" s="3">
        <v>1.2</v>
      </c>
      <c r="O153" s="3">
        <v>1.5</v>
      </c>
      <c r="P153" s="14">
        <v>2.8</v>
      </c>
      <c r="Q153" s="14">
        <v>0.4</v>
      </c>
      <c r="R153" s="14">
        <v>0.1</v>
      </c>
      <c r="S153" s="15">
        <v>-0.4</v>
      </c>
      <c r="T153" s="14">
        <v>0.5</v>
      </c>
      <c r="U153" s="14">
        <v>0</v>
      </c>
    </row>
    <row r="154" spans="1:21" x14ac:dyDescent="0.2">
      <c r="A154" s="3">
        <v>153</v>
      </c>
      <c r="B154" s="13" t="s">
        <v>73</v>
      </c>
      <c r="C154" s="3">
        <v>33</v>
      </c>
      <c r="D154" s="14">
        <v>3</v>
      </c>
      <c r="E154" s="3">
        <v>1</v>
      </c>
      <c r="F154" s="3">
        <v>4.7</v>
      </c>
      <c r="G154" s="15">
        <v>-2.1</v>
      </c>
      <c r="H154" s="3">
        <v>1.5</v>
      </c>
      <c r="I154" s="3">
        <v>2.2000000000000002</v>
      </c>
      <c r="J154" s="14">
        <v>4</v>
      </c>
      <c r="K154" s="3">
        <v>-0.5</v>
      </c>
      <c r="L154" s="3">
        <v>0</v>
      </c>
      <c r="M154" s="15">
        <v>-2.1</v>
      </c>
      <c r="N154" s="3">
        <v>2</v>
      </c>
      <c r="O154" s="3">
        <v>-2.1</v>
      </c>
      <c r="P154" s="14">
        <v>0</v>
      </c>
      <c r="Q154" s="14">
        <v>2.8</v>
      </c>
      <c r="R154" s="14">
        <v>2</v>
      </c>
      <c r="S154" s="15">
        <v>-0.8</v>
      </c>
      <c r="T154" s="15">
        <v>-2.7</v>
      </c>
      <c r="U154" s="14">
        <v>1.9</v>
      </c>
    </row>
    <row r="155" spans="1:21" x14ac:dyDescent="0.2">
      <c r="A155" s="3">
        <v>154</v>
      </c>
      <c r="B155" s="13" t="s">
        <v>82</v>
      </c>
      <c r="C155" s="3">
        <v>31</v>
      </c>
      <c r="D155" s="14">
        <v>2.9</v>
      </c>
      <c r="E155" s="3">
        <v>0</v>
      </c>
      <c r="F155" s="3">
        <v>-5</v>
      </c>
      <c r="G155" s="14">
        <v>3.6</v>
      </c>
      <c r="H155" s="3">
        <v>-0.2</v>
      </c>
      <c r="I155" s="3">
        <v>-3</v>
      </c>
      <c r="J155" s="14">
        <v>3.1</v>
      </c>
      <c r="K155" s="3">
        <v>3.2</v>
      </c>
      <c r="L155" s="3">
        <v>5.4</v>
      </c>
      <c r="M155" s="15">
        <v>-2.7</v>
      </c>
      <c r="N155" s="3">
        <v>-0.9</v>
      </c>
      <c r="O155" s="3">
        <v>2.7</v>
      </c>
      <c r="P155" s="14">
        <v>1.8</v>
      </c>
      <c r="Q155" s="14">
        <v>0.1</v>
      </c>
      <c r="R155" s="15">
        <v>-2.4</v>
      </c>
      <c r="S155" s="15">
        <v>-0.5</v>
      </c>
      <c r="T155" s="14">
        <v>1.4</v>
      </c>
      <c r="U155" s="15">
        <v>-3.8</v>
      </c>
    </row>
    <row r="156" spans="1:21" x14ac:dyDescent="0.2">
      <c r="A156" s="3">
        <v>155</v>
      </c>
      <c r="B156" s="13" t="s">
        <v>169</v>
      </c>
      <c r="C156" s="3">
        <v>32</v>
      </c>
      <c r="D156" s="14">
        <v>2.9</v>
      </c>
      <c r="E156" s="3">
        <v>2.4</v>
      </c>
      <c r="F156" s="3">
        <v>1.2</v>
      </c>
      <c r="G156" s="14">
        <v>3.3</v>
      </c>
      <c r="H156" s="3">
        <v>-1.5</v>
      </c>
      <c r="I156" s="3">
        <v>-4.5</v>
      </c>
      <c r="J156" s="14">
        <v>0.5</v>
      </c>
      <c r="K156" s="3">
        <v>-0.4</v>
      </c>
      <c r="L156" s="3">
        <v>-1.8</v>
      </c>
      <c r="M156" s="14">
        <v>3.9</v>
      </c>
      <c r="N156" s="3">
        <v>1.2</v>
      </c>
      <c r="O156" s="3">
        <v>3</v>
      </c>
      <c r="P156" s="14">
        <v>4.2</v>
      </c>
      <c r="Q156" s="14">
        <v>2.2000000000000002</v>
      </c>
      <c r="R156" s="15">
        <v>-0.2</v>
      </c>
      <c r="S156" s="14">
        <v>0</v>
      </c>
      <c r="T156" s="14">
        <v>0.6</v>
      </c>
      <c r="U156" s="14">
        <v>0.8</v>
      </c>
    </row>
    <row r="157" spans="1:21" x14ac:dyDescent="0.2">
      <c r="A157" s="3">
        <v>156</v>
      </c>
      <c r="B157" s="13" t="s">
        <v>260</v>
      </c>
      <c r="C157" s="3">
        <v>32</v>
      </c>
      <c r="D157" s="14">
        <v>2.8</v>
      </c>
      <c r="E157" s="3">
        <v>1.5</v>
      </c>
      <c r="F157" s="3">
        <v>2.4</v>
      </c>
      <c r="G157" s="14">
        <v>0.8</v>
      </c>
      <c r="H157" s="3">
        <v>-1.7</v>
      </c>
      <c r="I157" s="3">
        <v>-5.4</v>
      </c>
      <c r="J157" s="14">
        <v>0</v>
      </c>
      <c r="K157" s="3">
        <v>1.5</v>
      </c>
      <c r="L157" s="3">
        <v>0</v>
      </c>
      <c r="M157" s="14">
        <v>7.4</v>
      </c>
      <c r="N157" s="3">
        <v>0.8</v>
      </c>
      <c r="O157" s="3">
        <v>1.2</v>
      </c>
      <c r="P157" s="14">
        <v>2</v>
      </c>
      <c r="Q157" s="15">
        <v>-0.4</v>
      </c>
      <c r="R157" s="14">
        <v>0.8</v>
      </c>
      <c r="S157" s="15">
        <v>-1.5</v>
      </c>
      <c r="T157" s="15">
        <v>-1.3</v>
      </c>
      <c r="U157" s="14">
        <v>0.2</v>
      </c>
    </row>
    <row r="158" spans="1:21" x14ac:dyDescent="0.2">
      <c r="A158" s="3">
        <v>157</v>
      </c>
      <c r="B158" s="13" t="s">
        <v>223</v>
      </c>
      <c r="C158" s="3">
        <v>32</v>
      </c>
      <c r="D158" s="14">
        <v>2.8</v>
      </c>
      <c r="E158" s="3">
        <v>2.5</v>
      </c>
      <c r="F158" s="3">
        <v>3.2</v>
      </c>
      <c r="G158" s="14">
        <v>1.8</v>
      </c>
      <c r="H158" s="3">
        <v>-0.4</v>
      </c>
      <c r="I158" s="3">
        <v>0</v>
      </c>
      <c r="J158" s="15">
        <v>-2</v>
      </c>
      <c r="K158" s="3">
        <v>-1.6</v>
      </c>
      <c r="L158" s="3">
        <v>-1.1000000000000001</v>
      </c>
      <c r="M158" s="15">
        <v>-5.2</v>
      </c>
      <c r="N158" s="3">
        <v>1.3</v>
      </c>
      <c r="O158" s="3">
        <v>0</v>
      </c>
      <c r="P158" s="14">
        <v>1.2</v>
      </c>
      <c r="Q158" s="14">
        <v>0.9</v>
      </c>
      <c r="R158" s="14">
        <v>0.9</v>
      </c>
      <c r="S158" s="14">
        <v>0.2</v>
      </c>
      <c r="T158" s="15">
        <v>-1.6</v>
      </c>
      <c r="U158" s="14">
        <v>0.4</v>
      </c>
    </row>
    <row r="159" spans="1:21" x14ac:dyDescent="0.2">
      <c r="A159" s="3">
        <v>158</v>
      </c>
      <c r="B159" s="13" t="s">
        <v>351</v>
      </c>
      <c r="C159" s="3">
        <v>33</v>
      </c>
      <c r="D159" s="14">
        <v>2.8</v>
      </c>
      <c r="E159" s="3">
        <v>0.3</v>
      </c>
      <c r="F159" s="3">
        <v>-1.3</v>
      </c>
      <c r="G159" s="14">
        <v>1.6</v>
      </c>
      <c r="H159" s="3">
        <v>0.9</v>
      </c>
      <c r="I159" s="3">
        <v>2.1</v>
      </c>
      <c r="J159" s="14">
        <v>1.2</v>
      </c>
      <c r="K159" s="3">
        <v>1.1000000000000001</v>
      </c>
      <c r="L159" s="3">
        <v>1.5</v>
      </c>
      <c r="M159" s="14">
        <v>0.4</v>
      </c>
      <c r="N159" s="3">
        <v>0</v>
      </c>
      <c r="O159" s="3">
        <v>1.1000000000000001</v>
      </c>
      <c r="P159" s="14">
        <v>1.1000000000000001</v>
      </c>
      <c r="Q159" s="14">
        <v>1.6</v>
      </c>
      <c r="R159" s="15">
        <v>-0.7</v>
      </c>
      <c r="S159" s="14">
        <v>1</v>
      </c>
      <c r="T159" s="14">
        <v>0.5</v>
      </c>
      <c r="U159" s="15">
        <v>-1.4</v>
      </c>
    </row>
    <row r="160" spans="1:21" x14ac:dyDescent="0.2">
      <c r="A160" s="3">
        <v>159</v>
      </c>
      <c r="B160" s="13" t="s">
        <v>13</v>
      </c>
      <c r="C160" s="3">
        <v>33</v>
      </c>
      <c r="D160" s="14">
        <v>2.7</v>
      </c>
      <c r="E160" s="3">
        <v>1</v>
      </c>
      <c r="F160" s="3">
        <v>0.6</v>
      </c>
      <c r="G160" s="14">
        <v>1.2</v>
      </c>
      <c r="H160" s="3">
        <v>1.4</v>
      </c>
      <c r="I160" s="3">
        <v>1.6</v>
      </c>
      <c r="J160" s="14">
        <v>3.5</v>
      </c>
      <c r="K160" s="3">
        <v>-0.8</v>
      </c>
      <c r="L160" s="3">
        <v>-1.2</v>
      </c>
      <c r="M160" s="14">
        <v>0.1</v>
      </c>
      <c r="N160" s="3">
        <v>-2.4</v>
      </c>
      <c r="O160" s="3">
        <v>-2.4</v>
      </c>
      <c r="P160" s="15">
        <v>-4.9000000000000004</v>
      </c>
      <c r="Q160" s="14">
        <v>2.2999999999999998</v>
      </c>
      <c r="R160" s="14">
        <v>0.6</v>
      </c>
      <c r="S160" s="14">
        <v>1.3</v>
      </c>
      <c r="T160" s="15">
        <v>-3</v>
      </c>
      <c r="U160" s="15">
        <v>-0.4</v>
      </c>
    </row>
    <row r="161" spans="1:21" x14ac:dyDescent="0.2">
      <c r="A161" s="3">
        <v>160</v>
      </c>
      <c r="B161" s="13" t="s">
        <v>306</v>
      </c>
      <c r="C161" s="3">
        <v>32</v>
      </c>
      <c r="D161" s="14">
        <v>2.7</v>
      </c>
      <c r="E161" s="3">
        <v>3.1</v>
      </c>
      <c r="F161" s="3">
        <v>1.4</v>
      </c>
      <c r="G161" s="14">
        <v>4.3</v>
      </c>
      <c r="H161" s="3">
        <v>-0.7</v>
      </c>
      <c r="I161" s="3">
        <v>-2.5</v>
      </c>
      <c r="J161" s="14">
        <v>0.4</v>
      </c>
      <c r="K161" s="3">
        <v>-2.7</v>
      </c>
      <c r="L161" s="3">
        <v>-3.2</v>
      </c>
      <c r="M161" s="15">
        <v>-2.9</v>
      </c>
      <c r="N161" s="3">
        <v>0.7</v>
      </c>
      <c r="O161" s="3">
        <v>2.5</v>
      </c>
      <c r="P161" s="14">
        <v>3.3</v>
      </c>
      <c r="Q161" s="14">
        <v>1.8</v>
      </c>
      <c r="R161" s="15">
        <v>-0.5</v>
      </c>
      <c r="S161" s="15">
        <v>-0.7</v>
      </c>
      <c r="T161" s="14">
        <v>1</v>
      </c>
      <c r="U161" s="14">
        <v>1.1000000000000001</v>
      </c>
    </row>
    <row r="162" spans="1:21" x14ac:dyDescent="0.2">
      <c r="A162" s="3">
        <v>161</v>
      </c>
      <c r="B162" s="13" t="s">
        <v>64</v>
      </c>
      <c r="C162" s="3">
        <v>31</v>
      </c>
      <c r="D162" s="14">
        <v>2.7</v>
      </c>
      <c r="E162" s="3">
        <v>1.2</v>
      </c>
      <c r="F162" s="3">
        <v>1.4</v>
      </c>
      <c r="G162" s="14">
        <v>0.9</v>
      </c>
      <c r="H162" s="3">
        <v>3.3</v>
      </c>
      <c r="I162" s="3">
        <v>10.199999999999999</v>
      </c>
      <c r="J162" s="14">
        <v>0</v>
      </c>
      <c r="K162" s="3">
        <v>-3</v>
      </c>
      <c r="L162" s="3">
        <v>-3.7</v>
      </c>
      <c r="M162" s="15">
        <v>-2.4</v>
      </c>
      <c r="N162" s="3">
        <v>-0.1</v>
      </c>
      <c r="O162" s="3">
        <v>0.4</v>
      </c>
      <c r="P162" s="14">
        <v>0.2</v>
      </c>
      <c r="Q162" s="14">
        <v>3.3</v>
      </c>
      <c r="R162" s="14">
        <v>0.5</v>
      </c>
      <c r="S162" s="14">
        <v>0.3</v>
      </c>
      <c r="T162" s="14">
        <v>0.6</v>
      </c>
      <c r="U162" s="14">
        <v>2.2000000000000002</v>
      </c>
    </row>
    <row r="163" spans="1:21" x14ac:dyDescent="0.2">
      <c r="A163" s="3">
        <v>162</v>
      </c>
      <c r="B163" s="13" t="s">
        <v>220</v>
      </c>
      <c r="C163" s="3">
        <v>33</v>
      </c>
      <c r="D163" s="14">
        <v>2.6</v>
      </c>
      <c r="E163" s="3">
        <v>-0.8</v>
      </c>
      <c r="F163" s="3">
        <v>0.6</v>
      </c>
      <c r="G163" s="15">
        <v>-2.1</v>
      </c>
      <c r="H163" s="3">
        <v>2.1</v>
      </c>
      <c r="I163" s="3">
        <v>4.7</v>
      </c>
      <c r="J163" s="14">
        <v>2.7</v>
      </c>
      <c r="K163" s="3">
        <v>2.2000000000000002</v>
      </c>
      <c r="L163" s="3">
        <v>3.5</v>
      </c>
      <c r="M163" s="15">
        <v>-1.6</v>
      </c>
      <c r="N163" s="3">
        <v>1.3</v>
      </c>
      <c r="O163" s="3">
        <v>-0.1</v>
      </c>
      <c r="P163" s="14">
        <v>1.2</v>
      </c>
      <c r="Q163" s="14">
        <v>2.6</v>
      </c>
      <c r="R163" s="14">
        <v>0.7</v>
      </c>
      <c r="S163" s="15">
        <v>-0.4</v>
      </c>
      <c r="T163" s="15">
        <v>-0.7</v>
      </c>
      <c r="U163" s="15">
        <v>-1.2</v>
      </c>
    </row>
    <row r="164" spans="1:21" x14ac:dyDescent="0.2">
      <c r="A164" s="3">
        <v>163</v>
      </c>
      <c r="B164" s="13" t="s">
        <v>59</v>
      </c>
      <c r="C164" s="3">
        <v>33</v>
      </c>
      <c r="D164" s="14">
        <v>2.6</v>
      </c>
      <c r="E164" s="3">
        <v>0.8</v>
      </c>
      <c r="F164" s="3">
        <v>1</v>
      </c>
      <c r="G164" s="14">
        <v>0.5</v>
      </c>
      <c r="H164" s="3">
        <v>1.4</v>
      </c>
      <c r="I164" s="3">
        <v>1.2</v>
      </c>
      <c r="J164" s="14">
        <v>3.6</v>
      </c>
      <c r="K164" s="3">
        <v>-0.4</v>
      </c>
      <c r="L164" s="3">
        <v>-0.4</v>
      </c>
      <c r="M164" s="15">
        <v>-0.7</v>
      </c>
      <c r="N164" s="3">
        <v>-0.6</v>
      </c>
      <c r="O164" s="3">
        <v>-0.6</v>
      </c>
      <c r="P164" s="15">
        <v>-1.3</v>
      </c>
      <c r="Q164" s="14">
        <v>1.9</v>
      </c>
      <c r="R164" s="14">
        <v>0</v>
      </c>
      <c r="S164" s="15">
        <v>-0.2</v>
      </c>
      <c r="T164" s="15">
        <v>-1.1000000000000001</v>
      </c>
      <c r="U164" s="14">
        <v>0</v>
      </c>
    </row>
    <row r="165" spans="1:21" x14ac:dyDescent="0.2">
      <c r="A165" s="3">
        <v>164</v>
      </c>
      <c r="B165" s="13" t="s">
        <v>121</v>
      </c>
      <c r="C165" s="3">
        <v>32</v>
      </c>
      <c r="D165" s="14">
        <v>2.6</v>
      </c>
      <c r="E165" s="3">
        <v>1.3</v>
      </c>
      <c r="F165" s="3">
        <v>0</v>
      </c>
      <c r="G165" s="14">
        <v>2.2999999999999998</v>
      </c>
      <c r="H165" s="3">
        <v>-1.2</v>
      </c>
      <c r="I165" s="3">
        <v>-3.4</v>
      </c>
      <c r="J165" s="15">
        <v>-0.5</v>
      </c>
      <c r="K165" s="3">
        <v>1</v>
      </c>
      <c r="L165" s="3">
        <v>2</v>
      </c>
      <c r="M165" s="15">
        <v>-1.9</v>
      </c>
      <c r="N165" s="3">
        <v>0.9</v>
      </c>
      <c r="O165" s="3">
        <v>1.8</v>
      </c>
      <c r="P165" s="14">
        <v>2.7</v>
      </c>
      <c r="Q165" s="14">
        <v>2.5</v>
      </c>
      <c r="R165" s="15">
        <v>-0.9</v>
      </c>
      <c r="S165" s="14">
        <v>0</v>
      </c>
      <c r="T165" s="14">
        <v>0.2</v>
      </c>
      <c r="U165" s="15">
        <v>-1.3</v>
      </c>
    </row>
    <row r="166" spans="1:21" x14ac:dyDescent="0.2">
      <c r="A166" s="3">
        <v>165</v>
      </c>
      <c r="B166" s="13" t="s">
        <v>148</v>
      </c>
      <c r="C166" s="3">
        <v>32</v>
      </c>
      <c r="D166" s="14">
        <v>2.5</v>
      </c>
      <c r="E166" s="3">
        <v>0.4</v>
      </c>
      <c r="F166" s="3">
        <v>5.5</v>
      </c>
      <c r="G166" s="15">
        <v>-3.3</v>
      </c>
      <c r="H166" s="3">
        <v>1.8</v>
      </c>
      <c r="I166" s="3">
        <v>5.8</v>
      </c>
      <c r="J166" s="15">
        <v>-0.9</v>
      </c>
      <c r="K166" s="3">
        <v>0</v>
      </c>
      <c r="L166" s="3">
        <v>-1.1000000000000001</v>
      </c>
      <c r="M166" s="14">
        <v>4.4000000000000004</v>
      </c>
      <c r="N166" s="3">
        <v>2</v>
      </c>
      <c r="O166" s="3">
        <v>-2.5</v>
      </c>
      <c r="P166" s="15">
        <v>-0.4</v>
      </c>
      <c r="Q166" s="15">
        <v>-0.4</v>
      </c>
      <c r="R166" s="14">
        <v>2.8</v>
      </c>
      <c r="S166" s="14">
        <v>0.2</v>
      </c>
      <c r="T166" s="15">
        <v>-3.1</v>
      </c>
      <c r="U166" s="14">
        <v>1.1000000000000001</v>
      </c>
    </row>
    <row r="167" spans="1:21" x14ac:dyDescent="0.2">
      <c r="A167" s="3">
        <v>166</v>
      </c>
      <c r="B167" s="13" t="s">
        <v>131</v>
      </c>
      <c r="C167" s="3">
        <v>31</v>
      </c>
      <c r="D167" s="14">
        <v>2.5</v>
      </c>
      <c r="E167" s="3">
        <v>0.3</v>
      </c>
      <c r="F167" s="3">
        <v>-2.2999999999999998</v>
      </c>
      <c r="G167" s="14">
        <v>2.2999999999999998</v>
      </c>
      <c r="H167" s="3">
        <v>-2.2000000000000002</v>
      </c>
      <c r="I167" s="3">
        <v>-5.5</v>
      </c>
      <c r="J167" s="15">
        <v>-1.6</v>
      </c>
      <c r="K167" s="3">
        <v>4.0999999999999996</v>
      </c>
      <c r="L167" s="3">
        <v>4.5</v>
      </c>
      <c r="M167" s="14">
        <v>4.3</v>
      </c>
      <c r="N167" s="3">
        <v>-1.2</v>
      </c>
      <c r="O167" s="3">
        <v>0.7</v>
      </c>
      <c r="P167" s="15">
        <v>-0.5</v>
      </c>
      <c r="Q167" s="15">
        <v>-0.1</v>
      </c>
      <c r="R167" s="14">
        <v>1.2</v>
      </c>
      <c r="S167" s="15">
        <v>-0.1</v>
      </c>
      <c r="T167" s="15">
        <v>-1</v>
      </c>
      <c r="U167" s="15">
        <v>-1.7</v>
      </c>
    </row>
    <row r="168" spans="1:21" x14ac:dyDescent="0.2">
      <c r="A168" s="3">
        <v>167</v>
      </c>
      <c r="B168" s="13" t="s">
        <v>225</v>
      </c>
      <c r="C168" s="3">
        <v>33</v>
      </c>
      <c r="D168" s="14">
        <v>2.4</v>
      </c>
      <c r="E168" s="3">
        <v>1.9</v>
      </c>
      <c r="F168" s="3">
        <v>8.3000000000000007</v>
      </c>
      <c r="G168" s="15">
        <v>-2.9</v>
      </c>
      <c r="H168" s="3">
        <v>1</v>
      </c>
      <c r="I168" s="3">
        <v>3</v>
      </c>
      <c r="J168" s="14">
        <v>0.2</v>
      </c>
      <c r="K168" s="3">
        <v>-2.5</v>
      </c>
      <c r="L168" s="3">
        <v>-3.4</v>
      </c>
      <c r="M168" s="15">
        <v>-0.5</v>
      </c>
      <c r="N168" s="3">
        <v>4.5</v>
      </c>
      <c r="O168" s="3">
        <v>-1.1000000000000001</v>
      </c>
      <c r="P168" s="14">
        <v>3.4</v>
      </c>
      <c r="Q168" s="15">
        <v>-1.2</v>
      </c>
      <c r="R168" s="14">
        <v>1.6</v>
      </c>
      <c r="S168" s="14">
        <v>0</v>
      </c>
      <c r="T168" s="15">
        <v>-2</v>
      </c>
      <c r="U168" s="14">
        <v>2.4</v>
      </c>
    </row>
    <row r="169" spans="1:21" x14ac:dyDescent="0.2">
      <c r="A169" s="3">
        <v>168</v>
      </c>
      <c r="B169" s="13" t="s">
        <v>153</v>
      </c>
      <c r="C169" s="3">
        <v>33</v>
      </c>
      <c r="D169" s="14">
        <v>2.4</v>
      </c>
      <c r="E169" s="3">
        <v>0.8</v>
      </c>
      <c r="F169" s="3">
        <v>2.8</v>
      </c>
      <c r="G169" s="15">
        <v>-0.5</v>
      </c>
      <c r="H169" s="3">
        <v>0</v>
      </c>
      <c r="I169" s="3">
        <v>0.6</v>
      </c>
      <c r="J169" s="15">
        <v>-1.1000000000000001</v>
      </c>
      <c r="K169" s="3">
        <v>0.8</v>
      </c>
      <c r="L169" s="3">
        <v>1.5</v>
      </c>
      <c r="M169" s="15">
        <v>-1.3</v>
      </c>
      <c r="N169" s="3">
        <v>3.1</v>
      </c>
      <c r="O169" s="3">
        <v>1.2</v>
      </c>
      <c r="P169" s="14">
        <v>4.3</v>
      </c>
      <c r="Q169" s="15">
        <v>-0.2</v>
      </c>
      <c r="R169" s="14">
        <v>0.1</v>
      </c>
      <c r="S169" s="15">
        <v>-1.3</v>
      </c>
      <c r="T169" s="14">
        <v>0</v>
      </c>
      <c r="U169" s="14">
        <v>0.3</v>
      </c>
    </row>
    <row r="170" spans="1:21" x14ac:dyDescent="0.2">
      <c r="A170" s="3">
        <v>169</v>
      </c>
      <c r="B170" s="13" t="s">
        <v>301</v>
      </c>
      <c r="C170" s="3">
        <v>33</v>
      </c>
      <c r="D170" s="14">
        <v>2.4</v>
      </c>
      <c r="E170" s="3">
        <v>0.5</v>
      </c>
      <c r="F170" s="3">
        <v>0.6</v>
      </c>
      <c r="G170" s="14">
        <v>0.4</v>
      </c>
      <c r="H170" s="3">
        <v>-1.2</v>
      </c>
      <c r="I170" s="3">
        <v>0.3</v>
      </c>
      <c r="J170" s="15">
        <v>-5.7</v>
      </c>
      <c r="K170" s="3">
        <v>2.6</v>
      </c>
      <c r="L170" s="3">
        <v>2.2000000000000002</v>
      </c>
      <c r="M170" s="14">
        <v>5.4</v>
      </c>
      <c r="N170" s="3">
        <v>2.7</v>
      </c>
      <c r="O170" s="3">
        <v>2.8</v>
      </c>
      <c r="P170" s="14">
        <v>5.5</v>
      </c>
      <c r="Q170" s="15">
        <v>-0.7</v>
      </c>
      <c r="R170" s="14">
        <v>0.3</v>
      </c>
      <c r="S170" s="14">
        <v>0.3</v>
      </c>
      <c r="T170" s="14">
        <v>0.5</v>
      </c>
      <c r="U170" s="14">
        <v>0.3</v>
      </c>
    </row>
    <row r="171" spans="1:21" x14ac:dyDescent="0.2">
      <c r="A171" s="3">
        <v>170</v>
      </c>
      <c r="B171" s="13" t="s">
        <v>143</v>
      </c>
      <c r="C171" s="3">
        <v>33</v>
      </c>
      <c r="D171" s="14">
        <v>2.4</v>
      </c>
      <c r="E171" s="3">
        <v>0.7</v>
      </c>
      <c r="F171" s="3">
        <v>3.7</v>
      </c>
      <c r="G171" s="15">
        <v>-1.5</v>
      </c>
      <c r="H171" s="3">
        <v>2</v>
      </c>
      <c r="I171" s="3">
        <v>5.5</v>
      </c>
      <c r="J171" s="14">
        <v>0.6</v>
      </c>
      <c r="K171" s="3">
        <v>-1.1000000000000001</v>
      </c>
      <c r="L171" s="3">
        <v>-2.2999999999999998</v>
      </c>
      <c r="M171" s="14">
        <v>3.7</v>
      </c>
      <c r="N171" s="3">
        <v>1.6</v>
      </c>
      <c r="O171" s="3">
        <v>-0.6</v>
      </c>
      <c r="P171" s="14">
        <v>1</v>
      </c>
      <c r="Q171" s="14">
        <v>3.6</v>
      </c>
      <c r="R171" s="14">
        <v>1.5</v>
      </c>
      <c r="S171" s="14">
        <v>1.1000000000000001</v>
      </c>
      <c r="T171" s="15">
        <v>-1.2</v>
      </c>
      <c r="U171" s="14">
        <v>1.1000000000000001</v>
      </c>
    </row>
    <row r="172" spans="1:21" x14ac:dyDescent="0.2">
      <c r="A172" s="3">
        <v>171</v>
      </c>
      <c r="B172" s="13" t="s">
        <v>309</v>
      </c>
      <c r="C172" s="3">
        <v>32</v>
      </c>
      <c r="D172" s="14">
        <v>2.4</v>
      </c>
      <c r="E172" s="3">
        <v>-0.3</v>
      </c>
      <c r="F172" s="3">
        <v>1.4</v>
      </c>
      <c r="G172" s="15">
        <v>-1.7</v>
      </c>
      <c r="H172" s="3">
        <v>1.2</v>
      </c>
      <c r="I172" s="3">
        <v>3</v>
      </c>
      <c r="J172" s="14">
        <v>1.5</v>
      </c>
      <c r="K172" s="3">
        <v>1.8</v>
      </c>
      <c r="L172" s="3">
        <v>0.4</v>
      </c>
      <c r="M172" s="14">
        <v>8.8000000000000007</v>
      </c>
      <c r="N172" s="3">
        <v>-0.8</v>
      </c>
      <c r="O172" s="3">
        <v>-1.8</v>
      </c>
      <c r="P172" s="15">
        <v>-2.6</v>
      </c>
      <c r="Q172" s="14">
        <v>0.1</v>
      </c>
      <c r="R172" s="14">
        <v>0.6</v>
      </c>
      <c r="S172" s="15">
        <v>-0.1</v>
      </c>
      <c r="T172" s="15">
        <v>-2.5</v>
      </c>
      <c r="U172" s="15">
        <v>-0.3</v>
      </c>
    </row>
    <row r="173" spans="1:21" x14ac:dyDescent="0.2">
      <c r="A173" s="3">
        <v>172</v>
      </c>
      <c r="B173" s="13" t="s">
        <v>311</v>
      </c>
      <c r="C173" s="3">
        <v>33</v>
      </c>
      <c r="D173" s="14">
        <v>2.2999999999999998</v>
      </c>
      <c r="E173" s="3">
        <v>4</v>
      </c>
      <c r="F173" s="3">
        <v>6.2</v>
      </c>
      <c r="G173" s="14">
        <v>2.5</v>
      </c>
      <c r="H173" s="3">
        <v>-0.3</v>
      </c>
      <c r="I173" s="3">
        <v>-1</v>
      </c>
      <c r="J173" s="14">
        <v>0</v>
      </c>
      <c r="K173" s="3">
        <v>-5.3</v>
      </c>
      <c r="L173" s="3">
        <v>-6.5</v>
      </c>
      <c r="M173" s="15">
        <v>-2.9</v>
      </c>
      <c r="N173" s="3">
        <v>2.6</v>
      </c>
      <c r="O173" s="3">
        <v>1</v>
      </c>
      <c r="P173" s="14">
        <v>3.7</v>
      </c>
      <c r="Q173" s="15">
        <v>-1</v>
      </c>
      <c r="R173" s="14">
        <v>1</v>
      </c>
      <c r="S173" s="15">
        <v>-0.2</v>
      </c>
      <c r="T173" s="15">
        <v>-0.3</v>
      </c>
      <c r="U173" s="14">
        <v>3.4</v>
      </c>
    </row>
    <row r="174" spans="1:21" x14ac:dyDescent="0.2">
      <c r="A174" s="3">
        <v>173</v>
      </c>
      <c r="B174" s="13" t="s">
        <v>104</v>
      </c>
      <c r="C174" s="3">
        <v>31</v>
      </c>
      <c r="D174" s="14">
        <v>2.2000000000000002</v>
      </c>
      <c r="E174" s="3">
        <v>0.1</v>
      </c>
      <c r="F174" s="3">
        <v>-0.7</v>
      </c>
      <c r="G174" s="14">
        <v>0.8</v>
      </c>
      <c r="H174" s="3">
        <v>0.8</v>
      </c>
      <c r="I174" s="3">
        <v>1.6</v>
      </c>
      <c r="J174" s="14">
        <v>1.3</v>
      </c>
      <c r="K174" s="3">
        <v>1</v>
      </c>
      <c r="L174" s="3">
        <v>1.2</v>
      </c>
      <c r="M174" s="14">
        <v>0.9</v>
      </c>
      <c r="N174" s="3">
        <v>1</v>
      </c>
      <c r="O174" s="3">
        <v>1.3</v>
      </c>
      <c r="P174" s="14">
        <v>2.4</v>
      </c>
      <c r="Q174" s="14">
        <v>0.1</v>
      </c>
      <c r="R174" s="14">
        <v>0</v>
      </c>
      <c r="S174" s="15">
        <v>-0.5</v>
      </c>
      <c r="T174" s="14">
        <v>0.5</v>
      </c>
      <c r="U174" s="14">
        <v>0.2</v>
      </c>
    </row>
    <row r="175" spans="1:21" x14ac:dyDescent="0.2">
      <c r="A175" s="3">
        <v>174</v>
      </c>
      <c r="B175" s="13" t="s">
        <v>201</v>
      </c>
      <c r="C175" s="3">
        <v>32</v>
      </c>
      <c r="D175" s="14">
        <v>2.2000000000000002</v>
      </c>
      <c r="E175" s="3">
        <v>0</v>
      </c>
      <c r="F175" s="3">
        <v>-0.2</v>
      </c>
      <c r="G175" s="14">
        <v>0.3</v>
      </c>
      <c r="H175" s="3">
        <v>1.6</v>
      </c>
      <c r="I175" s="3">
        <v>4.3</v>
      </c>
      <c r="J175" s="14">
        <v>0.7</v>
      </c>
      <c r="K175" s="3">
        <v>0.4</v>
      </c>
      <c r="L175" s="3">
        <v>1.1000000000000001</v>
      </c>
      <c r="M175" s="15">
        <v>-1.7</v>
      </c>
      <c r="N175" s="3">
        <v>1.1000000000000001</v>
      </c>
      <c r="O175" s="3">
        <v>0.6</v>
      </c>
      <c r="P175" s="14">
        <v>1.8</v>
      </c>
      <c r="Q175" s="14">
        <v>3.5</v>
      </c>
      <c r="R175" s="15">
        <v>-1.3</v>
      </c>
      <c r="S175" s="14">
        <v>1.8</v>
      </c>
      <c r="T175" s="14">
        <v>0.5</v>
      </c>
      <c r="U175" s="15">
        <v>-0.1</v>
      </c>
    </row>
    <row r="176" spans="1:21" x14ac:dyDescent="0.2">
      <c r="A176" s="3">
        <v>175</v>
      </c>
      <c r="B176" s="13" t="s">
        <v>299</v>
      </c>
      <c r="C176" s="3">
        <v>32</v>
      </c>
      <c r="D176" s="14">
        <v>2.1</v>
      </c>
      <c r="E176" s="3">
        <v>1.6</v>
      </c>
      <c r="F176" s="3">
        <v>-1.6</v>
      </c>
      <c r="G176" s="14">
        <v>4.0999999999999996</v>
      </c>
      <c r="H176" s="3">
        <v>-2.4</v>
      </c>
      <c r="I176" s="3">
        <v>-6.6</v>
      </c>
      <c r="J176" s="15">
        <v>-2.1</v>
      </c>
      <c r="K176" s="3">
        <v>1.3</v>
      </c>
      <c r="L176" s="3">
        <v>2</v>
      </c>
      <c r="M176" s="15">
        <v>-1.3</v>
      </c>
      <c r="N176" s="3">
        <v>-2.2999999999999998</v>
      </c>
      <c r="O176" s="3">
        <v>0</v>
      </c>
      <c r="P176" s="15">
        <v>-2.2000000000000002</v>
      </c>
      <c r="Q176" s="15">
        <v>-1.9</v>
      </c>
      <c r="R176" s="14">
        <v>0.9</v>
      </c>
      <c r="S176" s="14">
        <v>1.2</v>
      </c>
      <c r="T176" s="15">
        <v>-2</v>
      </c>
      <c r="U176" s="15">
        <v>-1.5</v>
      </c>
    </row>
    <row r="177" spans="1:21" x14ac:dyDescent="0.2">
      <c r="A177" s="3">
        <v>176</v>
      </c>
      <c r="B177" s="13" t="s">
        <v>162</v>
      </c>
      <c r="C177" s="3">
        <v>33</v>
      </c>
      <c r="D177" s="14">
        <v>2</v>
      </c>
      <c r="E177" s="3">
        <v>0.4</v>
      </c>
      <c r="F177" s="3">
        <v>1.8</v>
      </c>
      <c r="G177" s="15">
        <v>-0.5</v>
      </c>
      <c r="H177" s="3">
        <v>-1.1000000000000001</v>
      </c>
      <c r="I177" s="3">
        <v>0.4</v>
      </c>
      <c r="J177" s="15">
        <v>-6.2</v>
      </c>
      <c r="K177" s="3">
        <v>2.2000000000000002</v>
      </c>
      <c r="L177" s="3">
        <v>3.5</v>
      </c>
      <c r="M177" s="15">
        <v>-1.5</v>
      </c>
      <c r="N177" s="3">
        <v>2.1</v>
      </c>
      <c r="O177" s="3">
        <v>0.2</v>
      </c>
      <c r="P177" s="14">
        <v>2.2999999999999998</v>
      </c>
      <c r="Q177" s="15">
        <v>-1.3</v>
      </c>
      <c r="R177" s="14">
        <v>1.3</v>
      </c>
      <c r="S177" s="14">
        <v>1</v>
      </c>
      <c r="T177" s="15">
        <v>-1</v>
      </c>
      <c r="U177" s="15">
        <v>-1.6</v>
      </c>
    </row>
    <row r="178" spans="1:21" x14ac:dyDescent="0.2">
      <c r="A178" s="3">
        <v>177</v>
      </c>
      <c r="B178" s="13" t="s">
        <v>339</v>
      </c>
      <c r="C178" s="3">
        <v>33</v>
      </c>
      <c r="D178" s="14">
        <v>2</v>
      </c>
      <c r="E178" s="3">
        <v>3.3</v>
      </c>
      <c r="F178" s="3">
        <v>1.4</v>
      </c>
      <c r="G178" s="14">
        <v>4.8</v>
      </c>
      <c r="H178" s="3">
        <v>-1.1000000000000001</v>
      </c>
      <c r="I178" s="3">
        <v>-6.6</v>
      </c>
      <c r="J178" s="14">
        <v>5.2</v>
      </c>
      <c r="K178" s="3">
        <v>-3.5</v>
      </c>
      <c r="L178" s="3">
        <v>-4.5</v>
      </c>
      <c r="M178" s="15">
        <v>-1.3</v>
      </c>
      <c r="N178" s="3">
        <v>-2.2000000000000002</v>
      </c>
      <c r="O178" s="3">
        <v>-0.2</v>
      </c>
      <c r="P178" s="15">
        <v>-2.4</v>
      </c>
      <c r="Q178" s="14">
        <v>0.7</v>
      </c>
      <c r="R178" s="14">
        <v>0.6</v>
      </c>
      <c r="S178" s="14">
        <v>2.2999999999999998</v>
      </c>
      <c r="T178" s="15">
        <v>-1</v>
      </c>
      <c r="U178" s="14">
        <v>1.1000000000000001</v>
      </c>
    </row>
    <row r="179" spans="1:21" x14ac:dyDescent="0.2">
      <c r="A179" s="3">
        <v>178</v>
      </c>
      <c r="B179" s="13" t="s">
        <v>124</v>
      </c>
      <c r="C179" s="3">
        <v>32</v>
      </c>
      <c r="D179" s="14">
        <v>2</v>
      </c>
      <c r="E179" s="3">
        <v>1.7</v>
      </c>
      <c r="F179" s="3">
        <v>-0.8</v>
      </c>
      <c r="G179" s="14">
        <v>3.5</v>
      </c>
      <c r="H179" s="3">
        <v>-1.7</v>
      </c>
      <c r="I179" s="3">
        <v>-5.0999999999999996</v>
      </c>
      <c r="J179" s="15">
        <v>-0.3</v>
      </c>
      <c r="K179" s="3">
        <v>0.2</v>
      </c>
      <c r="L179" s="3">
        <v>0.7</v>
      </c>
      <c r="M179" s="15">
        <v>-1.2</v>
      </c>
      <c r="N179" s="3">
        <v>-1.1000000000000001</v>
      </c>
      <c r="O179" s="3">
        <v>0.2</v>
      </c>
      <c r="P179" s="15">
        <v>-0.9</v>
      </c>
      <c r="Q179" s="14">
        <v>0.6</v>
      </c>
      <c r="R179" s="14">
        <v>1.4</v>
      </c>
      <c r="S179" s="14">
        <v>2</v>
      </c>
      <c r="T179" s="15">
        <v>-1.1000000000000001</v>
      </c>
      <c r="U179" s="14">
        <v>0</v>
      </c>
    </row>
    <row r="180" spans="1:21" x14ac:dyDescent="0.2">
      <c r="A180" s="3">
        <v>179</v>
      </c>
      <c r="B180" s="13" t="s">
        <v>363</v>
      </c>
      <c r="C180" s="3">
        <v>30</v>
      </c>
      <c r="D180" s="14">
        <v>1.8</v>
      </c>
      <c r="E180" s="3">
        <v>1.7</v>
      </c>
      <c r="F180" s="3">
        <v>6.3</v>
      </c>
      <c r="G180" s="15">
        <v>-1.6</v>
      </c>
      <c r="H180" s="3">
        <v>0</v>
      </c>
      <c r="I180" s="3">
        <v>-0.4</v>
      </c>
      <c r="J180" s="14">
        <v>0.2</v>
      </c>
      <c r="K180" s="3">
        <v>-1.5</v>
      </c>
      <c r="L180" s="3">
        <v>-1.8</v>
      </c>
      <c r="M180" s="15">
        <v>-1.5</v>
      </c>
      <c r="N180" s="3">
        <v>4.5999999999999996</v>
      </c>
      <c r="O180" s="3">
        <v>0.1</v>
      </c>
      <c r="P180" s="14">
        <v>4.5999999999999996</v>
      </c>
      <c r="Q180" s="14">
        <v>1.2</v>
      </c>
      <c r="R180" s="14">
        <v>0.7</v>
      </c>
      <c r="S180" s="15">
        <v>-1.5</v>
      </c>
      <c r="T180" s="15">
        <v>-0.8</v>
      </c>
      <c r="U180" s="14">
        <v>2.2999999999999998</v>
      </c>
    </row>
    <row r="181" spans="1:21" x14ac:dyDescent="0.2">
      <c r="A181" s="3">
        <v>180</v>
      </c>
      <c r="B181" s="13" t="s">
        <v>340</v>
      </c>
      <c r="C181" s="3">
        <v>33</v>
      </c>
      <c r="D181" s="14">
        <v>1.8</v>
      </c>
      <c r="E181" s="3">
        <v>2.6</v>
      </c>
      <c r="F181" s="3">
        <v>0.8</v>
      </c>
      <c r="G181" s="14">
        <v>4</v>
      </c>
      <c r="H181" s="3">
        <v>0.7</v>
      </c>
      <c r="I181" s="3">
        <v>1.9</v>
      </c>
      <c r="J181" s="14">
        <v>0.2</v>
      </c>
      <c r="K181" s="3">
        <v>-4.0999999999999996</v>
      </c>
      <c r="L181" s="3">
        <v>-6.1</v>
      </c>
      <c r="M181" s="14">
        <v>1.1000000000000001</v>
      </c>
      <c r="N181" s="3">
        <v>-1.3</v>
      </c>
      <c r="O181" s="3">
        <v>1.3</v>
      </c>
      <c r="P181" s="14">
        <v>0</v>
      </c>
      <c r="Q181" s="14">
        <v>2.1</v>
      </c>
      <c r="R181" s="14">
        <v>0</v>
      </c>
      <c r="S181" s="14">
        <v>1</v>
      </c>
      <c r="T181" s="14">
        <v>0.2</v>
      </c>
      <c r="U181" s="14">
        <v>2.2000000000000002</v>
      </c>
    </row>
    <row r="182" spans="1:21" x14ac:dyDescent="0.2">
      <c r="A182" s="3">
        <v>181</v>
      </c>
      <c r="B182" s="13" t="s">
        <v>172</v>
      </c>
      <c r="C182" s="3">
        <v>33</v>
      </c>
      <c r="D182" s="14">
        <v>1.7</v>
      </c>
      <c r="E182" s="3">
        <v>0.3</v>
      </c>
      <c r="F182" s="3">
        <v>0</v>
      </c>
      <c r="G182" s="14">
        <v>0.5</v>
      </c>
      <c r="H182" s="3">
        <v>-0.1</v>
      </c>
      <c r="I182" s="3">
        <v>0.6</v>
      </c>
      <c r="J182" s="15">
        <v>-1.4</v>
      </c>
      <c r="K182" s="3">
        <v>1.3</v>
      </c>
      <c r="L182" s="3">
        <v>0.6</v>
      </c>
      <c r="M182" s="14">
        <v>4.9000000000000004</v>
      </c>
      <c r="N182" s="3">
        <v>-0.9</v>
      </c>
      <c r="O182" s="3">
        <v>0.2</v>
      </c>
      <c r="P182" s="15">
        <v>-0.6</v>
      </c>
      <c r="Q182" s="14">
        <v>2.1</v>
      </c>
      <c r="R182" s="14">
        <v>0</v>
      </c>
      <c r="S182" s="15">
        <v>-0.4</v>
      </c>
      <c r="T182" s="15">
        <v>-0.9</v>
      </c>
      <c r="U182" s="15">
        <v>-1.1000000000000001</v>
      </c>
    </row>
    <row r="183" spans="1:21" x14ac:dyDescent="0.2">
      <c r="A183" s="3">
        <v>182</v>
      </c>
      <c r="B183" s="13" t="s">
        <v>322</v>
      </c>
      <c r="C183" s="3">
        <v>32</v>
      </c>
      <c r="D183" s="14">
        <v>1.7</v>
      </c>
      <c r="E183" s="3">
        <v>2</v>
      </c>
      <c r="F183" s="3">
        <v>4.8</v>
      </c>
      <c r="G183" s="14">
        <v>0</v>
      </c>
      <c r="H183" s="3">
        <v>1.5</v>
      </c>
      <c r="I183" s="3">
        <v>5.5</v>
      </c>
      <c r="J183" s="15">
        <v>-1.8</v>
      </c>
      <c r="K183" s="3">
        <v>-3.8</v>
      </c>
      <c r="L183" s="3">
        <v>-3.5</v>
      </c>
      <c r="M183" s="15">
        <v>-7.3</v>
      </c>
      <c r="N183" s="3">
        <v>1.8</v>
      </c>
      <c r="O183" s="3">
        <v>-1</v>
      </c>
      <c r="P183" s="14">
        <v>0.8</v>
      </c>
      <c r="Q183" s="14">
        <v>1.6</v>
      </c>
      <c r="R183" s="14">
        <v>0.4</v>
      </c>
      <c r="S183" s="14">
        <v>1</v>
      </c>
      <c r="T183" s="15">
        <v>-1.3</v>
      </c>
      <c r="U183" s="14">
        <v>1.3</v>
      </c>
    </row>
    <row r="184" spans="1:21" x14ac:dyDescent="0.2">
      <c r="A184" s="3">
        <v>183</v>
      </c>
      <c r="B184" s="13" t="s">
        <v>241</v>
      </c>
      <c r="C184" s="3">
        <v>33</v>
      </c>
      <c r="D184" s="14">
        <v>1.7</v>
      </c>
      <c r="E184" s="3">
        <v>0.7</v>
      </c>
      <c r="F184" s="3">
        <v>2.7</v>
      </c>
      <c r="G184" s="15">
        <v>-0.8</v>
      </c>
      <c r="H184" s="3">
        <v>0.2</v>
      </c>
      <c r="I184" s="3">
        <v>-0.9</v>
      </c>
      <c r="J184" s="14">
        <v>2.4</v>
      </c>
      <c r="K184" s="3">
        <v>0</v>
      </c>
      <c r="L184" s="3">
        <v>0</v>
      </c>
      <c r="M184" s="15">
        <v>-0.1</v>
      </c>
      <c r="N184" s="3">
        <v>-1.7</v>
      </c>
      <c r="O184" s="3">
        <v>-3.6</v>
      </c>
      <c r="P184" s="15">
        <v>-5.4</v>
      </c>
      <c r="Q184" s="15">
        <v>-0.7</v>
      </c>
      <c r="R184" s="14">
        <v>3.6</v>
      </c>
      <c r="S184" s="15">
        <v>-0.4</v>
      </c>
      <c r="T184" s="15">
        <v>-4.0999999999999996</v>
      </c>
      <c r="U184" s="14">
        <v>1.2</v>
      </c>
    </row>
    <row r="185" spans="1:21" x14ac:dyDescent="0.2">
      <c r="A185" s="3">
        <v>184</v>
      </c>
      <c r="B185" s="13" t="s">
        <v>216</v>
      </c>
      <c r="C185" s="3">
        <v>32</v>
      </c>
      <c r="D185" s="14">
        <v>1.7</v>
      </c>
      <c r="E185" s="3">
        <v>0.6</v>
      </c>
      <c r="F185" s="3">
        <v>0.1</v>
      </c>
      <c r="G185" s="14">
        <v>0.9</v>
      </c>
      <c r="H185" s="3">
        <v>1.1000000000000001</v>
      </c>
      <c r="I185" s="3">
        <v>2.9</v>
      </c>
      <c r="J185" s="14">
        <v>0.9</v>
      </c>
      <c r="K185" s="3">
        <v>-0.7</v>
      </c>
      <c r="L185" s="3">
        <v>-0.2</v>
      </c>
      <c r="M185" s="15">
        <v>-3.6</v>
      </c>
      <c r="N185" s="3">
        <v>-0.6</v>
      </c>
      <c r="O185" s="3">
        <v>-0.7</v>
      </c>
      <c r="P185" s="15">
        <v>-1.4</v>
      </c>
      <c r="Q185" s="14">
        <v>1.6</v>
      </c>
      <c r="R185" s="14">
        <v>0.7</v>
      </c>
      <c r="S185" s="14">
        <v>0.1</v>
      </c>
      <c r="T185" s="15">
        <v>-0.2</v>
      </c>
      <c r="U185" s="15">
        <v>-0.3</v>
      </c>
    </row>
    <row r="186" spans="1:21" x14ac:dyDescent="0.2">
      <c r="A186" s="3">
        <v>185</v>
      </c>
      <c r="B186" s="13" t="s">
        <v>278</v>
      </c>
      <c r="C186" s="3">
        <v>33</v>
      </c>
      <c r="D186" s="14">
        <v>1.6</v>
      </c>
      <c r="E186" s="3">
        <v>0.2</v>
      </c>
      <c r="F186" s="3">
        <v>-2.2000000000000002</v>
      </c>
      <c r="G186" s="14">
        <v>2.1</v>
      </c>
      <c r="H186" s="3">
        <v>2.6</v>
      </c>
      <c r="I186" s="3">
        <v>5.6</v>
      </c>
      <c r="J186" s="14">
        <v>4.0999999999999996</v>
      </c>
      <c r="K186" s="3">
        <v>-1.4</v>
      </c>
      <c r="L186" s="3">
        <v>-0.9</v>
      </c>
      <c r="M186" s="15">
        <v>-4.2</v>
      </c>
      <c r="N186" s="3">
        <v>-3</v>
      </c>
      <c r="O186" s="3">
        <v>-0.9</v>
      </c>
      <c r="P186" s="15">
        <v>-3.9</v>
      </c>
      <c r="Q186" s="14">
        <v>1.5</v>
      </c>
      <c r="R186" s="14">
        <v>0.7</v>
      </c>
      <c r="S186" s="14">
        <v>1.2</v>
      </c>
      <c r="T186" s="15">
        <v>-0.6</v>
      </c>
      <c r="U186" s="15">
        <v>-0.1</v>
      </c>
    </row>
    <row r="187" spans="1:21" x14ac:dyDescent="0.2">
      <c r="A187" s="3">
        <v>186</v>
      </c>
      <c r="B187" s="13" t="s">
        <v>141</v>
      </c>
      <c r="C187" s="3">
        <v>30</v>
      </c>
      <c r="D187" s="14">
        <v>1.5</v>
      </c>
      <c r="E187" s="3">
        <v>0.8</v>
      </c>
      <c r="F187" s="3">
        <v>4.7</v>
      </c>
      <c r="G187" s="15">
        <v>-2.2000000000000002</v>
      </c>
      <c r="H187" s="3">
        <v>2.5</v>
      </c>
      <c r="I187" s="3">
        <v>7.1</v>
      </c>
      <c r="J187" s="14">
        <v>0</v>
      </c>
      <c r="K187" s="3">
        <v>-2.6</v>
      </c>
      <c r="L187" s="3">
        <v>-2.7</v>
      </c>
      <c r="M187" s="15">
        <v>-4.0999999999999996</v>
      </c>
      <c r="N187" s="3">
        <v>1.9</v>
      </c>
      <c r="O187" s="3">
        <v>-1.9</v>
      </c>
      <c r="P187" s="14">
        <v>0</v>
      </c>
      <c r="Q187" s="14">
        <v>1.9</v>
      </c>
      <c r="R187" s="14">
        <v>0.8</v>
      </c>
      <c r="S187" s="15">
        <v>-1.6</v>
      </c>
      <c r="T187" s="15">
        <v>-1.7</v>
      </c>
      <c r="U187" s="14">
        <v>0.6</v>
      </c>
    </row>
    <row r="188" spans="1:21" x14ac:dyDescent="0.2">
      <c r="A188" s="3">
        <v>187</v>
      </c>
      <c r="B188" s="13" t="s">
        <v>159</v>
      </c>
      <c r="C188" s="3">
        <v>30</v>
      </c>
      <c r="D188" s="14">
        <v>1.5</v>
      </c>
      <c r="E188" s="3">
        <v>-0.6</v>
      </c>
      <c r="F188" s="3">
        <v>-1.7</v>
      </c>
      <c r="G188" s="14">
        <v>0.2</v>
      </c>
      <c r="H188" s="3">
        <v>0</v>
      </c>
      <c r="I188" s="3">
        <v>-0.9</v>
      </c>
      <c r="J188" s="14">
        <v>1.4</v>
      </c>
      <c r="K188" s="3">
        <v>2.8</v>
      </c>
      <c r="L188" s="3">
        <v>2.7</v>
      </c>
      <c r="M188" s="14">
        <v>4.0999999999999996</v>
      </c>
      <c r="N188" s="3">
        <v>0.2</v>
      </c>
      <c r="O188" s="3">
        <v>1</v>
      </c>
      <c r="P188" s="14">
        <v>1.3</v>
      </c>
      <c r="Q188" s="15">
        <v>-0.8</v>
      </c>
      <c r="R188" s="15">
        <v>-0.8</v>
      </c>
      <c r="S188" s="15">
        <v>-1.5</v>
      </c>
      <c r="T188" s="14">
        <v>1.4</v>
      </c>
      <c r="U188" s="15">
        <v>-2.6</v>
      </c>
    </row>
    <row r="189" spans="1:21" x14ac:dyDescent="0.2">
      <c r="A189" s="3">
        <v>187</v>
      </c>
      <c r="B189" s="13" t="s">
        <v>290</v>
      </c>
      <c r="C189" s="3">
        <v>30</v>
      </c>
      <c r="D189" s="14">
        <v>1.5</v>
      </c>
      <c r="E189" s="3">
        <v>2.7</v>
      </c>
      <c r="F189" s="3">
        <v>2.2999999999999998</v>
      </c>
      <c r="G189" s="14">
        <v>3</v>
      </c>
      <c r="H189" s="3">
        <v>0.1</v>
      </c>
      <c r="I189" s="3">
        <v>2</v>
      </c>
      <c r="J189" s="15">
        <v>-2.2000000000000002</v>
      </c>
      <c r="K189" s="3">
        <v>-4</v>
      </c>
      <c r="L189" s="3">
        <v>-5.3</v>
      </c>
      <c r="M189" s="15">
        <v>-1.5</v>
      </c>
      <c r="N189" s="3">
        <v>1.5</v>
      </c>
      <c r="O189" s="3">
        <v>2.1</v>
      </c>
      <c r="P189" s="14">
        <v>3.7</v>
      </c>
      <c r="Q189" s="14">
        <v>3.9</v>
      </c>
      <c r="R189" s="15">
        <v>-1.1000000000000001</v>
      </c>
      <c r="S189" s="14">
        <v>0.9</v>
      </c>
      <c r="T189" s="14">
        <v>1.2</v>
      </c>
      <c r="U189" s="14">
        <v>0.1</v>
      </c>
    </row>
    <row r="190" spans="1:21" x14ac:dyDescent="0.2">
      <c r="A190" s="3">
        <v>189</v>
      </c>
      <c r="B190" s="13" t="s">
        <v>23</v>
      </c>
      <c r="C190" s="3">
        <v>33</v>
      </c>
      <c r="D190" s="14">
        <v>1.4</v>
      </c>
      <c r="E190" s="3">
        <v>-1</v>
      </c>
      <c r="F190" s="3">
        <v>0.1</v>
      </c>
      <c r="G190" s="15">
        <v>-1.7</v>
      </c>
      <c r="H190" s="3">
        <v>-0.8</v>
      </c>
      <c r="I190" s="3">
        <v>-0.3</v>
      </c>
      <c r="J190" s="15">
        <v>-2.8</v>
      </c>
      <c r="K190" s="3">
        <v>4.3</v>
      </c>
      <c r="L190" s="3">
        <v>6.4</v>
      </c>
      <c r="M190" s="15">
        <v>-0.9</v>
      </c>
      <c r="N190" s="3">
        <v>-0.7</v>
      </c>
      <c r="O190" s="3">
        <v>-2.9</v>
      </c>
      <c r="P190" s="15">
        <v>-3.7</v>
      </c>
      <c r="Q190" s="15">
        <v>-3.5</v>
      </c>
      <c r="R190" s="14">
        <v>2.5</v>
      </c>
      <c r="S190" s="14">
        <v>0</v>
      </c>
      <c r="T190" s="15">
        <v>-3.7</v>
      </c>
      <c r="U190" s="15">
        <v>-2.1</v>
      </c>
    </row>
    <row r="191" spans="1:21" x14ac:dyDescent="0.2">
      <c r="A191" s="3">
        <v>190</v>
      </c>
      <c r="B191" s="13" t="s">
        <v>361</v>
      </c>
      <c r="C191" s="3">
        <v>33</v>
      </c>
      <c r="D191" s="14">
        <v>1.3</v>
      </c>
      <c r="E191" s="3">
        <v>0.8</v>
      </c>
      <c r="F191" s="3">
        <v>0.6</v>
      </c>
      <c r="G191" s="14">
        <v>0.9</v>
      </c>
      <c r="H191" s="3">
        <v>1.6</v>
      </c>
      <c r="I191" s="3">
        <v>3.9</v>
      </c>
      <c r="J191" s="14">
        <v>1.9</v>
      </c>
      <c r="K191" s="3">
        <v>-2</v>
      </c>
      <c r="L191" s="3">
        <v>-2.8</v>
      </c>
      <c r="M191" s="14">
        <v>0.4</v>
      </c>
      <c r="N191" s="3">
        <v>-6.3</v>
      </c>
      <c r="O191" s="3">
        <v>-5.6</v>
      </c>
      <c r="P191" s="15">
        <v>-11.9</v>
      </c>
      <c r="Q191" s="15">
        <v>-1.9</v>
      </c>
      <c r="R191" s="14">
        <v>4.4000000000000004</v>
      </c>
      <c r="S191" s="14">
        <v>0.9</v>
      </c>
      <c r="T191" s="15">
        <v>-6.1</v>
      </c>
      <c r="U191" s="14">
        <v>2</v>
      </c>
    </row>
    <row r="192" spans="1:21" x14ac:dyDescent="0.2">
      <c r="A192" s="3">
        <v>191</v>
      </c>
      <c r="B192" s="13" t="s">
        <v>171</v>
      </c>
      <c r="C192" s="3">
        <v>33</v>
      </c>
      <c r="D192" s="14">
        <v>1.3</v>
      </c>
      <c r="E192" s="3">
        <v>0.6</v>
      </c>
      <c r="F192" s="3">
        <v>-1.1000000000000001</v>
      </c>
      <c r="G192" s="14">
        <v>2.1</v>
      </c>
      <c r="H192" s="3">
        <v>-0.1</v>
      </c>
      <c r="I192" s="3">
        <v>-2.6</v>
      </c>
      <c r="J192" s="14">
        <v>3.8</v>
      </c>
      <c r="K192" s="3">
        <v>0.1</v>
      </c>
      <c r="L192" s="3">
        <v>0.4</v>
      </c>
      <c r="M192" s="15">
        <v>-0.7</v>
      </c>
      <c r="N192" s="3">
        <v>-1.3</v>
      </c>
      <c r="O192" s="3">
        <v>0.4</v>
      </c>
      <c r="P192" s="15">
        <v>-0.9</v>
      </c>
      <c r="Q192" s="14">
        <v>0</v>
      </c>
      <c r="R192" s="15">
        <v>-0.4</v>
      </c>
      <c r="S192" s="15">
        <v>-0.4</v>
      </c>
      <c r="T192" s="14">
        <v>0</v>
      </c>
      <c r="U192" s="15">
        <v>-0.1</v>
      </c>
    </row>
    <row r="193" spans="1:21" x14ac:dyDescent="0.2">
      <c r="A193" s="3">
        <v>192</v>
      </c>
      <c r="B193" s="13" t="s">
        <v>323</v>
      </c>
      <c r="C193" s="3">
        <v>34</v>
      </c>
      <c r="D193" s="14">
        <v>1.3</v>
      </c>
      <c r="E193" s="3">
        <v>-0.2</v>
      </c>
      <c r="F193" s="3">
        <v>0.7</v>
      </c>
      <c r="G193" s="15">
        <v>-1.1000000000000001</v>
      </c>
      <c r="H193" s="3">
        <v>2.2999999999999998</v>
      </c>
      <c r="I193" s="3">
        <v>5.7</v>
      </c>
      <c r="J193" s="14">
        <v>1.8</v>
      </c>
      <c r="K193" s="3">
        <v>-0.4</v>
      </c>
      <c r="L193" s="3">
        <v>-2</v>
      </c>
      <c r="M193" s="14">
        <v>5.9</v>
      </c>
      <c r="N193" s="3">
        <v>-0.7</v>
      </c>
      <c r="O193" s="3">
        <v>-1.2</v>
      </c>
      <c r="P193" s="15">
        <v>-1.9</v>
      </c>
      <c r="Q193" s="14">
        <v>0.3</v>
      </c>
      <c r="R193" s="14">
        <v>0.6</v>
      </c>
      <c r="S193" s="15">
        <v>-0.9</v>
      </c>
      <c r="T193" s="15">
        <v>-0.8</v>
      </c>
      <c r="U193" s="14">
        <v>2.1</v>
      </c>
    </row>
    <row r="194" spans="1:21" x14ac:dyDescent="0.2">
      <c r="A194" s="3">
        <v>193</v>
      </c>
      <c r="B194" s="13" t="s">
        <v>50</v>
      </c>
      <c r="C194" s="3">
        <v>32</v>
      </c>
      <c r="D194" s="14">
        <v>1.3</v>
      </c>
      <c r="E194" s="3">
        <v>-0.4</v>
      </c>
      <c r="F194" s="3">
        <v>-1.2</v>
      </c>
      <c r="G194" s="14">
        <v>0.2</v>
      </c>
      <c r="H194" s="3">
        <v>2.1</v>
      </c>
      <c r="I194" s="3">
        <v>5.2</v>
      </c>
      <c r="J194" s="14">
        <v>1.4</v>
      </c>
      <c r="K194" s="3">
        <v>0</v>
      </c>
      <c r="L194" s="3">
        <v>-0.2</v>
      </c>
      <c r="M194" s="14">
        <v>0.7</v>
      </c>
      <c r="N194" s="3">
        <v>-1.1000000000000001</v>
      </c>
      <c r="O194" s="3">
        <v>-0.1</v>
      </c>
      <c r="P194" s="15">
        <v>-1.3</v>
      </c>
      <c r="Q194" s="14">
        <v>2.9</v>
      </c>
      <c r="R194" s="14">
        <v>0.2</v>
      </c>
      <c r="S194" s="15">
        <v>-1.3</v>
      </c>
      <c r="T194" s="15">
        <v>-0.1</v>
      </c>
      <c r="U194" s="15">
        <v>-0.5</v>
      </c>
    </row>
    <row r="195" spans="1:21" x14ac:dyDescent="0.2">
      <c r="A195" s="3">
        <v>194</v>
      </c>
      <c r="B195" s="13" t="s">
        <v>120</v>
      </c>
      <c r="C195" s="3">
        <v>33</v>
      </c>
      <c r="D195" s="14">
        <v>1.2</v>
      </c>
      <c r="E195" s="3">
        <v>0</v>
      </c>
      <c r="F195" s="3">
        <v>-1.7</v>
      </c>
      <c r="G195" s="14">
        <v>1.3</v>
      </c>
      <c r="H195" s="3">
        <v>-2.7</v>
      </c>
      <c r="I195" s="3">
        <v>-6.8</v>
      </c>
      <c r="J195" s="15">
        <v>-2.7</v>
      </c>
      <c r="K195" s="3">
        <v>3.8</v>
      </c>
      <c r="L195" s="3">
        <v>4</v>
      </c>
      <c r="M195" s="14">
        <v>5.5</v>
      </c>
      <c r="N195" s="3">
        <v>0.8</v>
      </c>
      <c r="O195" s="3">
        <v>2.6</v>
      </c>
      <c r="P195" s="14">
        <v>3.4</v>
      </c>
      <c r="Q195" s="15">
        <v>-2</v>
      </c>
      <c r="R195" s="15">
        <v>-0.3</v>
      </c>
      <c r="S195" s="15">
        <v>-0.1</v>
      </c>
      <c r="T195" s="14">
        <v>0.5</v>
      </c>
      <c r="U195" s="15">
        <v>-1.1000000000000001</v>
      </c>
    </row>
    <row r="196" spans="1:21" x14ac:dyDescent="0.2">
      <c r="A196" s="3">
        <v>195</v>
      </c>
      <c r="B196" s="13" t="s">
        <v>207</v>
      </c>
      <c r="C196" s="3">
        <v>32</v>
      </c>
      <c r="D196" s="14">
        <v>1.2</v>
      </c>
      <c r="E196" s="3">
        <v>0</v>
      </c>
      <c r="F196" s="3">
        <v>2.9</v>
      </c>
      <c r="G196" s="15">
        <v>-2.2000000000000002</v>
      </c>
      <c r="H196" s="3">
        <v>0.7</v>
      </c>
      <c r="I196" s="3">
        <v>3.1</v>
      </c>
      <c r="J196" s="15">
        <v>-1.4</v>
      </c>
      <c r="K196" s="3">
        <v>0.4</v>
      </c>
      <c r="L196" s="3">
        <v>-1.2</v>
      </c>
      <c r="M196" s="14">
        <v>7.3</v>
      </c>
      <c r="N196" s="3">
        <v>1.9</v>
      </c>
      <c r="O196" s="3">
        <v>0</v>
      </c>
      <c r="P196" s="14">
        <v>1.8</v>
      </c>
      <c r="Q196" s="14">
        <v>1.5</v>
      </c>
      <c r="R196" s="14">
        <v>0.2</v>
      </c>
      <c r="S196" s="15">
        <v>-0.8</v>
      </c>
      <c r="T196" s="15">
        <v>-0.2</v>
      </c>
      <c r="U196" s="14">
        <v>0.5</v>
      </c>
    </row>
    <row r="197" spans="1:21" x14ac:dyDescent="0.2">
      <c r="A197" s="3">
        <v>196</v>
      </c>
      <c r="B197" s="13" t="s">
        <v>134</v>
      </c>
      <c r="C197" s="3">
        <v>34</v>
      </c>
      <c r="D197" s="14">
        <v>1.2</v>
      </c>
      <c r="E197" s="3">
        <v>0.9</v>
      </c>
      <c r="F197" s="3">
        <v>6.5</v>
      </c>
      <c r="G197" s="15">
        <v>-2.9</v>
      </c>
      <c r="H197" s="3">
        <v>1.5</v>
      </c>
      <c r="I197" s="3">
        <v>4.8</v>
      </c>
      <c r="J197" s="14">
        <v>0</v>
      </c>
      <c r="K197" s="3">
        <v>-2.2000000000000002</v>
      </c>
      <c r="L197" s="3">
        <v>-3</v>
      </c>
      <c r="M197" s="15">
        <v>-0.7</v>
      </c>
      <c r="N197" s="3">
        <v>0.7</v>
      </c>
      <c r="O197" s="3">
        <v>-4.0999999999999996</v>
      </c>
      <c r="P197" s="15">
        <v>-3.3</v>
      </c>
      <c r="Q197" s="15">
        <v>-0.5</v>
      </c>
      <c r="R197" s="14">
        <v>2.5</v>
      </c>
      <c r="S197" s="15">
        <v>-0.4</v>
      </c>
      <c r="T197" s="15">
        <v>-4</v>
      </c>
      <c r="U197" s="14">
        <v>2.1</v>
      </c>
    </row>
    <row r="198" spans="1:21" x14ac:dyDescent="0.2">
      <c r="A198" s="3">
        <v>197</v>
      </c>
      <c r="B198" s="13" t="s">
        <v>167</v>
      </c>
      <c r="C198" s="3">
        <v>31</v>
      </c>
      <c r="D198" s="14">
        <v>1.1000000000000001</v>
      </c>
      <c r="E198" s="3">
        <v>-1.5</v>
      </c>
      <c r="F198" s="3">
        <v>-4.8</v>
      </c>
      <c r="G198" s="14">
        <v>1</v>
      </c>
      <c r="H198" s="3">
        <v>-0.3</v>
      </c>
      <c r="I198" s="3">
        <v>-3.5</v>
      </c>
      <c r="J198" s="14">
        <v>3.4</v>
      </c>
      <c r="K198" s="3">
        <v>4.5999999999999996</v>
      </c>
      <c r="L198" s="3">
        <v>7.1</v>
      </c>
      <c r="M198" s="15">
        <v>-2</v>
      </c>
      <c r="N198" s="3">
        <v>-0.1</v>
      </c>
      <c r="O198" s="3">
        <v>1.4</v>
      </c>
      <c r="P198" s="14">
        <v>1.2</v>
      </c>
      <c r="Q198" s="15">
        <v>-0.8</v>
      </c>
      <c r="R198" s="15">
        <v>-1.5</v>
      </c>
      <c r="S198" s="15">
        <v>-0.6</v>
      </c>
      <c r="T198" s="14">
        <v>1.6</v>
      </c>
      <c r="U198" s="15">
        <v>-3.5</v>
      </c>
    </row>
    <row r="199" spans="1:21" x14ac:dyDescent="0.2">
      <c r="A199" s="3">
        <v>198</v>
      </c>
      <c r="B199" s="13" t="s">
        <v>41</v>
      </c>
      <c r="C199" s="3">
        <v>32</v>
      </c>
      <c r="D199" s="14">
        <v>1.1000000000000001</v>
      </c>
      <c r="E199" s="3">
        <v>-0.4</v>
      </c>
      <c r="F199" s="3">
        <v>-3.6</v>
      </c>
      <c r="G199" s="14">
        <v>2.1</v>
      </c>
      <c r="H199" s="3">
        <v>1.3</v>
      </c>
      <c r="I199" s="3">
        <v>1</v>
      </c>
      <c r="J199" s="14">
        <v>4</v>
      </c>
      <c r="K199" s="3">
        <v>0.6</v>
      </c>
      <c r="L199" s="3">
        <v>1</v>
      </c>
      <c r="M199" s="15">
        <v>-0.4</v>
      </c>
      <c r="N199" s="3">
        <v>-4.5999999999999996</v>
      </c>
      <c r="O199" s="3">
        <v>-1.7</v>
      </c>
      <c r="P199" s="15">
        <v>-6.3</v>
      </c>
      <c r="Q199" s="14">
        <v>1.4</v>
      </c>
      <c r="R199" s="14">
        <v>0.9</v>
      </c>
      <c r="S199" s="15">
        <v>-0.2</v>
      </c>
      <c r="T199" s="15">
        <v>-1.4</v>
      </c>
      <c r="U199" s="14">
        <v>0</v>
      </c>
    </row>
    <row r="200" spans="1:21" x14ac:dyDescent="0.2">
      <c r="A200" s="3">
        <v>199</v>
      </c>
      <c r="B200" s="13" t="s">
        <v>269</v>
      </c>
      <c r="C200" s="3">
        <v>33</v>
      </c>
      <c r="D200" s="14">
        <v>1.1000000000000001</v>
      </c>
      <c r="E200" s="3">
        <v>0.5</v>
      </c>
      <c r="F200" s="3">
        <v>-0.7</v>
      </c>
      <c r="G200" s="14">
        <v>1.5</v>
      </c>
      <c r="H200" s="3">
        <v>-1.3</v>
      </c>
      <c r="I200" s="3">
        <v>-5.2</v>
      </c>
      <c r="J200" s="14">
        <v>1.4</v>
      </c>
      <c r="K200" s="3">
        <v>1.4</v>
      </c>
      <c r="L200" s="3">
        <v>1.8</v>
      </c>
      <c r="M200" s="14">
        <v>0.5</v>
      </c>
      <c r="N200" s="3">
        <v>-1.1000000000000001</v>
      </c>
      <c r="O200" s="3">
        <v>0</v>
      </c>
      <c r="P200" s="15">
        <v>-1.2</v>
      </c>
      <c r="Q200" s="15">
        <v>-2.5</v>
      </c>
      <c r="R200" s="14">
        <v>0.9</v>
      </c>
      <c r="S200" s="14">
        <v>0.4</v>
      </c>
      <c r="T200" s="15">
        <v>-1</v>
      </c>
      <c r="U200" s="15">
        <v>-1.8</v>
      </c>
    </row>
    <row r="201" spans="1:21" x14ac:dyDescent="0.2">
      <c r="A201" s="3">
        <v>200</v>
      </c>
      <c r="B201" s="13" t="s">
        <v>286</v>
      </c>
      <c r="C201" s="3">
        <v>32</v>
      </c>
      <c r="D201" s="14">
        <v>1</v>
      </c>
      <c r="E201" s="3">
        <v>1.4</v>
      </c>
      <c r="F201" s="3">
        <v>3.1</v>
      </c>
      <c r="G201" s="14">
        <v>0</v>
      </c>
      <c r="H201" s="3">
        <v>-0.1</v>
      </c>
      <c r="I201" s="3">
        <v>-1.3</v>
      </c>
      <c r="J201" s="14">
        <v>1.6</v>
      </c>
      <c r="K201" s="3">
        <v>-1.5</v>
      </c>
      <c r="L201" s="3">
        <v>-1.8</v>
      </c>
      <c r="M201" s="15">
        <v>-1.8</v>
      </c>
      <c r="N201" s="3">
        <v>2.4</v>
      </c>
      <c r="O201" s="3">
        <v>0.7</v>
      </c>
      <c r="P201" s="14">
        <v>3.2</v>
      </c>
      <c r="Q201" s="14">
        <v>1.4</v>
      </c>
      <c r="R201" s="14">
        <v>0</v>
      </c>
      <c r="S201" s="14">
        <v>0.8</v>
      </c>
      <c r="T201" s="14">
        <v>0</v>
      </c>
      <c r="U201" s="14">
        <v>1.4</v>
      </c>
    </row>
    <row r="202" spans="1:21" x14ac:dyDescent="0.2">
      <c r="A202" s="3">
        <v>201</v>
      </c>
      <c r="B202" s="13" t="s">
        <v>98</v>
      </c>
      <c r="C202" s="3">
        <v>32</v>
      </c>
      <c r="D202" s="14">
        <v>1</v>
      </c>
      <c r="E202" s="3">
        <v>-1</v>
      </c>
      <c r="F202" s="3">
        <v>-2.6</v>
      </c>
      <c r="G202" s="14">
        <v>0.1</v>
      </c>
      <c r="H202" s="3">
        <v>-0.7</v>
      </c>
      <c r="I202" s="3">
        <v>-3.5</v>
      </c>
      <c r="J202" s="14">
        <v>2.4</v>
      </c>
      <c r="K202" s="3">
        <v>3.9</v>
      </c>
      <c r="L202" s="3">
        <v>4.4000000000000004</v>
      </c>
      <c r="M202" s="14">
        <v>3</v>
      </c>
      <c r="N202" s="3">
        <v>-0.3</v>
      </c>
      <c r="O202" s="3">
        <v>1.2</v>
      </c>
      <c r="P202" s="14">
        <v>0.9</v>
      </c>
      <c r="Q202" s="15">
        <v>-4</v>
      </c>
      <c r="R202" s="15">
        <v>-0.4</v>
      </c>
      <c r="S202" s="15">
        <v>-0.3</v>
      </c>
      <c r="T202" s="14">
        <v>0</v>
      </c>
      <c r="U202" s="15">
        <v>-1.9</v>
      </c>
    </row>
    <row r="203" spans="1:21" x14ac:dyDescent="0.2">
      <c r="A203" s="3">
        <v>202</v>
      </c>
      <c r="B203" s="13" t="s">
        <v>181</v>
      </c>
      <c r="C203" s="3">
        <v>33</v>
      </c>
      <c r="D203" s="14">
        <v>0.9</v>
      </c>
      <c r="E203" s="3">
        <v>0.9</v>
      </c>
      <c r="F203" s="3">
        <v>-1</v>
      </c>
      <c r="G203" s="14">
        <v>2.2999999999999998</v>
      </c>
      <c r="H203" s="3">
        <v>-1.1000000000000001</v>
      </c>
      <c r="I203" s="3">
        <v>-3</v>
      </c>
      <c r="J203" s="15">
        <v>-0.4</v>
      </c>
      <c r="K203" s="3">
        <v>0.1</v>
      </c>
      <c r="L203" s="3">
        <v>1.2</v>
      </c>
      <c r="M203" s="15">
        <v>-4.0999999999999996</v>
      </c>
      <c r="N203" s="3">
        <v>0.4</v>
      </c>
      <c r="O203" s="3">
        <v>1.4</v>
      </c>
      <c r="P203" s="14">
        <v>1.8</v>
      </c>
      <c r="Q203" s="14">
        <v>0.6</v>
      </c>
      <c r="R203" s="15">
        <v>-1.2</v>
      </c>
      <c r="S203" s="14">
        <v>0</v>
      </c>
      <c r="T203" s="14">
        <v>1.2</v>
      </c>
      <c r="U203" s="15">
        <v>-0.3</v>
      </c>
    </row>
    <row r="204" spans="1:21" x14ac:dyDescent="0.2">
      <c r="A204" s="3">
        <v>203</v>
      </c>
      <c r="B204" s="13" t="s">
        <v>182</v>
      </c>
      <c r="C204" s="3">
        <v>33</v>
      </c>
      <c r="D204" s="14">
        <v>0.9</v>
      </c>
      <c r="E204" s="3">
        <v>1.6</v>
      </c>
      <c r="F204" s="3">
        <v>-0.7</v>
      </c>
      <c r="G204" s="14">
        <v>3.3</v>
      </c>
      <c r="H204" s="3">
        <v>0.6</v>
      </c>
      <c r="I204" s="3">
        <v>0.6</v>
      </c>
      <c r="J204" s="14">
        <v>1.8</v>
      </c>
      <c r="K204" s="3">
        <v>-2.9</v>
      </c>
      <c r="L204" s="3">
        <v>-4.3</v>
      </c>
      <c r="M204" s="14">
        <v>0.8</v>
      </c>
      <c r="N204" s="3">
        <v>-0.6</v>
      </c>
      <c r="O204" s="3">
        <v>2.4</v>
      </c>
      <c r="P204" s="14">
        <v>1.8</v>
      </c>
      <c r="Q204" s="14">
        <v>1.6</v>
      </c>
      <c r="R204" s="15">
        <v>-1.5</v>
      </c>
      <c r="S204" s="14">
        <v>0.3</v>
      </c>
      <c r="T204" s="14">
        <v>1.9</v>
      </c>
      <c r="U204" s="14">
        <v>0.6</v>
      </c>
    </row>
    <row r="205" spans="1:21" x14ac:dyDescent="0.2">
      <c r="A205" s="3">
        <v>203</v>
      </c>
      <c r="B205" s="13" t="s">
        <v>271</v>
      </c>
      <c r="C205" s="3">
        <v>33</v>
      </c>
      <c r="D205" s="14">
        <v>0.9</v>
      </c>
      <c r="E205" s="3">
        <v>0.5</v>
      </c>
      <c r="F205" s="3">
        <v>3.6</v>
      </c>
      <c r="G205" s="15">
        <v>-1.7</v>
      </c>
      <c r="H205" s="3">
        <v>1.2</v>
      </c>
      <c r="I205" s="3">
        <v>4</v>
      </c>
      <c r="J205" s="15">
        <v>-0.4</v>
      </c>
      <c r="K205" s="3">
        <v>-1.4</v>
      </c>
      <c r="L205" s="3">
        <v>-1.9</v>
      </c>
      <c r="M205" s="14">
        <v>0.2</v>
      </c>
      <c r="N205" s="3">
        <v>2.6</v>
      </c>
      <c r="O205" s="3">
        <v>0</v>
      </c>
      <c r="P205" s="14">
        <v>2.6</v>
      </c>
      <c r="Q205" s="15">
        <v>-0.5</v>
      </c>
      <c r="R205" s="14">
        <v>0.2</v>
      </c>
      <c r="S205" s="15">
        <v>-0.5</v>
      </c>
      <c r="T205" s="14">
        <v>0</v>
      </c>
      <c r="U205" s="14">
        <v>1.9</v>
      </c>
    </row>
    <row r="206" spans="1:21" x14ac:dyDescent="0.2">
      <c r="A206" s="3">
        <v>205</v>
      </c>
      <c r="B206" s="13" t="s">
        <v>332</v>
      </c>
      <c r="C206" s="3">
        <v>33</v>
      </c>
      <c r="D206" s="14">
        <v>0.8</v>
      </c>
      <c r="E206" s="3">
        <v>0.7</v>
      </c>
      <c r="F206" s="3">
        <v>-2.5</v>
      </c>
      <c r="G206" s="14">
        <v>3.3</v>
      </c>
      <c r="H206" s="3">
        <v>-0.1</v>
      </c>
      <c r="I206" s="3">
        <v>-0.8</v>
      </c>
      <c r="J206" s="14">
        <v>0.5</v>
      </c>
      <c r="K206" s="3">
        <v>-0.5</v>
      </c>
      <c r="L206" s="3">
        <v>-0.1</v>
      </c>
      <c r="M206" s="15">
        <v>-2.1</v>
      </c>
      <c r="N206" s="3">
        <v>-1.3</v>
      </c>
      <c r="O206" s="3">
        <v>1</v>
      </c>
      <c r="P206" s="15">
        <v>-0.2</v>
      </c>
      <c r="Q206" s="14">
        <v>0.7</v>
      </c>
      <c r="R206" s="15">
        <v>-1</v>
      </c>
      <c r="S206" s="14">
        <v>0.1</v>
      </c>
      <c r="T206" s="14">
        <v>1.1000000000000001</v>
      </c>
      <c r="U206" s="15">
        <v>-0.5</v>
      </c>
    </row>
    <row r="207" spans="1:21" x14ac:dyDescent="0.2">
      <c r="A207" s="3">
        <v>206</v>
      </c>
      <c r="B207" s="13" t="s">
        <v>54</v>
      </c>
      <c r="C207" s="3">
        <v>33</v>
      </c>
      <c r="D207" s="14">
        <v>0.7</v>
      </c>
      <c r="E207" s="3">
        <v>2</v>
      </c>
      <c r="F207" s="3">
        <v>2.2999999999999998</v>
      </c>
      <c r="G207" s="14">
        <v>1.6</v>
      </c>
      <c r="H207" s="3">
        <v>-1.1000000000000001</v>
      </c>
      <c r="I207" s="3">
        <v>-2</v>
      </c>
      <c r="J207" s="15">
        <v>-1.7</v>
      </c>
      <c r="K207" s="3">
        <v>-2</v>
      </c>
      <c r="L207" s="3">
        <v>-1.1000000000000001</v>
      </c>
      <c r="M207" s="15">
        <v>-6.5</v>
      </c>
      <c r="N207" s="3">
        <v>1</v>
      </c>
      <c r="O207" s="3">
        <v>-0.1</v>
      </c>
      <c r="P207" s="14">
        <v>0.8</v>
      </c>
      <c r="Q207" s="15">
        <v>-1</v>
      </c>
      <c r="R207" s="14">
        <v>0.4</v>
      </c>
      <c r="S207" s="15">
        <v>-0.9</v>
      </c>
      <c r="T207" s="15">
        <v>-0.8</v>
      </c>
      <c r="U207" s="14">
        <v>0.7</v>
      </c>
    </row>
    <row r="208" spans="1:21" x14ac:dyDescent="0.2">
      <c r="A208" s="3">
        <v>207</v>
      </c>
      <c r="B208" s="13" t="s">
        <v>1765</v>
      </c>
      <c r="C208" s="3">
        <v>33</v>
      </c>
      <c r="D208" s="14">
        <v>0.7</v>
      </c>
      <c r="E208" s="3">
        <v>0.8</v>
      </c>
      <c r="F208" s="3">
        <v>7.2</v>
      </c>
      <c r="G208" s="15">
        <v>-4.2</v>
      </c>
      <c r="H208" s="3">
        <v>0.5</v>
      </c>
      <c r="I208" s="3">
        <v>3.3</v>
      </c>
      <c r="J208" s="15">
        <v>-2.8</v>
      </c>
      <c r="K208" s="3">
        <v>-1.4</v>
      </c>
      <c r="L208" s="3">
        <v>-1.6</v>
      </c>
      <c r="M208" s="15">
        <v>-1.2</v>
      </c>
      <c r="N208" s="3">
        <v>3.4</v>
      </c>
      <c r="O208" s="3">
        <v>-2.2999999999999998</v>
      </c>
      <c r="P208" s="14">
        <v>1.1000000000000001</v>
      </c>
      <c r="Q208" s="15">
        <v>-0.6</v>
      </c>
      <c r="R208" s="14">
        <v>2.6</v>
      </c>
      <c r="S208" s="15">
        <v>-2.2999999999999998</v>
      </c>
      <c r="T208" s="15">
        <v>-3.1</v>
      </c>
      <c r="U208" s="14">
        <v>1.6</v>
      </c>
    </row>
    <row r="209" spans="1:21" x14ac:dyDescent="0.2">
      <c r="A209" s="3">
        <v>208</v>
      </c>
      <c r="B209" s="13" t="s">
        <v>106</v>
      </c>
      <c r="C209" s="3">
        <v>34</v>
      </c>
      <c r="D209" s="14">
        <v>0.7</v>
      </c>
      <c r="E209" s="3">
        <v>-0.8</v>
      </c>
      <c r="F209" s="3">
        <v>2.7</v>
      </c>
      <c r="G209" s="15">
        <v>-3.4</v>
      </c>
      <c r="H209" s="3">
        <v>0.5</v>
      </c>
      <c r="I209" s="3">
        <v>2</v>
      </c>
      <c r="J209" s="15">
        <v>-0.9</v>
      </c>
      <c r="K209" s="3">
        <v>1.9</v>
      </c>
      <c r="L209" s="3">
        <v>0.3</v>
      </c>
      <c r="M209" s="14">
        <v>8.4</v>
      </c>
      <c r="N209" s="3">
        <v>0.9</v>
      </c>
      <c r="O209" s="3">
        <v>-2</v>
      </c>
      <c r="P209" s="15">
        <v>-1</v>
      </c>
      <c r="Q209" s="15">
        <v>-1.5</v>
      </c>
      <c r="R209" s="15">
        <v>-0.1</v>
      </c>
      <c r="S209" s="14">
        <v>0.4</v>
      </c>
      <c r="T209" s="15">
        <v>-2</v>
      </c>
      <c r="U209" s="15">
        <v>-0.8</v>
      </c>
    </row>
    <row r="210" spans="1:21" x14ac:dyDescent="0.2">
      <c r="A210" s="3">
        <v>209</v>
      </c>
      <c r="B210" s="13" t="s">
        <v>190</v>
      </c>
      <c r="C210" s="3">
        <v>33</v>
      </c>
      <c r="D210" s="14">
        <v>0.6</v>
      </c>
      <c r="E210" s="3">
        <v>0.3</v>
      </c>
      <c r="F210" s="3">
        <v>1</v>
      </c>
      <c r="G210" s="15">
        <v>-0.2</v>
      </c>
      <c r="H210" s="3">
        <v>0.2</v>
      </c>
      <c r="I210" s="3">
        <v>1.2</v>
      </c>
      <c r="J210" s="15">
        <v>-0.7</v>
      </c>
      <c r="K210" s="3">
        <v>-0.3</v>
      </c>
      <c r="L210" s="3">
        <v>-0.2</v>
      </c>
      <c r="M210" s="15">
        <v>-1</v>
      </c>
      <c r="N210" s="3">
        <v>1.2</v>
      </c>
      <c r="O210" s="3">
        <v>0</v>
      </c>
      <c r="P210" s="14">
        <v>1.2</v>
      </c>
      <c r="Q210" s="14">
        <v>0.4</v>
      </c>
      <c r="R210" s="15">
        <v>-0.1</v>
      </c>
      <c r="S210" s="15">
        <v>-0.5</v>
      </c>
      <c r="T210" s="15">
        <v>-0.1</v>
      </c>
      <c r="U210" s="14">
        <v>0.7</v>
      </c>
    </row>
    <row r="211" spans="1:21" x14ac:dyDescent="0.2">
      <c r="A211" s="3">
        <v>210</v>
      </c>
      <c r="B211" s="13" t="s">
        <v>261</v>
      </c>
      <c r="C211" s="3">
        <v>27</v>
      </c>
      <c r="D211" s="14">
        <v>0.6</v>
      </c>
      <c r="E211" s="3">
        <v>0.9</v>
      </c>
      <c r="F211" s="3">
        <v>-0.4</v>
      </c>
      <c r="G211" s="14">
        <v>1.8</v>
      </c>
      <c r="H211" s="3">
        <v>0.7</v>
      </c>
      <c r="I211" s="3">
        <v>1.7</v>
      </c>
      <c r="J211" s="14">
        <v>0.6</v>
      </c>
      <c r="K211" s="3">
        <v>-1.9</v>
      </c>
      <c r="L211" s="3">
        <v>-1</v>
      </c>
      <c r="M211" s="15">
        <v>-7.5</v>
      </c>
      <c r="N211" s="3">
        <v>-0.1</v>
      </c>
      <c r="O211" s="3">
        <v>0.6</v>
      </c>
      <c r="P211" s="14">
        <v>0.5</v>
      </c>
      <c r="Q211" s="14">
        <v>2.6</v>
      </c>
      <c r="R211" s="15">
        <v>-0.9</v>
      </c>
      <c r="S211" s="14">
        <v>1.6</v>
      </c>
      <c r="T211" s="14">
        <v>0.7</v>
      </c>
      <c r="U211" s="14">
        <v>1.4</v>
      </c>
    </row>
    <row r="212" spans="1:21" x14ac:dyDescent="0.2">
      <c r="A212" s="3">
        <v>211</v>
      </c>
      <c r="B212" s="13" t="s">
        <v>37</v>
      </c>
      <c r="C212" s="3">
        <v>32</v>
      </c>
      <c r="D212" s="14">
        <v>0.5</v>
      </c>
      <c r="E212" s="3">
        <v>-0.5</v>
      </c>
      <c r="F212" s="3">
        <v>-1.5</v>
      </c>
      <c r="G212" s="14">
        <v>0.3</v>
      </c>
      <c r="H212" s="3">
        <v>2</v>
      </c>
      <c r="I212" s="3">
        <v>6</v>
      </c>
      <c r="J212" s="15">
        <v>-0.2</v>
      </c>
      <c r="K212" s="3">
        <v>-0.5</v>
      </c>
      <c r="L212" s="3">
        <v>-1.6</v>
      </c>
      <c r="M212" s="14">
        <v>3.4</v>
      </c>
      <c r="N212" s="3">
        <v>-0.3</v>
      </c>
      <c r="O212" s="3">
        <v>1.2</v>
      </c>
      <c r="P212" s="14">
        <v>0.9</v>
      </c>
      <c r="Q212" s="14">
        <v>2.2999999999999998</v>
      </c>
      <c r="R212" s="15">
        <v>-1.1000000000000001</v>
      </c>
      <c r="S212" s="15">
        <v>-1.1000000000000001</v>
      </c>
      <c r="T212" s="14">
        <v>2.2000000000000002</v>
      </c>
      <c r="U212" s="14">
        <v>1</v>
      </c>
    </row>
    <row r="213" spans="1:21" x14ac:dyDescent="0.2">
      <c r="A213" s="3">
        <v>211</v>
      </c>
      <c r="B213" s="13" t="s">
        <v>272</v>
      </c>
      <c r="C213" s="3">
        <v>32</v>
      </c>
      <c r="D213" s="14">
        <v>0.5</v>
      </c>
      <c r="E213" s="3">
        <v>1.6</v>
      </c>
      <c r="F213" s="3">
        <v>0.6</v>
      </c>
      <c r="G213" s="14">
        <v>2.2000000000000002</v>
      </c>
      <c r="H213" s="3">
        <v>-1.1000000000000001</v>
      </c>
      <c r="I213" s="3">
        <v>-3.7</v>
      </c>
      <c r="J213" s="14">
        <v>0.3</v>
      </c>
      <c r="K213" s="3">
        <v>-1.6</v>
      </c>
      <c r="L213" s="3">
        <v>-3.5</v>
      </c>
      <c r="M213" s="14">
        <v>4.2</v>
      </c>
      <c r="N213" s="3">
        <v>-1.4</v>
      </c>
      <c r="O213" s="3">
        <v>0.1</v>
      </c>
      <c r="P213" s="15">
        <v>-1.3</v>
      </c>
      <c r="Q213" s="14">
        <v>0</v>
      </c>
      <c r="R213" s="14">
        <v>0.9</v>
      </c>
      <c r="S213" s="15">
        <v>-0.2</v>
      </c>
      <c r="T213" s="15">
        <v>-0.1</v>
      </c>
      <c r="U213" s="14">
        <v>1.7</v>
      </c>
    </row>
    <row r="214" spans="1:21" x14ac:dyDescent="0.2">
      <c r="A214" s="3">
        <v>213</v>
      </c>
      <c r="B214" s="13" t="s">
        <v>250</v>
      </c>
      <c r="C214" s="3">
        <v>34</v>
      </c>
      <c r="D214" s="14">
        <v>0.5</v>
      </c>
      <c r="E214" s="3">
        <v>0</v>
      </c>
      <c r="F214" s="3">
        <v>-5</v>
      </c>
      <c r="G214" s="14">
        <v>3.5</v>
      </c>
      <c r="H214" s="3">
        <v>-0.4</v>
      </c>
      <c r="I214" s="3">
        <v>-4</v>
      </c>
      <c r="J214" s="14">
        <v>3.6</v>
      </c>
      <c r="K214" s="3">
        <v>1</v>
      </c>
      <c r="L214" s="3">
        <v>1.4</v>
      </c>
      <c r="M214" s="15">
        <v>-0.1</v>
      </c>
      <c r="N214" s="3">
        <v>-0.5</v>
      </c>
      <c r="O214" s="3">
        <v>4.9000000000000004</v>
      </c>
      <c r="P214" s="14">
        <v>4.4000000000000004</v>
      </c>
      <c r="Q214" s="14">
        <v>2</v>
      </c>
      <c r="R214" s="15">
        <v>-2.7</v>
      </c>
      <c r="S214" s="15">
        <v>-0.2</v>
      </c>
      <c r="T214" s="14">
        <v>3.9</v>
      </c>
      <c r="U214" s="15">
        <v>-0.3</v>
      </c>
    </row>
    <row r="215" spans="1:21" x14ac:dyDescent="0.2">
      <c r="A215" s="3">
        <v>214</v>
      </c>
      <c r="B215" s="13" t="s">
        <v>111</v>
      </c>
      <c r="C215" s="3">
        <v>33</v>
      </c>
      <c r="D215" s="14">
        <v>0.4</v>
      </c>
      <c r="E215" s="3">
        <v>-0.8</v>
      </c>
      <c r="F215" s="3">
        <v>-1.3</v>
      </c>
      <c r="G215" s="15">
        <v>-0.4</v>
      </c>
      <c r="H215" s="3">
        <v>1.6</v>
      </c>
      <c r="I215" s="3">
        <v>2.6</v>
      </c>
      <c r="J215" s="14">
        <v>3.4</v>
      </c>
      <c r="K215" s="3">
        <v>0.5</v>
      </c>
      <c r="L215" s="3">
        <v>1.7</v>
      </c>
      <c r="M215" s="15">
        <v>-4</v>
      </c>
      <c r="N215" s="3">
        <v>-1.5</v>
      </c>
      <c r="O215" s="3">
        <v>-1.7</v>
      </c>
      <c r="P215" s="15">
        <v>-3.3</v>
      </c>
      <c r="Q215" s="14">
        <v>0.3</v>
      </c>
      <c r="R215" s="14">
        <v>0.2</v>
      </c>
      <c r="S215" s="15">
        <v>-0.3</v>
      </c>
      <c r="T215" s="15">
        <v>-1</v>
      </c>
      <c r="U215" s="15">
        <v>-0.5</v>
      </c>
    </row>
    <row r="216" spans="1:21" x14ac:dyDescent="0.2">
      <c r="A216" s="3">
        <v>215</v>
      </c>
      <c r="B216" s="13" t="s">
        <v>56</v>
      </c>
      <c r="C216" s="3">
        <v>33</v>
      </c>
      <c r="D216" s="14">
        <v>0.4</v>
      </c>
      <c r="E216" s="3">
        <v>0.6</v>
      </c>
      <c r="F216" s="3">
        <v>-4.2</v>
      </c>
      <c r="G216" s="14">
        <v>4.2</v>
      </c>
      <c r="H216" s="3">
        <v>0.6</v>
      </c>
      <c r="I216" s="3">
        <v>0</v>
      </c>
      <c r="J216" s="14">
        <v>3</v>
      </c>
      <c r="K216" s="3">
        <v>-1.4</v>
      </c>
      <c r="L216" s="3">
        <v>-1.4</v>
      </c>
      <c r="M216" s="15">
        <v>-2.1</v>
      </c>
      <c r="N216" s="3">
        <v>-2</v>
      </c>
      <c r="O216" s="3">
        <v>2.2999999999999998</v>
      </c>
      <c r="P216" s="14">
        <v>0.2</v>
      </c>
      <c r="Q216" s="14">
        <v>2.9</v>
      </c>
      <c r="R216" s="15">
        <v>-1.4</v>
      </c>
      <c r="S216" s="14">
        <v>2.2000000000000002</v>
      </c>
      <c r="T216" s="14">
        <v>2.2999999999999998</v>
      </c>
      <c r="U216" s="14">
        <v>0.8</v>
      </c>
    </row>
    <row r="217" spans="1:21" x14ac:dyDescent="0.2">
      <c r="A217" s="3">
        <v>216</v>
      </c>
      <c r="B217" s="13" t="s">
        <v>312</v>
      </c>
      <c r="C217" s="3">
        <v>32</v>
      </c>
      <c r="D217" s="14">
        <v>0.4</v>
      </c>
      <c r="E217" s="3">
        <v>0.7</v>
      </c>
      <c r="F217" s="3">
        <v>0.5</v>
      </c>
      <c r="G217" s="14">
        <v>0.9</v>
      </c>
      <c r="H217" s="3">
        <v>-0.1</v>
      </c>
      <c r="I217" s="3">
        <v>0.2</v>
      </c>
      <c r="J217" s="15">
        <v>-1.2</v>
      </c>
      <c r="K217" s="3">
        <v>-0.9</v>
      </c>
      <c r="L217" s="3">
        <v>-1.1000000000000001</v>
      </c>
      <c r="M217" s="15">
        <v>-0.8</v>
      </c>
      <c r="N217" s="3">
        <v>-0.1</v>
      </c>
      <c r="O217" s="3">
        <v>0.3</v>
      </c>
      <c r="P217" s="14">
        <v>0.1</v>
      </c>
      <c r="Q217" s="14">
        <v>0.9</v>
      </c>
      <c r="R217" s="14">
        <v>0.5</v>
      </c>
      <c r="S217" s="14">
        <v>0.9</v>
      </c>
      <c r="T217" s="14">
        <v>0.2</v>
      </c>
      <c r="U217" s="14">
        <v>0.9</v>
      </c>
    </row>
    <row r="218" spans="1:21" x14ac:dyDescent="0.2">
      <c r="A218" s="3">
        <v>217</v>
      </c>
      <c r="B218" s="13" t="s">
        <v>259</v>
      </c>
      <c r="C218" s="3">
        <v>33</v>
      </c>
      <c r="D218" s="14">
        <v>0.4</v>
      </c>
      <c r="E218" s="3">
        <v>0.6</v>
      </c>
      <c r="F218" s="3">
        <v>-1</v>
      </c>
      <c r="G218" s="14">
        <v>2</v>
      </c>
      <c r="H218" s="3">
        <v>-0.7</v>
      </c>
      <c r="I218" s="3">
        <v>-2.2000000000000002</v>
      </c>
      <c r="J218" s="14">
        <v>0.2</v>
      </c>
      <c r="K218" s="3">
        <v>-0.2</v>
      </c>
      <c r="L218" s="3">
        <v>-0.4</v>
      </c>
      <c r="M218" s="14">
        <v>0.6</v>
      </c>
      <c r="N218" s="3">
        <v>0.1</v>
      </c>
      <c r="O218" s="3">
        <v>1.7</v>
      </c>
      <c r="P218" s="14">
        <v>1.9</v>
      </c>
      <c r="Q218" s="14">
        <v>1.4</v>
      </c>
      <c r="R218" s="15">
        <v>-0.4</v>
      </c>
      <c r="S218" s="14">
        <v>0.4</v>
      </c>
      <c r="T218" s="14">
        <v>1.1000000000000001</v>
      </c>
      <c r="U218" s="14">
        <v>0</v>
      </c>
    </row>
    <row r="219" spans="1:21" x14ac:dyDescent="0.2">
      <c r="A219" s="3">
        <v>218</v>
      </c>
      <c r="B219" s="13" t="s">
        <v>267</v>
      </c>
      <c r="C219" s="3">
        <v>34</v>
      </c>
      <c r="D219" s="14">
        <v>0.4</v>
      </c>
      <c r="E219" s="3">
        <v>-0.1</v>
      </c>
      <c r="F219" s="3">
        <v>2.7</v>
      </c>
      <c r="G219" s="15">
        <v>-2.2999999999999998</v>
      </c>
      <c r="H219" s="3">
        <v>-0.5</v>
      </c>
      <c r="I219" s="3">
        <v>-1</v>
      </c>
      <c r="J219" s="15">
        <v>-0.7</v>
      </c>
      <c r="K219" s="3">
        <v>1.2</v>
      </c>
      <c r="L219" s="3">
        <v>1</v>
      </c>
      <c r="M219" s="14">
        <v>2.7</v>
      </c>
      <c r="N219" s="3">
        <v>2.2000000000000002</v>
      </c>
      <c r="O219" s="3">
        <v>-0.1</v>
      </c>
      <c r="P219" s="14">
        <v>2.1</v>
      </c>
      <c r="Q219" s="14">
        <v>0.8</v>
      </c>
      <c r="R219" s="14">
        <v>0.8</v>
      </c>
      <c r="S219" s="15">
        <v>-0.6</v>
      </c>
      <c r="T219" s="15">
        <v>-1.1000000000000001</v>
      </c>
      <c r="U219" s="15">
        <v>-1.3</v>
      </c>
    </row>
    <row r="220" spans="1:21" x14ac:dyDescent="0.2">
      <c r="A220" s="3">
        <v>219</v>
      </c>
      <c r="B220" s="13" t="s">
        <v>275</v>
      </c>
      <c r="C220" s="3">
        <v>32</v>
      </c>
      <c r="D220" s="14">
        <v>0.3</v>
      </c>
      <c r="E220" s="3">
        <v>2.2000000000000002</v>
      </c>
      <c r="F220" s="3">
        <v>5.3</v>
      </c>
      <c r="G220" s="15">
        <v>-0.2</v>
      </c>
      <c r="H220" s="3">
        <v>-1</v>
      </c>
      <c r="I220" s="3">
        <v>-2.9</v>
      </c>
      <c r="J220" s="15">
        <v>-1.1000000000000001</v>
      </c>
      <c r="K220" s="3">
        <v>-3</v>
      </c>
      <c r="L220" s="3">
        <v>-5</v>
      </c>
      <c r="M220" s="14">
        <v>1.8</v>
      </c>
      <c r="N220" s="3">
        <v>1.3</v>
      </c>
      <c r="O220" s="3">
        <v>-1</v>
      </c>
      <c r="P220" s="14">
        <v>0.2</v>
      </c>
      <c r="Q220" s="14">
        <v>1.1000000000000001</v>
      </c>
      <c r="R220" s="14">
        <v>2.2000000000000002</v>
      </c>
      <c r="S220" s="15">
        <v>-1.5</v>
      </c>
      <c r="T220" s="15">
        <v>-2.2000000000000002</v>
      </c>
      <c r="U220" s="14">
        <v>3.1</v>
      </c>
    </row>
    <row r="221" spans="1:21" x14ac:dyDescent="0.2">
      <c r="A221" s="3">
        <v>220</v>
      </c>
      <c r="B221" s="13" t="s">
        <v>55</v>
      </c>
      <c r="C221" s="3">
        <v>27</v>
      </c>
      <c r="D221" s="14">
        <v>0.2</v>
      </c>
      <c r="E221" s="3">
        <v>-0.1</v>
      </c>
      <c r="F221" s="3">
        <v>0</v>
      </c>
      <c r="G221" s="15">
        <v>-0.1</v>
      </c>
      <c r="H221" s="3">
        <v>-1.5</v>
      </c>
      <c r="I221" s="3">
        <v>-1.2</v>
      </c>
      <c r="J221" s="15">
        <v>-4.4000000000000004</v>
      </c>
      <c r="K221" s="3">
        <v>2</v>
      </c>
      <c r="L221" s="3">
        <v>2.7</v>
      </c>
      <c r="M221" s="14">
        <v>0.2</v>
      </c>
      <c r="N221" s="3">
        <v>0.5</v>
      </c>
      <c r="O221" s="3">
        <v>-0.1</v>
      </c>
      <c r="P221" s="14">
        <v>0.4</v>
      </c>
      <c r="Q221" s="15">
        <v>-0.8</v>
      </c>
      <c r="R221" s="14">
        <v>1.5</v>
      </c>
      <c r="S221" s="15">
        <v>-1.5</v>
      </c>
      <c r="T221" s="15">
        <v>-1</v>
      </c>
      <c r="U221" s="15">
        <v>-0.6</v>
      </c>
    </row>
    <row r="222" spans="1:21" x14ac:dyDescent="0.2">
      <c r="A222" s="3">
        <v>221</v>
      </c>
      <c r="B222" s="13" t="s">
        <v>66</v>
      </c>
      <c r="C222" s="3">
        <v>32</v>
      </c>
      <c r="D222" s="14">
        <v>0.2</v>
      </c>
      <c r="E222" s="3">
        <v>-0.4</v>
      </c>
      <c r="F222" s="3">
        <v>-3.7</v>
      </c>
      <c r="G222" s="14">
        <v>1.9</v>
      </c>
      <c r="H222" s="3">
        <v>0.5</v>
      </c>
      <c r="I222" s="3">
        <v>3.1</v>
      </c>
      <c r="J222" s="15">
        <v>-1.8</v>
      </c>
      <c r="K222" s="3">
        <v>0.6</v>
      </c>
      <c r="L222" s="3">
        <v>0.6</v>
      </c>
      <c r="M222" s="14">
        <v>0.8</v>
      </c>
      <c r="N222" s="3">
        <v>-2.9</v>
      </c>
      <c r="O222" s="3">
        <v>0.6</v>
      </c>
      <c r="P222" s="15">
        <v>-2.2000000000000002</v>
      </c>
      <c r="Q222" s="14">
        <v>0.1</v>
      </c>
      <c r="R222" s="15">
        <v>-0.9</v>
      </c>
      <c r="S222" s="14">
        <v>1.4</v>
      </c>
      <c r="T222" s="14">
        <v>1.4</v>
      </c>
      <c r="U222" s="14">
        <v>0</v>
      </c>
    </row>
    <row r="223" spans="1:21" x14ac:dyDescent="0.2">
      <c r="A223" s="3">
        <v>222</v>
      </c>
      <c r="B223" s="13" t="s">
        <v>326</v>
      </c>
      <c r="C223" s="3">
        <v>28</v>
      </c>
      <c r="D223" s="14">
        <v>0.2</v>
      </c>
      <c r="E223" s="3">
        <v>0</v>
      </c>
      <c r="F223" s="3">
        <v>2.1</v>
      </c>
      <c r="G223" s="15">
        <v>-1.5</v>
      </c>
      <c r="H223" s="3">
        <v>0.6</v>
      </c>
      <c r="I223" s="3">
        <v>0.8</v>
      </c>
      <c r="J223" s="14">
        <v>1.5</v>
      </c>
      <c r="K223" s="3">
        <v>-0.3</v>
      </c>
      <c r="L223" s="3">
        <v>-0.8</v>
      </c>
      <c r="M223" s="14">
        <v>1</v>
      </c>
      <c r="N223" s="3">
        <v>2.8</v>
      </c>
      <c r="O223" s="3">
        <v>1.5</v>
      </c>
      <c r="P223" s="14">
        <v>4.4000000000000004</v>
      </c>
      <c r="Q223" s="15">
        <v>-0.9</v>
      </c>
      <c r="R223" s="15">
        <v>-0.1</v>
      </c>
      <c r="S223" s="15">
        <v>-0.4</v>
      </c>
      <c r="T223" s="14">
        <v>1.5</v>
      </c>
      <c r="U223" s="14">
        <v>2.2000000000000002</v>
      </c>
    </row>
    <row r="224" spans="1:21" x14ac:dyDescent="0.2">
      <c r="A224" s="3">
        <v>223</v>
      </c>
      <c r="B224" s="13" t="s">
        <v>197</v>
      </c>
      <c r="C224" s="3">
        <v>33</v>
      </c>
      <c r="D224" s="14">
        <v>0.1</v>
      </c>
      <c r="E224" s="3">
        <v>-0.1</v>
      </c>
      <c r="F224" s="3">
        <v>-0.5</v>
      </c>
      <c r="G224" s="14">
        <v>0.1</v>
      </c>
      <c r="H224" s="3">
        <v>0</v>
      </c>
      <c r="I224" s="3">
        <v>-1.9</v>
      </c>
      <c r="J224" s="14">
        <v>3.3</v>
      </c>
      <c r="K224" s="3">
        <v>0.3</v>
      </c>
      <c r="L224" s="3">
        <v>0.8</v>
      </c>
      <c r="M224" s="15">
        <v>-1.3</v>
      </c>
      <c r="N224" s="3">
        <v>1.1000000000000001</v>
      </c>
      <c r="O224" s="3">
        <v>1.4</v>
      </c>
      <c r="P224" s="14">
        <v>2.5</v>
      </c>
      <c r="Q224" s="15">
        <v>-2.8</v>
      </c>
      <c r="R224" s="15">
        <v>-0.4</v>
      </c>
      <c r="S224" s="15">
        <v>-1.4</v>
      </c>
      <c r="T224" s="14">
        <v>1</v>
      </c>
      <c r="U224" s="15">
        <v>-0.9</v>
      </c>
    </row>
    <row r="225" spans="1:21" x14ac:dyDescent="0.2">
      <c r="A225" s="3">
        <v>224</v>
      </c>
      <c r="B225" s="13" t="s">
        <v>128</v>
      </c>
      <c r="C225" s="3">
        <v>34</v>
      </c>
      <c r="D225" s="14">
        <v>0.1</v>
      </c>
      <c r="E225" s="3">
        <v>-1.8</v>
      </c>
      <c r="F225" s="3">
        <v>-1.8</v>
      </c>
      <c r="G225" s="15">
        <v>-1.7</v>
      </c>
      <c r="H225" s="3">
        <v>-0.3</v>
      </c>
      <c r="I225" s="3">
        <v>0.1</v>
      </c>
      <c r="J225" s="15">
        <v>-1.4</v>
      </c>
      <c r="K225" s="3">
        <v>4.0999999999999996</v>
      </c>
      <c r="L225" s="3">
        <v>3</v>
      </c>
      <c r="M225" s="14">
        <v>10.7</v>
      </c>
      <c r="N225" s="3">
        <v>-1</v>
      </c>
      <c r="O225" s="3">
        <v>-0.5</v>
      </c>
      <c r="P225" s="15">
        <v>-1.5</v>
      </c>
      <c r="Q225" s="15">
        <v>-4.0999999999999996</v>
      </c>
      <c r="R225" s="14">
        <v>0.8</v>
      </c>
      <c r="S225" s="15">
        <v>-0.4</v>
      </c>
      <c r="T225" s="15">
        <v>-0.5</v>
      </c>
      <c r="U225" s="15">
        <v>-1.1000000000000001</v>
      </c>
    </row>
    <row r="226" spans="1:21" x14ac:dyDescent="0.2">
      <c r="A226" s="3">
        <v>225</v>
      </c>
      <c r="B226" s="13" t="s">
        <v>318</v>
      </c>
      <c r="C226" s="3">
        <v>32</v>
      </c>
      <c r="D226" s="14">
        <v>0.1</v>
      </c>
      <c r="E226" s="3">
        <v>-1.5</v>
      </c>
      <c r="F226" s="3">
        <v>0.3</v>
      </c>
      <c r="G226" s="15">
        <v>-2.9</v>
      </c>
      <c r="H226" s="3">
        <v>0.8</v>
      </c>
      <c r="I226" s="3">
        <v>3.3</v>
      </c>
      <c r="J226" s="15">
        <v>-1.5</v>
      </c>
      <c r="K226" s="3">
        <v>2.4</v>
      </c>
      <c r="L226" s="3">
        <v>3.4</v>
      </c>
      <c r="M226" s="15">
        <v>-0.7</v>
      </c>
      <c r="N226" s="3">
        <v>0.2</v>
      </c>
      <c r="O226" s="3">
        <v>-2</v>
      </c>
      <c r="P226" s="15">
        <v>-1.7</v>
      </c>
      <c r="Q226" s="15">
        <v>-1.1000000000000001</v>
      </c>
      <c r="R226" s="14">
        <v>0</v>
      </c>
      <c r="S226" s="14">
        <v>1.6</v>
      </c>
      <c r="T226" s="15">
        <v>-0.6</v>
      </c>
      <c r="U226" s="15">
        <v>-2.6</v>
      </c>
    </row>
    <row r="227" spans="1:21" x14ac:dyDescent="0.2">
      <c r="A227" s="3">
        <v>226</v>
      </c>
      <c r="B227" s="13" t="s">
        <v>200</v>
      </c>
      <c r="C227" s="3">
        <v>33</v>
      </c>
      <c r="D227" s="14">
        <v>0.1</v>
      </c>
      <c r="E227" s="3">
        <v>1.6</v>
      </c>
      <c r="F227" s="3">
        <v>5.8</v>
      </c>
      <c r="G227" s="15">
        <v>-1.8</v>
      </c>
      <c r="H227" s="3">
        <v>-0.9</v>
      </c>
      <c r="I227" s="3">
        <v>-4.5999999999999996</v>
      </c>
      <c r="J227" s="14">
        <v>3.6</v>
      </c>
      <c r="K227" s="3">
        <v>-2.1</v>
      </c>
      <c r="L227" s="3">
        <v>-3.5</v>
      </c>
      <c r="M227" s="14">
        <v>2.4</v>
      </c>
      <c r="N227" s="3">
        <v>3.4</v>
      </c>
      <c r="O227" s="3">
        <v>0.5</v>
      </c>
      <c r="P227" s="14">
        <v>4</v>
      </c>
      <c r="Q227" s="15">
        <v>-2.5</v>
      </c>
      <c r="R227" s="14">
        <v>1.3</v>
      </c>
      <c r="S227" s="15">
        <v>-0.3</v>
      </c>
      <c r="T227" s="15">
        <v>-0.4</v>
      </c>
      <c r="U227" s="14">
        <v>1.6</v>
      </c>
    </row>
    <row r="228" spans="1:21" x14ac:dyDescent="0.2">
      <c r="A228" s="3">
        <v>227</v>
      </c>
      <c r="B228" s="13" t="s">
        <v>107</v>
      </c>
      <c r="C228" s="3">
        <v>32</v>
      </c>
      <c r="D228" s="14">
        <v>0</v>
      </c>
      <c r="E228" s="3">
        <v>1.6</v>
      </c>
      <c r="F228" s="3">
        <v>2.2000000000000002</v>
      </c>
      <c r="G228" s="14">
        <v>1.1000000000000001</v>
      </c>
      <c r="H228" s="3">
        <v>-0.1</v>
      </c>
      <c r="I228" s="3">
        <v>-1.7</v>
      </c>
      <c r="J228" s="14">
        <v>1.6</v>
      </c>
      <c r="K228" s="3">
        <v>-3</v>
      </c>
      <c r="L228" s="3">
        <v>-3.8</v>
      </c>
      <c r="M228" s="15">
        <v>-1.4</v>
      </c>
      <c r="N228" s="3">
        <v>-1.6</v>
      </c>
      <c r="O228" s="3">
        <v>-1.7</v>
      </c>
      <c r="P228" s="15">
        <v>-3.4</v>
      </c>
      <c r="Q228" s="15">
        <v>-1.7</v>
      </c>
      <c r="R228" s="14">
        <v>1.4</v>
      </c>
      <c r="S228" s="15">
        <v>-1.5</v>
      </c>
      <c r="T228" s="15">
        <v>-1.8</v>
      </c>
      <c r="U228" s="14">
        <v>2</v>
      </c>
    </row>
    <row r="229" spans="1:21" x14ac:dyDescent="0.2">
      <c r="A229" s="3">
        <v>228</v>
      </c>
      <c r="B229" s="13" t="s">
        <v>276</v>
      </c>
      <c r="C229" s="3">
        <v>33</v>
      </c>
      <c r="D229" s="14">
        <v>0</v>
      </c>
      <c r="E229" s="3">
        <v>-3</v>
      </c>
      <c r="F229" s="3">
        <v>-9.3000000000000007</v>
      </c>
      <c r="G229" s="14">
        <v>1.8</v>
      </c>
      <c r="H229" s="3">
        <v>0.8</v>
      </c>
      <c r="I229" s="3">
        <v>-1.1000000000000001</v>
      </c>
      <c r="J229" s="14">
        <v>5.3</v>
      </c>
      <c r="K229" s="3">
        <v>5.3</v>
      </c>
      <c r="L229" s="3">
        <v>7.3</v>
      </c>
      <c r="M229" s="15">
        <v>-1.4</v>
      </c>
      <c r="N229" s="3">
        <v>-2.2999999999999998</v>
      </c>
      <c r="O229" s="3">
        <v>2.5</v>
      </c>
      <c r="P229" s="14">
        <v>0.2</v>
      </c>
      <c r="Q229" s="14">
        <v>0.2</v>
      </c>
      <c r="R229" s="15">
        <v>-2.6</v>
      </c>
      <c r="S229" s="15">
        <v>-0.5</v>
      </c>
      <c r="T229" s="14">
        <v>3.3</v>
      </c>
      <c r="U229" s="15">
        <v>-4.4000000000000004</v>
      </c>
    </row>
    <row r="230" spans="1:21" x14ac:dyDescent="0.2">
      <c r="A230" s="3">
        <v>229</v>
      </c>
      <c r="B230" s="13" t="s">
        <v>163</v>
      </c>
      <c r="C230" s="3">
        <v>34</v>
      </c>
      <c r="D230" s="14">
        <v>0</v>
      </c>
      <c r="E230" s="3">
        <v>0.9</v>
      </c>
      <c r="F230" s="3">
        <v>-0.2</v>
      </c>
      <c r="G230" s="14">
        <v>1.8</v>
      </c>
      <c r="H230" s="3">
        <v>-0.9</v>
      </c>
      <c r="I230" s="3">
        <v>-2.2999999999999998</v>
      </c>
      <c r="J230" s="15">
        <v>-0.4</v>
      </c>
      <c r="K230" s="3">
        <v>-1</v>
      </c>
      <c r="L230" s="3">
        <v>-0.8</v>
      </c>
      <c r="M230" s="15">
        <v>-2</v>
      </c>
      <c r="N230" s="3">
        <v>-1.2</v>
      </c>
      <c r="O230" s="3">
        <v>0.2</v>
      </c>
      <c r="P230" s="15">
        <v>-1</v>
      </c>
      <c r="Q230" s="15">
        <v>-2</v>
      </c>
      <c r="R230" s="14">
        <v>0.6</v>
      </c>
      <c r="S230" s="15">
        <v>-0.7</v>
      </c>
      <c r="T230" s="15">
        <v>-0.2</v>
      </c>
      <c r="U230" s="14">
        <v>0.8</v>
      </c>
    </row>
    <row r="231" spans="1:21" x14ac:dyDescent="0.2">
      <c r="A231" s="3">
        <v>229</v>
      </c>
      <c r="B231" s="13" t="s">
        <v>315</v>
      </c>
      <c r="C231" s="3">
        <v>32</v>
      </c>
      <c r="D231" s="14">
        <v>0</v>
      </c>
      <c r="E231" s="3">
        <v>-0.8</v>
      </c>
      <c r="F231" s="3">
        <v>-2.1</v>
      </c>
      <c r="G231" s="14">
        <v>0.1</v>
      </c>
      <c r="H231" s="3">
        <v>0.2</v>
      </c>
      <c r="I231" s="3">
        <v>0.4</v>
      </c>
      <c r="J231" s="14">
        <v>0.6</v>
      </c>
      <c r="K231" s="3">
        <v>1.4</v>
      </c>
      <c r="L231" s="3">
        <v>3.1</v>
      </c>
      <c r="M231" s="15">
        <v>-3.6</v>
      </c>
      <c r="N231" s="3">
        <v>1.6</v>
      </c>
      <c r="O231" s="3">
        <v>1.6</v>
      </c>
      <c r="P231" s="14">
        <v>3.3</v>
      </c>
      <c r="Q231" s="14">
        <v>0.2</v>
      </c>
      <c r="R231" s="15">
        <v>-2.4</v>
      </c>
      <c r="S231" s="15">
        <v>-0.2</v>
      </c>
      <c r="T231" s="14">
        <v>2.4</v>
      </c>
      <c r="U231" s="15">
        <v>-2.1</v>
      </c>
    </row>
    <row r="232" spans="1:21" x14ac:dyDescent="0.2">
      <c r="A232" s="3">
        <v>231</v>
      </c>
      <c r="B232" s="13" t="s">
        <v>103</v>
      </c>
      <c r="C232" s="3">
        <v>32</v>
      </c>
      <c r="D232" s="15">
        <v>-0.1</v>
      </c>
      <c r="E232" s="3">
        <v>0.6</v>
      </c>
      <c r="F232" s="3">
        <v>0</v>
      </c>
      <c r="G232" s="14">
        <v>1</v>
      </c>
      <c r="H232" s="3">
        <v>-0.3</v>
      </c>
      <c r="I232" s="3">
        <v>-0.1</v>
      </c>
      <c r="J232" s="15">
        <v>-1.4</v>
      </c>
      <c r="K232" s="3">
        <v>-1</v>
      </c>
      <c r="L232" s="3">
        <v>-0.9</v>
      </c>
      <c r="M232" s="15">
        <v>-1.5</v>
      </c>
      <c r="N232" s="3">
        <v>-1.6</v>
      </c>
      <c r="O232" s="3">
        <v>-1.7</v>
      </c>
      <c r="P232" s="15">
        <v>-3.4</v>
      </c>
      <c r="Q232" s="14">
        <v>0.2</v>
      </c>
      <c r="R232" s="14">
        <v>1.9</v>
      </c>
      <c r="S232" s="15">
        <v>-0.1</v>
      </c>
      <c r="T232" s="15">
        <v>-2</v>
      </c>
      <c r="U232" s="15">
        <v>-0.1</v>
      </c>
    </row>
    <row r="233" spans="1:21" x14ac:dyDescent="0.2">
      <c r="A233" s="3">
        <v>232</v>
      </c>
      <c r="B233" s="13" t="s">
        <v>85</v>
      </c>
      <c r="C233" s="3">
        <v>31</v>
      </c>
      <c r="D233" s="15">
        <v>-0.1</v>
      </c>
      <c r="E233" s="3">
        <v>0.3</v>
      </c>
      <c r="F233" s="3">
        <v>6.1</v>
      </c>
      <c r="G233" s="15">
        <v>-3.9</v>
      </c>
      <c r="H233" s="3">
        <v>2.2000000000000002</v>
      </c>
      <c r="I233" s="3">
        <v>6</v>
      </c>
      <c r="J233" s="14">
        <v>0.4</v>
      </c>
      <c r="K233" s="3">
        <v>-3.1</v>
      </c>
      <c r="L233" s="3">
        <v>-5.8</v>
      </c>
      <c r="M233" s="14">
        <v>6</v>
      </c>
      <c r="N233" s="3">
        <v>-0.8</v>
      </c>
      <c r="O233" s="3">
        <v>-4.8</v>
      </c>
      <c r="P233" s="15">
        <v>-5.6</v>
      </c>
      <c r="Q233" s="15">
        <v>-2.2000000000000002</v>
      </c>
      <c r="R233" s="14">
        <v>2.5</v>
      </c>
      <c r="S233" s="15">
        <v>-0.7</v>
      </c>
      <c r="T233" s="15">
        <v>-4.2</v>
      </c>
      <c r="U233" s="14">
        <v>3.5</v>
      </c>
    </row>
    <row r="234" spans="1:21" x14ac:dyDescent="0.2">
      <c r="A234" s="3">
        <v>233</v>
      </c>
      <c r="B234" s="13" t="s">
        <v>89</v>
      </c>
      <c r="C234" s="3">
        <v>31</v>
      </c>
      <c r="D234" s="15">
        <v>-0.1</v>
      </c>
      <c r="E234" s="3">
        <v>-0.6</v>
      </c>
      <c r="F234" s="3">
        <v>-0.7</v>
      </c>
      <c r="G234" s="15">
        <v>-0.5</v>
      </c>
      <c r="H234" s="3">
        <v>-0.2</v>
      </c>
      <c r="I234" s="3">
        <v>-2.1</v>
      </c>
      <c r="J234" s="14">
        <v>1.7</v>
      </c>
      <c r="K234" s="3">
        <v>1.3</v>
      </c>
      <c r="L234" s="3">
        <v>2.4</v>
      </c>
      <c r="M234" s="15">
        <v>-2.8</v>
      </c>
      <c r="N234" s="3">
        <v>-0.1</v>
      </c>
      <c r="O234" s="3">
        <v>-0.4</v>
      </c>
      <c r="P234" s="15">
        <v>-0.6</v>
      </c>
      <c r="Q234" s="15">
        <v>-3</v>
      </c>
      <c r="R234" s="14">
        <v>0.9</v>
      </c>
      <c r="S234" s="15">
        <v>-0.8</v>
      </c>
      <c r="T234" s="15">
        <v>-0.2</v>
      </c>
      <c r="U234" s="14">
        <v>0.5</v>
      </c>
    </row>
    <row r="235" spans="1:21" x14ac:dyDescent="0.2">
      <c r="A235" s="3">
        <v>234</v>
      </c>
      <c r="B235" s="13" t="s">
        <v>304</v>
      </c>
      <c r="C235" s="3">
        <v>33</v>
      </c>
      <c r="D235" s="15">
        <v>-0.1</v>
      </c>
      <c r="E235" s="3">
        <v>0.1</v>
      </c>
      <c r="F235" s="3">
        <v>1.6</v>
      </c>
      <c r="G235" s="15">
        <v>-1</v>
      </c>
      <c r="H235" s="3">
        <v>-0.5</v>
      </c>
      <c r="I235" s="3">
        <v>0.4</v>
      </c>
      <c r="J235" s="15">
        <v>-2.8</v>
      </c>
      <c r="K235" s="3">
        <v>0</v>
      </c>
      <c r="L235" s="3">
        <v>1.7</v>
      </c>
      <c r="M235" s="15">
        <v>-6.7</v>
      </c>
      <c r="N235" s="3">
        <v>0.6</v>
      </c>
      <c r="O235" s="3">
        <v>-1.7</v>
      </c>
      <c r="P235" s="15">
        <v>-1</v>
      </c>
      <c r="Q235" s="14">
        <v>0.4</v>
      </c>
      <c r="R235" s="14">
        <v>1</v>
      </c>
      <c r="S235" s="14">
        <v>0</v>
      </c>
      <c r="T235" s="15">
        <v>-1.8</v>
      </c>
      <c r="U235" s="15">
        <v>-1.1000000000000001</v>
      </c>
    </row>
    <row r="236" spans="1:21" x14ac:dyDescent="0.2">
      <c r="A236" s="3">
        <v>235</v>
      </c>
      <c r="B236" s="13" t="s">
        <v>249</v>
      </c>
      <c r="C236" s="3">
        <v>33</v>
      </c>
      <c r="D236" s="15">
        <v>-0.1</v>
      </c>
      <c r="E236" s="3">
        <v>0.1</v>
      </c>
      <c r="F236" s="3">
        <v>1</v>
      </c>
      <c r="G236" s="15">
        <v>-0.4</v>
      </c>
      <c r="H236" s="3">
        <v>-1.5</v>
      </c>
      <c r="I236" s="3">
        <v>-1.6</v>
      </c>
      <c r="J236" s="15">
        <v>-4.8</v>
      </c>
      <c r="K236" s="3">
        <v>1</v>
      </c>
      <c r="L236" s="3">
        <v>2</v>
      </c>
      <c r="M236" s="15">
        <v>-2.1</v>
      </c>
      <c r="N236" s="3">
        <v>0.5</v>
      </c>
      <c r="O236" s="3">
        <v>-1.4</v>
      </c>
      <c r="P236" s="15">
        <v>-0.9</v>
      </c>
      <c r="Q236" s="15">
        <v>-1.5</v>
      </c>
      <c r="R236" s="14">
        <v>1</v>
      </c>
      <c r="S236" s="15">
        <v>-0.1</v>
      </c>
      <c r="T236" s="15">
        <v>-2</v>
      </c>
      <c r="U236" s="15">
        <v>-1.9</v>
      </c>
    </row>
    <row r="237" spans="1:21" x14ac:dyDescent="0.2">
      <c r="A237" s="3">
        <v>236</v>
      </c>
      <c r="B237" s="13" t="s">
        <v>329</v>
      </c>
      <c r="C237" s="3">
        <v>33</v>
      </c>
      <c r="D237" s="15">
        <v>-0.2</v>
      </c>
      <c r="E237" s="3">
        <v>0.3</v>
      </c>
      <c r="F237" s="3">
        <v>-0.6</v>
      </c>
      <c r="G237" s="14">
        <v>1.1000000000000001</v>
      </c>
      <c r="H237" s="3">
        <v>0.1</v>
      </c>
      <c r="I237" s="3">
        <v>1.4</v>
      </c>
      <c r="J237" s="15">
        <v>-1.7</v>
      </c>
      <c r="K237" s="3">
        <v>-1.1000000000000001</v>
      </c>
      <c r="L237" s="3">
        <v>-2</v>
      </c>
      <c r="M237" s="14">
        <v>2.2000000000000002</v>
      </c>
      <c r="N237" s="3">
        <v>-1</v>
      </c>
      <c r="O237" s="3">
        <v>0</v>
      </c>
      <c r="P237" s="15">
        <v>-1</v>
      </c>
      <c r="Q237" s="14">
        <v>0</v>
      </c>
      <c r="R237" s="15">
        <v>-0.3</v>
      </c>
      <c r="S237" s="15">
        <v>-0.5</v>
      </c>
      <c r="T237" s="14">
        <v>0.2</v>
      </c>
      <c r="U237" s="14">
        <v>1.5</v>
      </c>
    </row>
    <row r="238" spans="1:21" x14ac:dyDescent="0.2">
      <c r="A238" s="3">
        <v>237</v>
      </c>
      <c r="B238" s="13" t="s">
        <v>297</v>
      </c>
      <c r="C238" s="3">
        <v>32</v>
      </c>
      <c r="D238" s="15">
        <v>-0.3</v>
      </c>
      <c r="E238" s="3">
        <v>0</v>
      </c>
      <c r="F238" s="3">
        <v>-2</v>
      </c>
      <c r="G238" s="14">
        <v>1.3</v>
      </c>
      <c r="H238" s="3">
        <v>0.8</v>
      </c>
      <c r="I238" s="3">
        <v>1.5</v>
      </c>
      <c r="J238" s="14">
        <v>1.4</v>
      </c>
      <c r="K238" s="3">
        <v>-1</v>
      </c>
      <c r="L238" s="3">
        <v>-0.6</v>
      </c>
      <c r="M238" s="15">
        <v>-3.3</v>
      </c>
      <c r="N238" s="3">
        <v>-3.2</v>
      </c>
      <c r="O238" s="3">
        <v>-0.9</v>
      </c>
      <c r="P238" s="15">
        <v>-4.0999999999999996</v>
      </c>
      <c r="Q238" s="14">
        <v>0</v>
      </c>
      <c r="R238" s="14">
        <v>0.5</v>
      </c>
      <c r="S238" s="14">
        <v>1.7</v>
      </c>
      <c r="T238" s="15">
        <v>-0.6</v>
      </c>
      <c r="U238" s="14">
        <v>0.9</v>
      </c>
    </row>
    <row r="239" spans="1:21" x14ac:dyDescent="0.2">
      <c r="A239" s="3">
        <v>238</v>
      </c>
      <c r="B239" s="13" t="s">
        <v>316</v>
      </c>
      <c r="C239" s="3">
        <v>33</v>
      </c>
      <c r="D239" s="15">
        <v>-0.3</v>
      </c>
      <c r="E239" s="3">
        <v>-0.3</v>
      </c>
      <c r="F239" s="3">
        <v>-1</v>
      </c>
      <c r="G239" s="14">
        <v>0.1</v>
      </c>
      <c r="H239" s="3">
        <v>0.1</v>
      </c>
      <c r="I239" s="3">
        <v>1.1000000000000001</v>
      </c>
      <c r="J239" s="15">
        <v>-1.2</v>
      </c>
      <c r="K239" s="3">
        <v>0.2</v>
      </c>
      <c r="L239" s="3">
        <v>1.4</v>
      </c>
      <c r="M239" s="15">
        <v>-5</v>
      </c>
      <c r="N239" s="3">
        <v>-0.9</v>
      </c>
      <c r="O239" s="3">
        <v>-1</v>
      </c>
      <c r="P239" s="15">
        <v>-1.9</v>
      </c>
      <c r="Q239" s="14">
        <v>1.2</v>
      </c>
      <c r="R239" s="15">
        <v>-0.3</v>
      </c>
      <c r="S239" s="14">
        <v>1.3</v>
      </c>
      <c r="T239" s="15">
        <v>-0.5</v>
      </c>
      <c r="U239" s="15">
        <v>-0.7</v>
      </c>
    </row>
    <row r="240" spans="1:21" x14ac:dyDescent="0.2">
      <c r="A240" s="3">
        <v>239</v>
      </c>
      <c r="B240" s="13" t="s">
        <v>262</v>
      </c>
      <c r="C240" s="3">
        <v>33</v>
      </c>
      <c r="D240" s="15">
        <v>-0.4</v>
      </c>
      <c r="E240" s="3">
        <v>0.8</v>
      </c>
      <c r="F240" s="3">
        <v>-1.9</v>
      </c>
      <c r="G240" s="14">
        <v>2.9</v>
      </c>
      <c r="H240" s="3">
        <v>0.3</v>
      </c>
      <c r="I240" s="3">
        <v>-1.3</v>
      </c>
      <c r="J240" s="14">
        <v>2.9</v>
      </c>
      <c r="K240" s="3">
        <v>-2.4</v>
      </c>
      <c r="L240" s="3">
        <v>-3.2</v>
      </c>
      <c r="M240" s="15">
        <v>-0.8</v>
      </c>
      <c r="N240" s="3">
        <v>-1.4</v>
      </c>
      <c r="O240" s="3">
        <v>1</v>
      </c>
      <c r="P240" s="15">
        <v>-0.3</v>
      </c>
      <c r="Q240" s="14">
        <v>1.1000000000000001</v>
      </c>
      <c r="R240" s="15">
        <v>-1.6</v>
      </c>
      <c r="S240" s="15">
        <v>-0.5</v>
      </c>
      <c r="T240" s="14">
        <v>1.6</v>
      </c>
      <c r="U240" s="14">
        <v>1</v>
      </c>
    </row>
    <row r="241" spans="1:21" x14ac:dyDescent="0.2">
      <c r="A241" s="3">
        <v>240</v>
      </c>
      <c r="B241" s="13" t="s">
        <v>161</v>
      </c>
      <c r="C241" s="3">
        <v>32</v>
      </c>
      <c r="D241" s="15">
        <v>-0.5</v>
      </c>
      <c r="E241" s="3">
        <v>-1.2</v>
      </c>
      <c r="F241" s="3">
        <v>-0.5</v>
      </c>
      <c r="G241" s="15">
        <v>-1.5</v>
      </c>
      <c r="H241" s="3">
        <v>-0.8</v>
      </c>
      <c r="I241" s="3">
        <v>-1</v>
      </c>
      <c r="J241" s="15">
        <v>-2.2000000000000002</v>
      </c>
      <c r="K241" s="3">
        <v>2.7</v>
      </c>
      <c r="L241" s="3">
        <v>3.3</v>
      </c>
      <c r="M241" s="14">
        <v>2.1</v>
      </c>
      <c r="N241" s="3">
        <v>-0.2</v>
      </c>
      <c r="O241" s="3">
        <v>-1</v>
      </c>
      <c r="P241" s="15">
        <v>-1.3</v>
      </c>
      <c r="Q241" s="15">
        <v>-1.6</v>
      </c>
      <c r="R241" s="14">
        <v>1.2</v>
      </c>
      <c r="S241" s="14">
        <v>0.6</v>
      </c>
      <c r="T241" s="15">
        <v>-1.4</v>
      </c>
      <c r="U241" s="15">
        <v>-2</v>
      </c>
    </row>
    <row r="242" spans="1:21" x14ac:dyDescent="0.2">
      <c r="A242" s="3">
        <v>241</v>
      </c>
      <c r="B242" s="13" t="s">
        <v>166</v>
      </c>
      <c r="C242" s="3">
        <v>31</v>
      </c>
      <c r="D242" s="15">
        <v>-0.5</v>
      </c>
      <c r="E242" s="3">
        <v>-0.4</v>
      </c>
      <c r="F242" s="3">
        <v>-2.8</v>
      </c>
      <c r="G242" s="14">
        <v>1.3</v>
      </c>
      <c r="H242" s="3">
        <v>1.2</v>
      </c>
      <c r="I242" s="3">
        <v>3.7</v>
      </c>
      <c r="J242" s="15">
        <v>-0.3</v>
      </c>
      <c r="K242" s="3">
        <v>-1</v>
      </c>
      <c r="L242" s="3">
        <v>0.7</v>
      </c>
      <c r="M242" s="15">
        <v>-7.2</v>
      </c>
      <c r="N242" s="3">
        <v>-0.1</v>
      </c>
      <c r="O242" s="3">
        <v>1.2</v>
      </c>
      <c r="P242" s="14">
        <v>1.1000000000000001</v>
      </c>
      <c r="Q242" s="15">
        <v>-0.6</v>
      </c>
      <c r="R242" s="15">
        <v>-1.9</v>
      </c>
      <c r="S242" s="15">
        <v>-0.1</v>
      </c>
      <c r="T242" s="14">
        <v>1.8</v>
      </c>
      <c r="U242" s="15">
        <v>-0.4</v>
      </c>
    </row>
    <row r="243" spans="1:21" x14ac:dyDescent="0.2">
      <c r="A243" s="3">
        <v>242</v>
      </c>
      <c r="B243" s="13" t="s">
        <v>87</v>
      </c>
      <c r="C243" s="3">
        <v>36</v>
      </c>
      <c r="D243" s="15">
        <v>-0.6</v>
      </c>
      <c r="E243" s="3">
        <v>-0.5</v>
      </c>
      <c r="F243" s="3">
        <v>-3.6</v>
      </c>
      <c r="G243" s="14">
        <v>1.9</v>
      </c>
      <c r="H243" s="3">
        <v>1.3</v>
      </c>
      <c r="I243" s="3">
        <v>2.4</v>
      </c>
      <c r="J243" s="14">
        <v>2</v>
      </c>
      <c r="K243" s="3">
        <v>-0.8</v>
      </c>
      <c r="L243" s="3">
        <v>-2.2000000000000002</v>
      </c>
      <c r="M243" s="14">
        <v>4.3</v>
      </c>
      <c r="N243" s="3">
        <v>-4</v>
      </c>
      <c r="O243" s="3">
        <v>-0.3</v>
      </c>
      <c r="P243" s="15">
        <v>-4.3</v>
      </c>
      <c r="Q243" s="14">
        <v>1.5</v>
      </c>
      <c r="R243" s="14">
        <v>0.3</v>
      </c>
      <c r="S243" s="15">
        <v>-0.3</v>
      </c>
      <c r="T243" s="14">
        <v>0.8</v>
      </c>
      <c r="U243" s="14">
        <v>0.8</v>
      </c>
    </row>
    <row r="244" spans="1:21" x14ac:dyDescent="0.2">
      <c r="A244" s="3">
        <v>243</v>
      </c>
      <c r="B244" s="13" t="s">
        <v>92</v>
      </c>
      <c r="C244" s="3">
        <v>32</v>
      </c>
      <c r="D244" s="15">
        <v>-0.6</v>
      </c>
      <c r="E244" s="3">
        <v>-0.7</v>
      </c>
      <c r="F244" s="3">
        <v>-1.6</v>
      </c>
      <c r="G244" s="14">
        <v>0</v>
      </c>
      <c r="H244" s="3">
        <v>-0.2</v>
      </c>
      <c r="I244" s="3">
        <v>-2.6</v>
      </c>
      <c r="J244" s="14">
        <v>3</v>
      </c>
      <c r="K244" s="3">
        <v>1.1000000000000001</v>
      </c>
      <c r="L244" s="3">
        <v>1.4</v>
      </c>
      <c r="M244" s="14">
        <v>0.5</v>
      </c>
      <c r="N244" s="3">
        <v>-0.1</v>
      </c>
      <c r="O244" s="3">
        <v>0.5</v>
      </c>
      <c r="P244" s="14">
        <v>0.4</v>
      </c>
      <c r="Q244" s="15">
        <v>-0.9</v>
      </c>
      <c r="R244" s="15">
        <v>-0.5</v>
      </c>
      <c r="S244" s="14">
        <v>0</v>
      </c>
      <c r="T244" s="14">
        <v>0.3</v>
      </c>
      <c r="U244" s="15">
        <v>-0.4</v>
      </c>
    </row>
    <row r="245" spans="1:21" x14ac:dyDescent="0.2">
      <c r="A245" s="3">
        <v>244</v>
      </c>
      <c r="B245" s="13" t="s">
        <v>48</v>
      </c>
      <c r="C245" s="3">
        <v>32</v>
      </c>
      <c r="D245" s="15">
        <v>-0.7</v>
      </c>
      <c r="E245" s="3">
        <v>1.3</v>
      </c>
      <c r="F245" s="3">
        <v>-0.6</v>
      </c>
      <c r="G245" s="14">
        <v>2.7</v>
      </c>
      <c r="H245" s="3">
        <v>-3</v>
      </c>
      <c r="I245" s="3">
        <v>-7.9</v>
      </c>
      <c r="J245" s="15">
        <v>-1.7</v>
      </c>
      <c r="K245" s="3">
        <v>-0.4</v>
      </c>
      <c r="L245" s="3">
        <v>-2.1</v>
      </c>
      <c r="M245" s="14">
        <v>4.5</v>
      </c>
      <c r="N245" s="3">
        <v>-1.3</v>
      </c>
      <c r="O245" s="3">
        <v>1.5</v>
      </c>
      <c r="P245" s="14">
        <v>0.2</v>
      </c>
      <c r="Q245" s="15">
        <v>-2.2000000000000002</v>
      </c>
      <c r="R245" s="15">
        <v>-0.4</v>
      </c>
      <c r="S245" s="14">
        <v>0.7</v>
      </c>
      <c r="T245" s="14">
        <v>0</v>
      </c>
      <c r="U245" s="14">
        <v>0.7</v>
      </c>
    </row>
    <row r="246" spans="1:21" x14ac:dyDescent="0.2">
      <c r="A246" s="3">
        <v>245</v>
      </c>
      <c r="B246" s="13" t="s">
        <v>345</v>
      </c>
      <c r="C246" s="3">
        <v>34</v>
      </c>
      <c r="D246" s="15">
        <v>-0.7</v>
      </c>
      <c r="E246" s="3">
        <v>1.5</v>
      </c>
      <c r="F246" s="3">
        <v>6.7</v>
      </c>
      <c r="G246" s="15">
        <v>-2.4</v>
      </c>
      <c r="H246" s="3">
        <v>-1.1000000000000001</v>
      </c>
      <c r="I246" s="3">
        <v>-2.9</v>
      </c>
      <c r="J246" s="15">
        <v>-0.8</v>
      </c>
      <c r="K246" s="3">
        <v>-2.7</v>
      </c>
      <c r="L246" s="3">
        <v>-2.2999999999999998</v>
      </c>
      <c r="M246" s="15">
        <v>-5.7</v>
      </c>
      <c r="N246" s="3">
        <v>4.5</v>
      </c>
      <c r="O246" s="3">
        <v>-0.1</v>
      </c>
      <c r="P246" s="14">
        <v>4.3</v>
      </c>
      <c r="Q246" s="15">
        <v>-0.1</v>
      </c>
      <c r="R246" s="14">
        <v>2.5</v>
      </c>
      <c r="S246" s="15">
        <v>-1.4</v>
      </c>
      <c r="T246" s="15">
        <v>-1.3</v>
      </c>
      <c r="U246" s="14">
        <v>2.7</v>
      </c>
    </row>
    <row r="247" spans="1:21" x14ac:dyDescent="0.2">
      <c r="A247" s="3">
        <v>246</v>
      </c>
      <c r="B247" s="13" t="s">
        <v>70</v>
      </c>
      <c r="C247" s="3">
        <v>35</v>
      </c>
      <c r="D247" s="15">
        <v>-0.7</v>
      </c>
      <c r="E247" s="3">
        <v>-0.5</v>
      </c>
      <c r="F247" s="3">
        <v>-1.5</v>
      </c>
      <c r="G247" s="14">
        <v>0.3</v>
      </c>
      <c r="H247" s="3">
        <v>2.8</v>
      </c>
      <c r="I247" s="3">
        <v>6.2</v>
      </c>
      <c r="J247" s="14">
        <v>2.2000000000000002</v>
      </c>
      <c r="K247" s="3">
        <v>-2.5</v>
      </c>
      <c r="L247" s="3">
        <v>-3.6</v>
      </c>
      <c r="M247" s="14">
        <v>0.8</v>
      </c>
      <c r="N247" s="3">
        <v>-1.9</v>
      </c>
      <c r="O247" s="3">
        <v>-0.9</v>
      </c>
      <c r="P247" s="15">
        <v>-2.9</v>
      </c>
      <c r="Q247" s="14">
        <v>0.5</v>
      </c>
      <c r="R247" s="15">
        <v>-1.2</v>
      </c>
      <c r="S247" s="15">
        <v>-0.9</v>
      </c>
      <c r="T247" s="14">
        <v>1.4</v>
      </c>
      <c r="U247" s="14">
        <v>1</v>
      </c>
    </row>
    <row r="248" spans="1:21" x14ac:dyDescent="0.2">
      <c r="A248" s="3">
        <v>247</v>
      </c>
      <c r="B248" s="13" t="s">
        <v>270</v>
      </c>
      <c r="C248" s="3">
        <v>31</v>
      </c>
      <c r="D248" s="15">
        <v>-0.8</v>
      </c>
      <c r="E248" s="3">
        <v>-0.6</v>
      </c>
      <c r="F248" s="3">
        <v>2.2999999999999998</v>
      </c>
      <c r="G248" s="15">
        <v>-2.8</v>
      </c>
      <c r="H248" s="3">
        <v>0.5</v>
      </c>
      <c r="I248" s="3">
        <v>2.8</v>
      </c>
      <c r="J248" s="15">
        <v>-2.1</v>
      </c>
      <c r="K248" s="3">
        <v>0</v>
      </c>
      <c r="L248" s="3">
        <v>0.7</v>
      </c>
      <c r="M248" s="15">
        <v>-3.6</v>
      </c>
      <c r="N248" s="3">
        <v>-0.2</v>
      </c>
      <c r="O248" s="3">
        <v>-3.6</v>
      </c>
      <c r="P248" s="15">
        <v>-3.8</v>
      </c>
      <c r="Q248" s="14">
        <v>0.4</v>
      </c>
      <c r="R248" s="14">
        <v>1.3</v>
      </c>
      <c r="S248" s="14">
        <v>0.7</v>
      </c>
      <c r="T248" s="15">
        <v>-2.7</v>
      </c>
      <c r="U248" s="14">
        <v>0.6</v>
      </c>
    </row>
    <row r="249" spans="1:21" x14ac:dyDescent="0.2">
      <c r="A249" s="3">
        <v>248</v>
      </c>
      <c r="B249" s="13" t="s">
        <v>109</v>
      </c>
      <c r="C249" s="3">
        <v>33</v>
      </c>
      <c r="D249" s="15">
        <v>-0.8</v>
      </c>
      <c r="E249" s="3">
        <v>-2.2999999999999998</v>
      </c>
      <c r="F249" s="3">
        <v>-1.6</v>
      </c>
      <c r="G249" s="15">
        <v>-2.5</v>
      </c>
      <c r="H249" s="3">
        <v>0.8</v>
      </c>
      <c r="I249" s="3">
        <v>2</v>
      </c>
      <c r="J249" s="14">
        <v>0.5</v>
      </c>
      <c r="K249" s="3">
        <v>3</v>
      </c>
      <c r="L249" s="3">
        <v>2.8</v>
      </c>
      <c r="M249" s="14">
        <v>4.3</v>
      </c>
      <c r="N249" s="3">
        <v>-0.5</v>
      </c>
      <c r="O249" s="3">
        <v>-1.3</v>
      </c>
      <c r="P249" s="15">
        <v>-1.8</v>
      </c>
      <c r="Q249" s="15">
        <v>-1.3</v>
      </c>
      <c r="R249" s="14">
        <v>0.4</v>
      </c>
      <c r="S249" s="14">
        <v>0.6</v>
      </c>
      <c r="T249" s="15">
        <v>-0.7</v>
      </c>
      <c r="U249" s="15">
        <v>-1.7</v>
      </c>
    </row>
    <row r="250" spans="1:21" x14ac:dyDescent="0.2">
      <c r="A250" s="3">
        <v>249</v>
      </c>
      <c r="B250" s="13" t="s">
        <v>335</v>
      </c>
      <c r="C250" s="3">
        <v>34</v>
      </c>
      <c r="D250" s="15">
        <v>-0.8</v>
      </c>
      <c r="E250" s="3">
        <v>-0.4</v>
      </c>
      <c r="F250" s="3">
        <v>-2.7</v>
      </c>
      <c r="G250" s="14">
        <v>1.2</v>
      </c>
      <c r="H250" s="3">
        <v>-0.4</v>
      </c>
      <c r="I250" s="3">
        <v>-0.7</v>
      </c>
      <c r="J250" s="15">
        <v>-0.9</v>
      </c>
      <c r="K250" s="3">
        <v>0.5</v>
      </c>
      <c r="L250" s="3">
        <v>0.9</v>
      </c>
      <c r="M250" s="15">
        <v>-0.9</v>
      </c>
      <c r="N250" s="3">
        <v>-1.6</v>
      </c>
      <c r="O250" s="3">
        <v>0.6</v>
      </c>
      <c r="P250" s="15">
        <v>-1</v>
      </c>
      <c r="Q250" s="15">
        <v>-1.2</v>
      </c>
      <c r="R250" s="15">
        <v>-1.1000000000000001</v>
      </c>
      <c r="S250" s="14">
        <v>0.2</v>
      </c>
      <c r="T250" s="14">
        <v>0.3</v>
      </c>
      <c r="U250" s="14">
        <v>1.1000000000000001</v>
      </c>
    </row>
    <row r="251" spans="1:21" x14ac:dyDescent="0.2">
      <c r="A251" s="3">
        <v>250</v>
      </c>
      <c r="B251" s="13" t="s">
        <v>356</v>
      </c>
      <c r="C251" s="3">
        <v>34</v>
      </c>
      <c r="D251" s="15">
        <v>-1</v>
      </c>
      <c r="E251" s="3">
        <v>-0.3</v>
      </c>
      <c r="F251" s="3">
        <v>-0.7</v>
      </c>
      <c r="G251" s="15">
        <v>-0.1</v>
      </c>
      <c r="H251" s="3">
        <v>-1.1000000000000001</v>
      </c>
      <c r="I251" s="3">
        <v>0.3</v>
      </c>
      <c r="J251" s="15">
        <v>-5</v>
      </c>
      <c r="K251" s="3">
        <v>0.8</v>
      </c>
      <c r="L251" s="3">
        <v>2</v>
      </c>
      <c r="M251" s="15">
        <v>-3.4</v>
      </c>
      <c r="N251" s="3">
        <v>0.9</v>
      </c>
      <c r="O251" s="3">
        <v>0.6</v>
      </c>
      <c r="P251" s="14">
        <v>1.5</v>
      </c>
      <c r="Q251" s="15">
        <v>-2.8</v>
      </c>
      <c r="R251" s="14">
        <v>0.5</v>
      </c>
      <c r="S251" s="15">
        <v>-0.2</v>
      </c>
      <c r="T251" s="14">
        <v>1.1000000000000001</v>
      </c>
      <c r="U251" s="15">
        <v>-1.4</v>
      </c>
    </row>
    <row r="252" spans="1:21" x14ac:dyDescent="0.2">
      <c r="A252" s="3">
        <v>251</v>
      </c>
      <c r="B252" s="13" t="s">
        <v>287</v>
      </c>
      <c r="C252" s="3">
        <v>30</v>
      </c>
      <c r="D252" s="15">
        <v>-1</v>
      </c>
      <c r="E252" s="3">
        <v>-0.2</v>
      </c>
      <c r="F252" s="3">
        <v>-1.4</v>
      </c>
      <c r="G252" s="14">
        <v>0.6</v>
      </c>
      <c r="H252" s="3">
        <v>1.4</v>
      </c>
      <c r="I252" s="3">
        <v>0.6</v>
      </c>
      <c r="J252" s="14">
        <v>5.7</v>
      </c>
      <c r="K252" s="3">
        <v>-1.9</v>
      </c>
      <c r="L252" s="3">
        <v>-1.5</v>
      </c>
      <c r="M252" s="15">
        <v>-4.9000000000000004</v>
      </c>
      <c r="N252" s="3">
        <v>-1.9</v>
      </c>
      <c r="O252" s="3">
        <v>-1.4</v>
      </c>
      <c r="P252" s="15">
        <v>-3.3</v>
      </c>
      <c r="Q252" s="14">
        <v>1.3</v>
      </c>
      <c r="R252" s="15">
        <v>-0.5</v>
      </c>
      <c r="S252" s="15">
        <v>-0.6</v>
      </c>
      <c r="T252" s="15">
        <v>-0.1</v>
      </c>
      <c r="U252" s="15">
        <v>-0.5</v>
      </c>
    </row>
    <row r="253" spans="1:21" x14ac:dyDescent="0.2">
      <c r="A253" s="3">
        <v>252</v>
      </c>
      <c r="B253" s="13" t="s">
        <v>224</v>
      </c>
      <c r="C253" s="3">
        <v>31</v>
      </c>
      <c r="D253" s="15">
        <v>-1.1000000000000001</v>
      </c>
      <c r="E253" s="3">
        <v>-1.1000000000000001</v>
      </c>
      <c r="F253" s="3">
        <v>-4.3</v>
      </c>
      <c r="G253" s="14">
        <v>1.3</v>
      </c>
      <c r="H253" s="3">
        <v>0</v>
      </c>
      <c r="I253" s="3">
        <v>1.6</v>
      </c>
      <c r="J253" s="15">
        <v>-3.1</v>
      </c>
      <c r="K253" s="3">
        <v>1.3</v>
      </c>
      <c r="L253" s="3">
        <v>2</v>
      </c>
      <c r="M253" s="15">
        <v>-0.8</v>
      </c>
      <c r="N253" s="3">
        <v>1.6</v>
      </c>
      <c r="O253" s="3">
        <v>3.8</v>
      </c>
      <c r="P253" s="14">
        <v>5.4</v>
      </c>
      <c r="Q253" s="14">
        <v>1.5</v>
      </c>
      <c r="R253" s="15">
        <v>-3.8</v>
      </c>
      <c r="S253" s="15">
        <v>-0.2</v>
      </c>
      <c r="T253" s="14">
        <v>4.5</v>
      </c>
      <c r="U253" s="15">
        <v>-1.7</v>
      </c>
    </row>
    <row r="254" spans="1:21" x14ac:dyDescent="0.2">
      <c r="A254" s="3">
        <v>253</v>
      </c>
      <c r="B254" s="13" t="s">
        <v>264</v>
      </c>
      <c r="C254" s="3">
        <v>32</v>
      </c>
      <c r="D254" s="15">
        <v>-1.1000000000000001</v>
      </c>
      <c r="E254" s="3">
        <v>-0.3</v>
      </c>
      <c r="F254" s="3">
        <v>-1.7</v>
      </c>
      <c r="G254" s="14">
        <v>0.7</v>
      </c>
      <c r="H254" s="3">
        <v>1.9</v>
      </c>
      <c r="I254" s="3">
        <v>4.2</v>
      </c>
      <c r="J254" s="14">
        <v>2</v>
      </c>
      <c r="K254" s="3">
        <v>-2.4</v>
      </c>
      <c r="L254" s="3">
        <v>-2.4</v>
      </c>
      <c r="M254" s="15">
        <v>-3.9</v>
      </c>
      <c r="N254" s="3">
        <v>0.9</v>
      </c>
      <c r="O254" s="3">
        <v>2.9</v>
      </c>
      <c r="P254" s="14">
        <v>3.9</v>
      </c>
      <c r="Q254" s="14">
        <v>0.4</v>
      </c>
      <c r="R254" s="15">
        <v>-2.2999999999999998</v>
      </c>
      <c r="S254" s="14">
        <v>0.5</v>
      </c>
      <c r="T254" s="14">
        <v>3.5</v>
      </c>
      <c r="U254" s="14">
        <v>2.2999999999999998</v>
      </c>
    </row>
    <row r="255" spans="1:21" x14ac:dyDescent="0.2">
      <c r="A255" s="3">
        <v>254</v>
      </c>
      <c r="B255" s="13" t="s">
        <v>179</v>
      </c>
      <c r="C255" s="3">
        <v>34</v>
      </c>
      <c r="D255" s="15">
        <v>-1.1000000000000001</v>
      </c>
      <c r="E255" s="3">
        <v>-1.8</v>
      </c>
      <c r="F255" s="3">
        <v>-2.8</v>
      </c>
      <c r="G255" s="15">
        <v>-1</v>
      </c>
      <c r="H255" s="3">
        <v>1</v>
      </c>
      <c r="I255" s="3">
        <v>1.7</v>
      </c>
      <c r="J255" s="14">
        <v>2.1</v>
      </c>
      <c r="K255" s="3">
        <v>1.5</v>
      </c>
      <c r="L255" s="3">
        <v>0.9</v>
      </c>
      <c r="M255" s="14">
        <v>5.0999999999999996</v>
      </c>
      <c r="N255" s="3">
        <v>-1.4</v>
      </c>
      <c r="O255" s="3">
        <v>0.3</v>
      </c>
      <c r="P255" s="15">
        <v>-1.1000000000000001</v>
      </c>
      <c r="Q255" s="15">
        <v>-1.1000000000000001</v>
      </c>
      <c r="R255" s="15">
        <v>-0.3</v>
      </c>
      <c r="S255" s="14">
        <v>0.1</v>
      </c>
      <c r="T255" s="14">
        <v>0.6</v>
      </c>
      <c r="U255" s="14">
        <v>0.5</v>
      </c>
    </row>
    <row r="256" spans="1:21" x14ac:dyDescent="0.2">
      <c r="A256" s="3">
        <v>255</v>
      </c>
      <c r="B256" s="13" t="s">
        <v>149</v>
      </c>
      <c r="C256" s="3">
        <v>33</v>
      </c>
      <c r="D256" s="15">
        <v>-1.2</v>
      </c>
      <c r="E256" s="3">
        <v>-2.2000000000000002</v>
      </c>
      <c r="F256" s="3">
        <v>1.7</v>
      </c>
      <c r="G256" s="15">
        <v>-4.9000000000000004</v>
      </c>
      <c r="H256" s="3">
        <v>0</v>
      </c>
      <c r="I256" s="3">
        <v>3.5</v>
      </c>
      <c r="J256" s="15">
        <v>-6.1</v>
      </c>
      <c r="K256" s="3">
        <v>3.2</v>
      </c>
      <c r="L256" s="3">
        <v>4.2</v>
      </c>
      <c r="M256" s="14">
        <v>0.4</v>
      </c>
      <c r="N256" s="3">
        <v>3.6</v>
      </c>
      <c r="O256" s="3">
        <v>-1.1000000000000001</v>
      </c>
      <c r="P256" s="14">
        <v>2.5</v>
      </c>
      <c r="Q256" s="15">
        <v>-1.3</v>
      </c>
      <c r="R256" s="15">
        <v>-0.3</v>
      </c>
      <c r="S256" s="15">
        <v>-0.2</v>
      </c>
      <c r="T256" s="14">
        <v>0.2</v>
      </c>
      <c r="U256" s="15">
        <v>-2.7</v>
      </c>
    </row>
    <row r="257" spans="1:21" x14ac:dyDescent="0.2">
      <c r="A257" s="3">
        <v>256</v>
      </c>
      <c r="B257" s="13" t="s">
        <v>138</v>
      </c>
      <c r="C257" s="3">
        <v>33</v>
      </c>
      <c r="D257" s="15">
        <v>-1.2</v>
      </c>
      <c r="E257" s="3">
        <v>-1.3</v>
      </c>
      <c r="F257" s="3">
        <v>0</v>
      </c>
      <c r="G257" s="15">
        <v>-2.2000000000000002</v>
      </c>
      <c r="H257" s="3">
        <v>-2.9</v>
      </c>
      <c r="I257" s="3">
        <v>-5.6</v>
      </c>
      <c r="J257" s="15">
        <v>-4.4000000000000004</v>
      </c>
      <c r="K257" s="3">
        <v>4.3</v>
      </c>
      <c r="L257" s="3">
        <v>5.5</v>
      </c>
      <c r="M257" s="14">
        <v>1.4</v>
      </c>
      <c r="N257" s="3">
        <v>0.6</v>
      </c>
      <c r="O257" s="3">
        <v>-1.6</v>
      </c>
      <c r="P257" s="15">
        <v>-0.9</v>
      </c>
      <c r="Q257" s="15">
        <v>-0.4</v>
      </c>
      <c r="R257" s="15">
        <v>-0.3</v>
      </c>
      <c r="S257" s="15">
        <v>-0.4</v>
      </c>
      <c r="T257" s="15">
        <v>-1.5</v>
      </c>
      <c r="U257" s="15">
        <v>-2.6</v>
      </c>
    </row>
    <row r="258" spans="1:21" x14ac:dyDescent="0.2">
      <c r="A258" s="3">
        <v>257</v>
      </c>
      <c r="B258" s="13" t="s">
        <v>347</v>
      </c>
      <c r="C258" s="3">
        <v>32</v>
      </c>
      <c r="D258" s="15">
        <v>-1.3</v>
      </c>
      <c r="E258" s="3">
        <v>0</v>
      </c>
      <c r="F258" s="3">
        <v>1.4</v>
      </c>
      <c r="G258" s="15">
        <v>-1</v>
      </c>
      <c r="H258" s="3">
        <v>0</v>
      </c>
      <c r="I258" s="3">
        <v>1.4</v>
      </c>
      <c r="J258" s="15">
        <v>-2.4</v>
      </c>
      <c r="K258" s="3">
        <v>-1.4</v>
      </c>
      <c r="L258" s="3">
        <v>0</v>
      </c>
      <c r="M258" s="15">
        <v>-8.5</v>
      </c>
      <c r="N258" s="3">
        <v>3.5</v>
      </c>
      <c r="O258" s="3">
        <v>1.8</v>
      </c>
      <c r="P258" s="14">
        <v>5.4</v>
      </c>
      <c r="Q258" s="15">
        <v>-0.8</v>
      </c>
      <c r="R258" s="15">
        <v>-1.2</v>
      </c>
      <c r="S258" s="15">
        <v>-0.3</v>
      </c>
      <c r="T258" s="14">
        <v>2.2000000000000002</v>
      </c>
      <c r="U258" s="14">
        <v>0</v>
      </c>
    </row>
    <row r="259" spans="1:21" x14ac:dyDescent="0.2">
      <c r="A259" s="3">
        <v>258</v>
      </c>
      <c r="B259" s="13" t="s">
        <v>300</v>
      </c>
      <c r="C259" s="3">
        <v>32</v>
      </c>
      <c r="D259" s="15">
        <v>-1.3</v>
      </c>
      <c r="E259" s="3">
        <v>-1.3</v>
      </c>
      <c r="F259" s="3">
        <v>-1.7</v>
      </c>
      <c r="G259" s="15">
        <v>-1</v>
      </c>
      <c r="H259" s="3">
        <v>2</v>
      </c>
      <c r="I259" s="3">
        <v>5.4</v>
      </c>
      <c r="J259" s="14">
        <v>0.6</v>
      </c>
      <c r="K259" s="3">
        <v>-0.7</v>
      </c>
      <c r="L259" s="3">
        <v>-0.7</v>
      </c>
      <c r="M259" s="15">
        <v>-1.2</v>
      </c>
      <c r="N259" s="3">
        <v>-0.5</v>
      </c>
      <c r="O259" s="3">
        <v>0.3</v>
      </c>
      <c r="P259" s="15">
        <v>-0.2</v>
      </c>
      <c r="Q259" s="14">
        <v>4.0999999999999996</v>
      </c>
      <c r="R259" s="15">
        <v>-0.4</v>
      </c>
      <c r="S259" s="15">
        <v>-1.1000000000000001</v>
      </c>
      <c r="T259" s="14">
        <v>1</v>
      </c>
      <c r="U259" s="14">
        <v>0.8</v>
      </c>
    </row>
    <row r="260" spans="1:21" x14ac:dyDescent="0.2">
      <c r="A260" s="3">
        <v>259</v>
      </c>
      <c r="B260" s="13" t="s">
        <v>151</v>
      </c>
      <c r="C260" s="3">
        <v>33</v>
      </c>
      <c r="D260" s="15">
        <v>-1.4</v>
      </c>
      <c r="E260" s="3">
        <v>-1.2</v>
      </c>
      <c r="F260" s="3">
        <v>-1.9</v>
      </c>
      <c r="G260" s="15">
        <v>-0.6</v>
      </c>
      <c r="H260" s="3">
        <v>1.9</v>
      </c>
      <c r="I260" s="3">
        <v>5.6</v>
      </c>
      <c r="J260" s="14">
        <v>0.1</v>
      </c>
      <c r="K260" s="3">
        <v>-0.9</v>
      </c>
      <c r="L260" s="3">
        <v>-1.4</v>
      </c>
      <c r="M260" s="14">
        <v>0.3</v>
      </c>
      <c r="N260" s="3">
        <v>-0.8</v>
      </c>
      <c r="O260" s="3">
        <v>0.4</v>
      </c>
      <c r="P260" s="15">
        <v>-0.3</v>
      </c>
      <c r="Q260" s="14">
        <v>0.8</v>
      </c>
      <c r="R260" s="15">
        <v>-1</v>
      </c>
      <c r="S260" s="14">
        <v>0.3</v>
      </c>
      <c r="T260" s="14">
        <v>1.6</v>
      </c>
      <c r="U260" s="14">
        <v>1.9</v>
      </c>
    </row>
    <row r="261" spans="1:21" x14ac:dyDescent="0.2">
      <c r="A261" s="3">
        <v>260</v>
      </c>
      <c r="B261" s="13" t="s">
        <v>203</v>
      </c>
      <c r="C261" s="3">
        <v>34</v>
      </c>
      <c r="D261" s="15">
        <v>-1.5</v>
      </c>
      <c r="E261" s="3">
        <v>-0.5</v>
      </c>
      <c r="F261" s="3">
        <v>-3.4</v>
      </c>
      <c r="G261" s="14">
        <v>1.6</v>
      </c>
      <c r="H261" s="3">
        <v>-1.1000000000000001</v>
      </c>
      <c r="I261" s="3">
        <v>-2.2999999999999998</v>
      </c>
      <c r="J261" s="15">
        <v>-1.8</v>
      </c>
      <c r="K261" s="3">
        <v>0.7</v>
      </c>
      <c r="L261" s="3">
        <v>-0.3</v>
      </c>
      <c r="M261" s="14">
        <v>4.9000000000000004</v>
      </c>
      <c r="N261" s="3">
        <v>-0.7</v>
      </c>
      <c r="O261" s="3">
        <v>2.5</v>
      </c>
      <c r="P261" s="14">
        <v>1.8</v>
      </c>
      <c r="Q261" s="14">
        <v>1.5</v>
      </c>
      <c r="R261" s="15">
        <v>-1.4</v>
      </c>
      <c r="S261" s="14">
        <v>0.5</v>
      </c>
      <c r="T261" s="14">
        <v>3.2</v>
      </c>
      <c r="U261" s="15">
        <v>-1.6</v>
      </c>
    </row>
    <row r="262" spans="1:21" x14ac:dyDescent="0.2">
      <c r="A262" s="3">
        <v>261</v>
      </c>
      <c r="B262" s="13" t="s">
        <v>248</v>
      </c>
      <c r="C262" s="3">
        <v>33</v>
      </c>
      <c r="D262" s="15">
        <v>-1.6</v>
      </c>
      <c r="E262" s="3">
        <v>0.4</v>
      </c>
      <c r="F262" s="3">
        <v>-0.9</v>
      </c>
      <c r="G262" s="14">
        <v>1.4</v>
      </c>
      <c r="H262" s="3">
        <v>-1.5</v>
      </c>
      <c r="I262" s="3">
        <v>-4</v>
      </c>
      <c r="J262" s="15">
        <v>-0.6</v>
      </c>
      <c r="K262" s="3">
        <v>-0.8</v>
      </c>
      <c r="L262" s="3">
        <v>-0.2</v>
      </c>
      <c r="M262" s="15">
        <v>-3.5</v>
      </c>
      <c r="N262" s="3">
        <v>0.5</v>
      </c>
      <c r="O262" s="3">
        <v>1.6</v>
      </c>
      <c r="P262" s="14">
        <v>2.2000000000000002</v>
      </c>
      <c r="Q262" s="14">
        <v>0.3</v>
      </c>
      <c r="R262" s="15">
        <v>-1</v>
      </c>
      <c r="S262" s="15">
        <v>-0.1</v>
      </c>
      <c r="T262" s="14">
        <v>1.6</v>
      </c>
      <c r="U262" s="14">
        <v>0</v>
      </c>
    </row>
    <row r="263" spans="1:21" x14ac:dyDescent="0.2">
      <c r="A263" s="3">
        <v>262</v>
      </c>
      <c r="B263" s="13" t="s">
        <v>252</v>
      </c>
      <c r="C263" s="3">
        <v>32</v>
      </c>
      <c r="D263" s="15">
        <v>-1.6</v>
      </c>
      <c r="E263" s="3">
        <v>-2.9</v>
      </c>
      <c r="F263" s="3">
        <v>-3.1</v>
      </c>
      <c r="G263" s="15">
        <v>-2.7</v>
      </c>
      <c r="H263" s="3">
        <v>-0.2</v>
      </c>
      <c r="I263" s="3">
        <v>1.3</v>
      </c>
      <c r="J263" s="15">
        <v>-3.1</v>
      </c>
      <c r="K263" s="3">
        <v>4.3</v>
      </c>
      <c r="L263" s="3">
        <v>6</v>
      </c>
      <c r="M263" s="14">
        <v>0.3</v>
      </c>
      <c r="N263" s="3">
        <v>0.9</v>
      </c>
      <c r="O263" s="3">
        <v>1.1000000000000001</v>
      </c>
      <c r="P263" s="14">
        <v>2</v>
      </c>
      <c r="Q263" s="15">
        <v>-0.3</v>
      </c>
      <c r="R263" s="15">
        <v>-2.1</v>
      </c>
      <c r="S263" s="15">
        <v>-1.6</v>
      </c>
      <c r="T263" s="14">
        <v>1.9</v>
      </c>
      <c r="U263" s="15">
        <v>-2.8</v>
      </c>
    </row>
    <row r="264" spans="1:21" x14ac:dyDescent="0.2">
      <c r="A264" s="3">
        <v>262</v>
      </c>
      <c r="B264" s="13" t="s">
        <v>331</v>
      </c>
      <c r="C264" s="3">
        <v>32</v>
      </c>
      <c r="D264" s="15">
        <v>-1.6</v>
      </c>
      <c r="E264" s="3">
        <v>0.1</v>
      </c>
      <c r="F264" s="3">
        <v>0.5</v>
      </c>
      <c r="G264" s="14">
        <v>0</v>
      </c>
      <c r="H264" s="3">
        <v>0</v>
      </c>
      <c r="I264" s="3">
        <v>1</v>
      </c>
      <c r="J264" s="15">
        <v>-2.2999999999999998</v>
      </c>
      <c r="K264" s="3">
        <v>-1.9</v>
      </c>
      <c r="L264" s="3">
        <v>-0.7</v>
      </c>
      <c r="M264" s="15">
        <v>-7.9</v>
      </c>
      <c r="N264" s="3">
        <v>0.2</v>
      </c>
      <c r="O264" s="3">
        <v>-1</v>
      </c>
      <c r="P264" s="15">
        <v>-0.7</v>
      </c>
      <c r="Q264" s="14">
        <v>0.3</v>
      </c>
      <c r="R264" s="14">
        <v>0.5</v>
      </c>
      <c r="S264" s="14">
        <v>1</v>
      </c>
      <c r="T264" s="14">
        <v>0.2</v>
      </c>
      <c r="U264" s="14">
        <v>0.8</v>
      </c>
    </row>
    <row r="265" spans="1:21" x14ac:dyDescent="0.2">
      <c r="A265" s="3">
        <v>264</v>
      </c>
      <c r="B265" s="13" t="s">
        <v>298</v>
      </c>
      <c r="C265" s="3">
        <v>32</v>
      </c>
      <c r="D265" s="15">
        <v>-1.6</v>
      </c>
      <c r="E265" s="3">
        <v>-0.2</v>
      </c>
      <c r="F265" s="3">
        <v>-5</v>
      </c>
      <c r="G265" s="14">
        <v>3.4</v>
      </c>
      <c r="H265" s="3">
        <v>-0.1</v>
      </c>
      <c r="I265" s="3">
        <v>-3.5</v>
      </c>
      <c r="J265" s="14">
        <v>4.9000000000000004</v>
      </c>
      <c r="K265" s="3">
        <v>-1</v>
      </c>
      <c r="L265" s="3">
        <v>-0.9</v>
      </c>
      <c r="M265" s="15">
        <v>-2.1</v>
      </c>
      <c r="N265" s="3">
        <v>-0.7</v>
      </c>
      <c r="O265" s="3">
        <v>3.7</v>
      </c>
      <c r="P265" s="14">
        <v>3</v>
      </c>
      <c r="Q265" s="14">
        <v>1.5</v>
      </c>
      <c r="R265" s="15">
        <v>-3.1</v>
      </c>
      <c r="S265" s="15">
        <v>-0.8</v>
      </c>
      <c r="T265" s="14">
        <v>4.4000000000000004</v>
      </c>
      <c r="U265" s="14">
        <v>0.2</v>
      </c>
    </row>
    <row r="266" spans="1:21" x14ac:dyDescent="0.2">
      <c r="A266" s="3">
        <v>265</v>
      </c>
      <c r="B266" s="13" t="s">
        <v>237</v>
      </c>
      <c r="C266" s="3">
        <v>33</v>
      </c>
      <c r="D266" s="15">
        <v>-1.6</v>
      </c>
      <c r="E266" s="3">
        <v>1.5</v>
      </c>
      <c r="F266" s="3">
        <v>4.2</v>
      </c>
      <c r="G266" s="15">
        <v>-0.4</v>
      </c>
      <c r="H266" s="3">
        <v>2</v>
      </c>
      <c r="I266" s="3">
        <v>4.4000000000000004</v>
      </c>
      <c r="J266" s="14">
        <v>2.2000000000000002</v>
      </c>
      <c r="K266" s="3">
        <v>-6.8</v>
      </c>
      <c r="L266" s="3">
        <v>-8.3000000000000007</v>
      </c>
      <c r="M266" s="15">
        <v>-5.4</v>
      </c>
      <c r="N266" s="3">
        <v>0.7</v>
      </c>
      <c r="O266" s="3">
        <v>-1.4</v>
      </c>
      <c r="P266" s="15">
        <v>-0.7</v>
      </c>
      <c r="Q266" s="14">
        <v>0.7</v>
      </c>
      <c r="R266" s="14">
        <v>0.9</v>
      </c>
      <c r="S266" s="15">
        <v>-0.5</v>
      </c>
      <c r="T266" s="14">
        <v>0.5</v>
      </c>
      <c r="U266" s="14">
        <v>4</v>
      </c>
    </row>
    <row r="267" spans="1:21" x14ac:dyDescent="0.2">
      <c r="A267" s="3">
        <v>266</v>
      </c>
      <c r="B267" s="13" t="s">
        <v>176</v>
      </c>
      <c r="C267" s="3">
        <v>32</v>
      </c>
      <c r="D267" s="15">
        <v>-1.7</v>
      </c>
      <c r="E267" s="3">
        <v>-1.9</v>
      </c>
      <c r="F267" s="3">
        <v>1.5</v>
      </c>
      <c r="G267" s="15">
        <v>-4.5999999999999996</v>
      </c>
      <c r="H267" s="3">
        <v>1.8</v>
      </c>
      <c r="I267" s="3">
        <v>3.5</v>
      </c>
      <c r="J267" s="14">
        <v>2</v>
      </c>
      <c r="K267" s="3">
        <v>0.3</v>
      </c>
      <c r="L267" s="3">
        <v>0.4</v>
      </c>
      <c r="M267" s="14">
        <v>0.1</v>
      </c>
      <c r="N267" s="3">
        <v>1.5</v>
      </c>
      <c r="O267" s="3">
        <v>-2.2999999999999998</v>
      </c>
      <c r="P267" s="15">
        <v>-0.7</v>
      </c>
      <c r="Q267" s="15">
        <v>-2.2000000000000002</v>
      </c>
      <c r="R267" s="14">
        <v>0.7</v>
      </c>
      <c r="S267" s="15">
        <v>-1.9</v>
      </c>
      <c r="T267" s="15">
        <v>-0.8</v>
      </c>
      <c r="U267" s="14">
        <v>1.2</v>
      </c>
    </row>
    <row r="268" spans="1:21" x14ac:dyDescent="0.2">
      <c r="A268" s="3">
        <v>267</v>
      </c>
      <c r="B268" s="13" t="s">
        <v>308</v>
      </c>
      <c r="C268" s="3">
        <v>30</v>
      </c>
      <c r="D268" s="15">
        <v>-1.7</v>
      </c>
      <c r="E268" s="3">
        <v>-0.9</v>
      </c>
      <c r="F268" s="3">
        <v>-2.7</v>
      </c>
      <c r="G268" s="14">
        <v>0.4</v>
      </c>
      <c r="H268" s="3">
        <v>2</v>
      </c>
      <c r="I268" s="3">
        <v>4.7</v>
      </c>
      <c r="J268" s="14">
        <v>1.5</v>
      </c>
      <c r="K268" s="3">
        <v>-1.8</v>
      </c>
      <c r="L268" s="3">
        <v>-2.9</v>
      </c>
      <c r="M268" s="14">
        <v>1.2</v>
      </c>
      <c r="N268" s="3">
        <v>-1.5</v>
      </c>
      <c r="O268" s="3">
        <v>1</v>
      </c>
      <c r="P268" s="15">
        <v>-0.4</v>
      </c>
      <c r="Q268" s="14">
        <v>1.1000000000000001</v>
      </c>
      <c r="R268" s="15">
        <v>-2.1</v>
      </c>
      <c r="S268" s="14">
        <v>0.4</v>
      </c>
      <c r="T268" s="14">
        <v>2.2999999999999998</v>
      </c>
      <c r="U268" s="14">
        <v>1.4</v>
      </c>
    </row>
    <row r="269" spans="1:21" x14ac:dyDescent="0.2">
      <c r="A269" s="3">
        <v>268</v>
      </c>
      <c r="B269" s="13" t="s">
        <v>355</v>
      </c>
      <c r="C269" s="3">
        <v>31</v>
      </c>
      <c r="D269" s="15">
        <v>-1.7</v>
      </c>
      <c r="E269" s="3">
        <v>0.2</v>
      </c>
      <c r="F269" s="3">
        <v>-0.1</v>
      </c>
      <c r="G269" s="14">
        <v>0.5</v>
      </c>
      <c r="H269" s="3">
        <v>-0.9</v>
      </c>
      <c r="I269" s="3">
        <v>-0.1</v>
      </c>
      <c r="J269" s="15">
        <v>-4.2</v>
      </c>
      <c r="K269" s="3">
        <v>-1.3</v>
      </c>
      <c r="L269" s="3">
        <v>-0.6</v>
      </c>
      <c r="M269" s="15">
        <v>-4.5999999999999996</v>
      </c>
      <c r="N269" s="3">
        <v>1.1000000000000001</v>
      </c>
      <c r="O269" s="3">
        <v>0.8</v>
      </c>
      <c r="P269" s="14">
        <v>2</v>
      </c>
      <c r="Q269" s="15">
        <v>-0.3</v>
      </c>
      <c r="R269" s="15">
        <v>-0.7</v>
      </c>
      <c r="S269" s="14">
        <v>0.8</v>
      </c>
      <c r="T269" s="14">
        <v>1.4</v>
      </c>
      <c r="U269" s="14">
        <v>0</v>
      </c>
    </row>
    <row r="270" spans="1:21" x14ac:dyDescent="0.2">
      <c r="A270" s="3">
        <v>269</v>
      </c>
      <c r="B270" s="13" t="s">
        <v>97</v>
      </c>
      <c r="C270" s="3">
        <v>32</v>
      </c>
      <c r="D270" s="15">
        <v>-1.8</v>
      </c>
      <c r="E270" s="3">
        <v>-0.5</v>
      </c>
      <c r="F270" s="3">
        <v>-2.2999999999999998</v>
      </c>
      <c r="G270" s="14">
        <v>0.9</v>
      </c>
      <c r="H270" s="3">
        <v>1.6</v>
      </c>
      <c r="I270" s="3">
        <v>2.6</v>
      </c>
      <c r="J270" s="14">
        <v>3.3</v>
      </c>
      <c r="K270" s="3">
        <v>-2.4</v>
      </c>
      <c r="L270" s="3">
        <v>-2.4</v>
      </c>
      <c r="M270" s="15">
        <v>-2.5</v>
      </c>
      <c r="N270" s="3">
        <v>-0.9</v>
      </c>
      <c r="O270" s="3">
        <v>0.8</v>
      </c>
      <c r="P270" s="15">
        <v>-0.1</v>
      </c>
      <c r="Q270" s="14">
        <v>3.6</v>
      </c>
      <c r="R270" s="15">
        <v>-1.7</v>
      </c>
      <c r="S270" s="14">
        <v>0.2</v>
      </c>
      <c r="T270" s="14">
        <v>3.1</v>
      </c>
      <c r="U270" s="14">
        <v>0.5</v>
      </c>
    </row>
    <row r="271" spans="1:21" x14ac:dyDescent="0.2">
      <c r="A271" s="3">
        <v>270</v>
      </c>
      <c r="B271" s="13" t="s">
        <v>152</v>
      </c>
      <c r="C271" s="3">
        <v>31</v>
      </c>
      <c r="D271" s="15">
        <v>-1.9</v>
      </c>
      <c r="E271" s="3">
        <v>-0.5</v>
      </c>
      <c r="F271" s="3">
        <v>1.2</v>
      </c>
      <c r="G271" s="15">
        <v>-1.8</v>
      </c>
      <c r="H271" s="3">
        <v>-0.4</v>
      </c>
      <c r="I271" s="3">
        <v>0.5</v>
      </c>
      <c r="J271" s="15">
        <v>-2.4</v>
      </c>
      <c r="K271" s="3">
        <v>-0.3</v>
      </c>
      <c r="L271" s="3">
        <v>-0.2</v>
      </c>
      <c r="M271" s="15">
        <v>-0.9</v>
      </c>
      <c r="N271" s="3">
        <v>0</v>
      </c>
      <c r="O271" s="3">
        <v>-1.9</v>
      </c>
      <c r="P271" s="15">
        <v>-2</v>
      </c>
      <c r="Q271" s="15">
        <v>-0.7</v>
      </c>
      <c r="R271" s="14">
        <v>0.5</v>
      </c>
      <c r="S271" s="15">
        <v>-0.9</v>
      </c>
      <c r="T271" s="15">
        <v>-1.3</v>
      </c>
      <c r="U271" s="14">
        <v>0.3</v>
      </c>
    </row>
    <row r="272" spans="1:21" x14ac:dyDescent="0.2">
      <c r="A272" s="3">
        <v>271</v>
      </c>
      <c r="B272" s="13" t="s">
        <v>38</v>
      </c>
      <c r="C272" s="3">
        <v>32</v>
      </c>
      <c r="D272" s="15">
        <v>-1.9</v>
      </c>
      <c r="E272" s="3">
        <v>-2.2000000000000002</v>
      </c>
      <c r="F272" s="3">
        <v>0.4</v>
      </c>
      <c r="G272" s="15">
        <v>-3.6</v>
      </c>
      <c r="H272" s="3">
        <v>5.8</v>
      </c>
      <c r="I272" s="3">
        <v>15.6</v>
      </c>
      <c r="J272" s="14">
        <v>1.1000000000000001</v>
      </c>
      <c r="K272" s="3">
        <v>-3.2</v>
      </c>
      <c r="L272" s="3">
        <v>-3.9</v>
      </c>
      <c r="M272" s="15">
        <v>-3</v>
      </c>
      <c r="N272" s="3">
        <v>-1.1000000000000001</v>
      </c>
      <c r="O272" s="3">
        <v>-3.2</v>
      </c>
      <c r="P272" s="15">
        <v>-4.3</v>
      </c>
      <c r="Q272" s="15">
        <v>-0.3</v>
      </c>
      <c r="R272" s="15">
        <v>-0.7</v>
      </c>
      <c r="S272" s="15">
        <v>-0.6</v>
      </c>
      <c r="T272" s="14">
        <v>0.2</v>
      </c>
      <c r="U272" s="14">
        <v>3.5</v>
      </c>
    </row>
    <row r="273" spans="1:21" x14ac:dyDescent="0.2">
      <c r="A273" s="3">
        <v>272</v>
      </c>
      <c r="B273" s="13" t="s">
        <v>221</v>
      </c>
      <c r="C273" s="3">
        <v>33</v>
      </c>
      <c r="D273" s="15">
        <v>-1.9</v>
      </c>
      <c r="E273" s="3">
        <v>-1.7</v>
      </c>
      <c r="F273" s="3">
        <v>-0.6</v>
      </c>
      <c r="G273" s="15">
        <v>-2.6</v>
      </c>
      <c r="H273" s="3">
        <v>1.4</v>
      </c>
      <c r="I273" s="3">
        <v>4</v>
      </c>
      <c r="J273" s="14">
        <v>0</v>
      </c>
      <c r="K273" s="3">
        <v>0.2</v>
      </c>
      <c r="L273" s="3">
        <v>-1.3</v>
      </c>
      <c r="M273" s="14">
        <v>6</v>
      </c>
      <c r="N273" s="3">
        <v>-0.1</v>
      </c>
      <c r="O273" s="3">
        <v>-0.3</v>
      </c>
      <c r="P273" s="15">
        <v>-0.5</v>
      </c>
      <c r="Q273" s="15">
        <v>-1.4</v>
      </c>
      <c r="R273" s="15">
        <v>-0.7</v>
      </c>
      <c r="S273" s="15">
        <v>-0.3</v>
      </c>
      <c r="T273" s="14">
        <v>1.1000000000000001</v>
      </c>
      <c r="U273" s="14">
        <v>1</v>
      </c>
    </row>
    <row r="274" spans="1:21" x14ac:dyDescent="0.2">
      <c r="A274" s="3">
        <v>273</v>
      </c>
      <c r="B274" s="13" t="s">
        <v>282</v>
      </c>
      <c r="C274" s="3">
        <v>31</v>
      </c>
      <c r="D274" s="15">
        <v>-1.9</v>
      </c>
      <c r="E274" s="3">
        <v>-1</v>
      </c>
      <c r="F274" s="3">
        <v>1.1000000000000001</v>
      </c>
      <c r="G274" s="15">
        <v>-2.6</v>
      </c>
      <c r="H274" s="3">
        <v>0.5</v>
      </c>
      <c r="I274" s="3">
        <v>2.7</v>
      </c>
      <c r="J274" s="15">
        <v>-1.9</v>
      </c>
      <c r="K274" s="3">
        <v>-0.4</v>
      </c>
      <c r="L274" s="3">
        <v>0.3</v>
      </c>
      <c r="M274" s="15">
        <v>-4.3</v>
      </c>
      <c r="N274" s="3">
        <v>1.1000000000000001</v>
      </c>
      <c r="O274" s="3">
        <v>-0.7</v>
      </c>
      <c r="P274" s="14">
        <v>0.4</v>
      </c>
      <c r="Q274" s="14">
        <v>0.2</v>
      </c>
      <c r="R274" s="14">
        <v>0</v>
      </c>
      <c r="S274" s="14">
        <v>0.5</v>
      </c>
      <c r="T274" s="14">
        <v>0.1</v>
      </c>
      <c r="U274" s="15">
        <v>-0.6</v>
      </c>
    </row>
    <row r="275" spans="1:21" x14ac:dyDescent="0.2">
      <c r="A275" s="3">
        <v>274</v>
      </c>
      <c r="B275" s="13" t="s">
        <v>258</v>
      </c>
      <c r="C275" s="3">
        <v>32</v>
      </c>
      <c r="D275" s="15">
        <v>-1.9</v>
      </c>
      <c r="E275" s="3">
        <v>-2.9</v>
      </c>
      <c r="F275" s="3">
        <v>-5.9</v>
      </c>
      <c r="G275" s="15">
        <v>-0.6</v>
      </c>
      <c r="H275" s="3">
        <v>2.4</v>
      </c>
      <c r="I275" s="3">
        <v>5</v>
      </c>
      <c r="J275" s="14">
        <v>2.7</v>
      </c>
      <c r="K275" s="3">
        <v>1.5</v>
      </c>
      <c r="L275" s="3">
        <v>3.2</v>
      </c>
      <c r="M275" s="15">
        <v>-4.9000000000000004</v>
      </c>
      <c r="N275" s="3">
        <v>-3.3</v>
      </c>
      <c r="O275" s="3">
        <v>-1</v>
      </c>
      <c r="P275" s="15">
        <v>-4.4000000000000004</v>
      </c>
      <c r="Q275" s="14">
        <v>1.5</v>
      </c>
      <c r="R275" s="15">
        <v>-1</v>
      </c>
      <c r="S275" s="14">
        <v>0</v>
      </c>
      <c r="T275" s="14">
        <v>1.2</v>
      </c>
      <c r="U275" s="15">
        <v>-1.2</v>
      </c>
    </row>
    <row r="276" spans="1:21" x14ac:dyDescent="0.2">
      <c r="A276" s="3">
        <v>275</v>
      </c>
      <c r="B276" s="13" t="s">
        <v>209</v>
      </c>
      <c r="C276" s="3">
        <v>30</v>
      </c>
      <c r="D276" s="15">
        <v>-2</v>
      </c>
      <c r="E276" s="3">
        <v>-0.6</v>
      </c>
      <c r="F276" s="3">
        <v>0.4</v>
      </c>
      <c r="G276" s="15">
        <v>-1.3</v>
      </c>
      <c r="H276" s="3">
        <v>-0.4</v>
      </c>
      <c r="I276" s="3">
        <v>-1.1000000000000001</v>
      </c>
      <c r="J276" s="15">
        <v>-0.2</v>
      </c>
      <c r="K276" s="3">
        <v>-0.3</v>
      </c>
      <c r="L276" s="3">
        <v>-2</v>
      </c>
      <c r="M276" s="14">
        <v>5.6</v>
      </c>
      <c r="N276" s="3">
        <v>-0.8</v>
      </c>
      <c r="O276" s="3">
        <v>-0.4</v>
      </c>
      <c r="P276" s="15">
        <v>-1.2</v>
      </c>
      <c r="Q276" s="15">
        <v>-0.7</v>
      </c>
      <c r="R276" s="15">
        <v>-0.7</v>
      </c>
      <c r="S276" s="15">
        <v>-0.3</v>
      </c>
      <c r="T276" s="14">
        <v>0</v>
      </c>
      <c r="U276" s="14">
        <v>0.7</v>
      </c>
    </row>
    <row r="277" spans="1:21" x14ac:dyDescent="0.2">
      <c r="A277" s="3">
        <v>275</v>
      </c>
      <c r="B277" s="13" t="s">
        <v>354</v>
      </c>
      <c r="C277" s="3">
        <v>31</v>
      </c>
      <c r="D277" s="15">
        <v>-2</v>
      </c>
      <c r="E277" s="3">
        <v>-0.4</v>
      </c>
      <c r="F277" s="3">
        <v>3.1</v>
      </c>
      <c r="G277" s="15">
        <v>-3.5</v>
      </c>
      <c r="H277" s="3">
        <v>-0.2</v>
      </c>
      <c r="I277" s="3">
        <v>-0.7</v>
      </c>
      <c r="J277" s="14">
        <v>0</v>
      </c>
      <c r="K277" s="3">
        <v>-0.7</v>
      </c>
      <c r="L277" s="3">
        <v>-3</v>
      </c>
      <c r="M277" s="14">
        <v>8.1</v>
      </c>
      <c r="N277" s="3">
        <v>-1.8</v>
      </c>
      <c r="O277" s="3">
        <v>-4.5</v>
      </c>
      <c r="P277" s="15">
        <v>-6.3</v>
      </c>
      <c r="Q277" s="14">
        <v>0.2</v>
      </c>
      <c r="R277" s="14">
        <v>1.5</v>
      </c>
      <c r="S277" s="15">
        <v>-0.6</v>
      </c>
      <c r="T277" s="15">
        <v>-3.5</v>
      </c>
      <c r="U277" s="15">
        <v>-0.1</v>
      </c>
    </row>
    <row r="278" spans="1:21" x14ac:dyDescent="0.2">
      <c r="A278" s="3">
        <v>275</v>
      </c>
      <c r="B278" s="13" t="s">
        <v>370</v>
      </c>
      <c r="C278" s="3">
        <v>32</v>
      </c>
      <c r="D278" s="15">
        <v>-2</v>
      </c>
      <c r="E278" s="3">
        <v>-0.8</v>
      </c>
      <c r="F278" s="3">
        <v>-2.2999999999999998</v>
      </c>
      <c r="G278" s="14">
        <v>0.3</v>
      </c>
      <c r="H278" s="3">
        <v>1.1000000000000001</v>
      </c>
      <c r="I278" s="3">
        <v>1.1000000000000001</v>
      </c>
      <c r="J278" s="14">
        <v>3.3</v>
      </c>
      <c r="K278" s="3">
        <v>-1.4</v>
      </c>
      <c r="L278" s="3">
        <v>-1.9</v>
      </c>
      <c r="M278" s="15">
        <v>-0.2</v>
      </c>
      <c r="N278" s="3">
        <v>-2.7</v>
      </c>
      <c r="O278" s="3">
        <v>-0.9</v>
      </c>
      <c r="P278" s="15">
        <v>-3.6</v>
      </c>
      <c r="Q278" s="14">
        <v>2.7</v>
      </c>
      <c r="R278" s="15">
        <v>-0.3</v>
      </c>
      <c r="S278" s="14">
        <v>0.9</v>
      </c>
      <c r="T278" s="14">
        <v>0.4</v>
      </c>
      <c r="U278" s="14">
        <v>1.6</v>
      </c>
    </row>
    <row r="279" spans="1:21" x14ac:dyDescent="0.2">
      <c r="A279" s="3">
        <v>278</v>
      </c>
      <c r="B279" s="13" t="s">
        <v>243</v>
      </c>
      <c r="C279" s="3">
        <v>32</v>
      </c>
      <c r="D279" s="15">
        <v>-2</v>
      </c>
      <c r="E279" s="3">
        <v>0.5</v>
      </c>
      <c r="F279" s="3">
        <v>3.8</v>
      </c>
      <c r="G279" s="15">
        <v>-1.7</v>
      </c>
      <c r="H279" s="3">
        <v>-2.1</v>
      </c>
      <c r="I279" s="3">
        <v>-3.6</v>
      </c>
      <c r="J279" s="15">
        <v>-4.5999999999999996</v>
      </c>
      <c r="K279" s="3">
        <v>-0.9</v>
      </c>
      <c r="L279" s="3">
        <v>0.4</v>
      </c>
      <c r="M279" s="15">
        <v>-5.5</v>
      </c>
      <c r="N279" s="3">
        <v>3</v>
      </c>
      <c r="O279" s="3">
        <v>-1.2</v>
      </c>
      <c r="P279" s="14">
        <v>1.8</v>
      </c>
      <c r="Q279" s="15">
        <v>-1.8</v>
      </c>
      <c r="R279" s="14">
        <v>1.2</v>
      </c>
      <c r="S279" s="14">
        <v>0.9</v>
      </c>
      <c r="T279" s="15">
        <v>-0.9</v>
      </c>
      <c r="U279" s="15">
        <v>-0.9</v>
      </c>
    </row>
    <row r="280" spans="1:21" x14ac:dyDescent="0.2">
      <c r="A280" s="3">
        <v>279</v>
      </c>
      <c r="B280" s="13" t="s">
        <v>146</v>
      </c>
      <c r="C280" s="3">
        <v>33</v>
      </c>
      <c r="D280" s="15">
        <v>-2.2000000000000002</v>
      </c>
      <c r="E280" s="3">
        <v>-1.1000000000000001</v>
      </c>
      <c r="F280" s="3">
        <v>2.8</v>
      </c>
      <c r="G280" s="15">
        <v>-3.9</v>
      </c>
      <c r="H280" s="3">
        <v>-0.5</v>
      </c>
      <c r="I280" s="3">
        <v>1</v>
      </c>
      <c r="J280" s="15">
        <v>-3.5</v>
      </c>
      <c r="K280" s="3">
        <v>0.5</v>
      </c>
      <c r="L280" s="3">
        <v>1.6</v>
      </c>
      <c r="M280" s="15">
        <v>-3.6</v>
      </c>
      <c r="N280" s="3">
        <v>3.7</v>
      </c>
      <c r="O280" s="3">
        <v>-1</v>
      </c>
      <c r="P280" s="14">
        <v>2.6</v>
      </c>
      <c r="Q280" s="15">
        <v>-1.2</v>
      </c>
      <c r="R280" s="15">
        <v>-0.7</v>
      </c>
      <c r="S280" s="15">
        <v>-1</v>
      </c>
      <c r="T280" s="14">
        <v>0.5</v>
      </c>
      <c r="U280" s="15">
        <v>-1.7</v>
      </c>
    </row>
    <row r="281" spans="1:21" x14ac:dyDescent="0.2">
      <c r="A281" s="3">
        <v>280</v>
      </c>
      <c r="B281" s="13" t="s">
        <v>303</v>
      </c>
      <c r="C281" s="3">
        <v>32</v>
      </c>
      <c r="D281" s="15">
        <v>-2.2999999999999998</v>
      </c>
      <c r="E281" s="3">
        <v>-0.6</v>
      </c>
      <c r="F281" s="3">
        <v>0.5</v>
      </c>
      <c r="G281" s="15">
        <v>-1.6</v>
      </c>
      <c r="H281" s="3">
        <v>-0.8</v>
      </c>
      <c r="I281" s="3">
        <v>-1</v>
      </c>
      <c r="J281" s="15">
        <v>-2.4</v>
      </c>
      <c r="K281" s="3">
        <v>-0.1</v>
      </c>
      <c r="L281" s="3">
        <v>0</v>
      </c>
      <c r="M281" s="15">
        <v>-0.9</v>
      </c>
      <c r="N281" s="3">
        <v>-0.9</v>
      </c>
      <c r="O281" s="3">
        <v>-2.2000000000000002</v>
      </c>
      <c r="P281" s="15">
        <v>-3.1</v>
      </c>
      <c r="Q281" s="15">
        <v>-1.9</v>
      </c>
      <c r="R281" s="14">
        <v>1.1000000000000001</v>
      </c>
      <c r="S281" s="14">
        <v>1.1000000000000001</v>
      </c>
      <c r="T281" s="15">
        <v>-1.8</v>
      </c>
      <c r="U281" s="15">
        <v>-0.7</v>
      </c>
    </row>
    <row r="282" spans="1:21" x14ac:dyDescent="0.2">
      <c r="A282" s="3">
        <v>281</v>
      </c>
      <c r="B282" s="13" t="s">
        <v>194</v>
      </c>
      <c r="C282" s="3">
        <v>33</v>
      </c>
      <c r="D282" s="15">
        <v>-2.2999999999999998</v>
      </c>
      <c r="E282" s="3">
        <v>-1.4</v>
      </c>
      <c r="F282" s="3">
        <v>-2.2999999999999998</v>
      </c>
      <c r="G282" s="15">
        <v>-0.6</v>
      </c>
      <c r="H282" s="3">
        <v>1</v>
      </c>
      <c r="I282" s="3">
        <v>4</v>
      </c>
      <c r="J282" s="15">
        <v>-1.2</v>
      </c>
      <c r="K282" s="3">
        <v>-0.6</v>
      </c>
      <c r="L282" s="3">
        <v>0</v>
      </c>
      <c r="M282" s="15">
        <v>-3.3</v>
      </c>
      <c r="N282" s="3">
        <v>-1.3</v>
      </c>
      <c r="O282" s="3">
        <v>0</v>
      </c>
      <c r="P282" s="15">
        <v>-1.2</v>
      </c>
      <c r="Q282" s="14">
        <v>1.1000000000000001</v>
      </c>
      <c r="R282" s="15">
        <v>-0.9</v>
      </c>
      <c r="S282" s="15">
        <v>-0.8</v>
      </c>
      <c r="T282" s="14">
        <v>1.3</v>
      </c>
      <c r="U282" s="15">
        <v>-0.7</v>
      </c>
    </row>
    <row r="283" spans="1:21" x14ac:dyDescent="0.2">
      <c r="A283" s="3">
        <v>282</v>
      </c>
      <c r="B283" s="13" t="s">
        <v>317</v>
      </c>
      <c r="C283" s="3">
        <v>32</v>
      </c>
      <c r="D283" s="15">
        <v>-2.5</v>
      </c>
      <c r="E283" s="3">
        <v>-1.5</v>
      </c>
      <c r="F283" s="3">
        <v>-3</v>
      </c>
      <c r="G283" s="15">
        <v>-0.2</v>
      </c>
      <c r="H283" s="3">
        <v>1.5</v>
      </c>
      <c r="I283" s="3">
        <v>0.8</v>
      </c>
      <c r="J283" s="14">
        <v>5.4</v>
      </c>
      <c r="K283" s="3">
        <v>-1</v>
      </c>
      <c r="L283" s="3">
        <v>-2.2000000000000002</v>
      </c>
      <c r="M283" s="14">
        <v>3.6</v>
      </c>
      <c r="N283" s="3">
        <v>-1.6</v>
      </c>
      <c r="O283" s="3">
        <v>0.5</v>
      </c>
      <c r="P283" s="15">
        <v>-1</v>
      </c>
      <c r="Q283" s="15">
        <v>-1.7</v>
      </c>
      <c r="R283" s="15">
        <v>-2</v>
      </c>
      <c r="S283" s="14">
        <v>0.3</v>
      </c>
      <c r="T283" s="14">
        <v>2.5</v>
      </c>
      <c r="U283" s="14">
        <v>0.1</v>
      </c>
    </row>
    <row r="284" spans="1:21" x14ac:dyDescent="0.2">
      <c r="A284" s="3">
        <v>283</v>
      </c>
      <c r="B284" s="13" t="s">
        <v>305</v>
      </c>
      <c r="C284" s="3">
        <v>31</v>
      </c>
      <c r="D284" s="15">
        <v>-2.5</v>
      </c>
      <c r="E284" s="3">
        <v>0.9</v>
      </c>
      <c r="F284" s="3">
        <v>3.9</v>
      </c>
      <c r="G284" s="15">
        <v>-1.3</v>
      </c>
      <c r="H284" s="3">
        <v>-2.9</v>
      </c>
      <c r="I284" s="3">
        <v>-7.1</v>
      </c>
      <c r="J284" s="15">
        <v>-2.7</v>
      </c>
      <c r="K284" s="3">
        <v>-1.3</v>
      </c>
      <c r="L284" s="3">
        <v>-1</v>
      </c>
      <c r="M284" s="15">
        <v>-3.1</v>
      </c>
      <c r="N284" s="3">
        <v>1</v>
      </c>
      <c r="O284" s="3">
        <v>-2</v>
      </c>
      <c r="P284" s="15">
        <v>-1</v>
      </c>
      <c r="Q284" s="15">
        <v>-2.8</v>
      </c>
      <c r="R284" s="14">
        <v>2.8</v>
      </c>
      <c r="S284" s="15">
        <v>-1.7</v>
      </c>
      <c r="T284" s="15">
        <v>-2.4</v>
      </c>
      <c r="U284" s="14">
        <v>1.8</v>
      </c>
    </row>
    <row r="285" spans="1:21" x14ac:dyDescent="0.2">
      <c r="A285" s="3">
        <v>284</v>
      </c>
      <c r="B285" s="13" t="s">
        <v>204</v>
      </c>
      <c r="C285" s="3">
        <v>32</v>
      </c>
      <c r="D285" s="15">
        <v>-2.5</v>
      </c>
      <c r="E285" s="3">
        <v>-1.8</v>
      </c>
      <c r="F285" s="3">
        <v>-3.9</v>
      </c>
      <c r="G285" s="15">
        <v>-0.1</v>
      </c>
      <c r="H285" s="3">
        <v>0.6</v>
      </c>
      <c r="I285" s="3">
        <v>-0.1</v>
      </c>
      <c r="J285" s="14">
        <v>2.8</v>
      </c>
      <c r="K285" s="3">
        <v>0.4</v>
      </c>
      <c r="L285" s="3">
        <v>1.4</v>
      </c>
      <c r="M285" s="15">
        <v>-3.1</v>
      </c>
      <c r="N285" s="3">
        <v>-2.2000000000000002</v>
      </c>
      <c r="O285" s="3">
        <v>-0.8</v>
      </c>
      <c r="P285" s="15">
        <v>-3</v>
      </c>
      <c r="Q285" s="15">
        <v>-1.6</v>
      </c>
      <c r="R285" s="15">
        <v>-2.2000000000000002</v>
      </c>
      <c r="S285" s="14">
        <v>0.7</v>
      </c>
      <c r="T285" s="14">
        <v>1</v>
      </c>
      <c r="U285" s="15">
        <v>-0.9</v>
      </c>
    </row>
    <row r="286" spans="1:21" x14ac:dyDescent="0.2">
      <c r="A286" s="3">
        <v>285</v>
      </c>
      <c r="B286" s="13" t="s">
        <v>314</v>
      </c>
      <c r="C286" s="3">
        <v>32</v>
      </c>
      <c r="D286" s="15">
        <v>-2.5</v>
      </c>
      <c r="E286" s="3">
        <v>-1.1000000000000001</v>
      </c>
      <c r="F286" s="3">
        <v>0</v>
      </c>
      <c r="G286" s="15">
        <v>-2.1</v>
      </c>
      <c r="H286" s="3">
        <v>-0.5</v>
      </c>
      <c r="I286" s="3">
        <v>0.3</v>
      </c>
      <c r="J286" s="15">
        <v>-3.2</v>
      </c>
      <c r="K286" s="3">
        <v>0.2</v>
      </c>
      <c r="L286" s="3">
        <v>2.4</v>
      </c>
      <c r="M286" s="15">
        <v>-7.9</v>
      </c>
      <c r="N286" s="3">
        <v>3.3</v>
      </c>
      <c r="O286" s="3">
        <v>1.2</v>
      </c>
      <c r="P286" s="14">
        <v>4.5</v>
      </c>
      <c r="Q286" s="14">
        <v>0.2</v>
      </c>
      <c r="R286" s="15">
        <v>-1</v>
      </c>
      <c r="S286" s="15">
        <v>-0.7</v>
      </c>
      <c r="T286" s="14">
        <v>1.7</v>
      </c>
      <c r="U286" s="15">
        <v>-0.7</v>
      </c>
    </row>
    <row r="287" spans="1:21" x14ac:dyDescent="0.2">
      <c r="A287" s="3">
        <v>286</v>
      </c>
      <c r="B287" s="13" t="s">
        <v>295</v>
      </c>
      <c r="C287" s="3">
        <v>31</v>
      </c>
      <c r="D287" s="15">
        <v>-2.6</v>
      </c>
      <c r="E287" s="3">
        <v>-0.8</v>
      </c>
      <c r="F287" s="3">
        <v>-2.2000000000000002</v>
      </c>
      <c r="G287" s="14">
        <v>0.3</v>
      </c>
      <c r="H287" s="3">
        <v>0.8</v>
      </c>
      <c r="I287" s="3">
        <v>0.2</v>
      </c>
      <c r="J287" s="14">
        <v>3.3</v>
      </c>
      <c r="K287" s="3">
        <v>-1.8</v>
      </c>
      <c r="L287" s="3">
        <v>-1.7</v>
      </c>
      <c r="M287" s="15">
        <v>-3.6</v>
      </c>
      <c r="N287" s="3">
        <v>-0.4</v>
      </c>
      <c r="O287" s="3">
        <v>0.9</v>
      </c>
      <c r="P287" s="14">
        <v>0.5</v>
      </c>
      <c r="Q287" s="15">
        <v>-2.2000000000000002</v>
      </c>
      <c r="R287" s="15">
        <v>-1.3</v>
      </c>
      <c r="S287" s="14">
        <v>1.1000000000000001</v>
      </c>
      <c r="T287" s="14">
        <v>2.5</v>
      </c>
      <c r="U287" s="14">
        <v>0</v>
      </c>
    </row>
    <row r="288" spans="1:21" x14ac:dyDescent="0.2">
      <c r="A288" s="3">
        <v>287</v>
      </c>
      <c r="B288" s="13" t="s">
        <v>333</v>
      </c>
      <c r="C288" s="3">
        <v>31</v>
      </c>
      <c r="D288" s="15">
        <v>-2.6</v>
      </c>
      <c r="E288" s="3">
        <v>-1.1000000000000001</v>
      </c>
      <c r="F288" s="3">
        <v>1.9</v>
      </c>
      <c r="G288" s="15">
        <v>-3.4</v>
      </c>
      <c r="H288" s="3">
        <v>-1.6</v>
      </c>
      <c r="I288" s="3">
        <v>-3.4</v>
      </c>
      <c r="J288" s="15">
        <v>-2.8</v>
      </c>
      <c r="K288" s="3">
        <v>1.2</v>
      </c>
      <c r="L288" s="3">
        <v>4</v>
      </c>
      <c r="M288" s="15">
        <v>-8.9</v>
      </c>
      <c r="N288" s="3">
        <v>2.2000000000000002</v>
      </c>
      <c r="O288" s="3">
        <v>-1.9</v>
      </c>
      <c r="P288" s="14">
        <v>0.2</v>
      </c>
      <c r="Q288" s="15">
        <v>-4.3</v>
      </c>
      <c r="R288" s="14">
        <v>1.2</v>
      </c>
      <c r="S288" s="15">
        <v>-0.1</v>
      </c>
      <c r="T288" s="15">
        <v>-1.2</v>
      </c>
      <c r="U288" s="15">
        <v>-0.7</v>
      </c>
    </row>
    <row r="289" spans="1:21" x14ac:dyDescent="0.2">
      <c r="A289" s="3">
        <v>288</v>
      </c>
      <c r="B289" s="13" t="s">
        <v>125</v>
      </c>
      <c r="C289" s="3">
        <v>33</v>
      </c>
      <c r="D289" s="15">
        <v>-2.6</v>
      </c>
      <c r="E289" s="3">
        <v>-1.4</v>
      </c>
      <c r="F289" s="3">
        <v>1.9</v>
      </c>
      <c r="G289" s="15">
        <v>-3.7</v>
      </c>
      <c r="H289" s="3">
        <v>-1.2</v>
      </c>
      <c r="I289" s="3">
        <v>-4.0999999999999996</v>
      </c>
      <c r="J289" s="14">
        <v>0.7</v>
      </c>
      <c r="K289" s="3">
        <v>1.4</v>
      </c>
      <c r="L289" s="3">
        <v>1.3</v>
      </c>
      <c r="M289" s="14">
        <v>3</v>
      </c>
      <c r="N289" s="3">
        <v>1.5</v>
      </c>
      <c r="O289" s="3">
        <v>-1.4</v>
      </c>
      <c r="P289" s="14">
        <v>0</v>
      </c>
      <c r="Q289" s="15">
        <v>-3.1</v>
      </c>
      <c r="R289" s="14">
        <v>1</v>
      </c>
      <c r="S289" s="15">
        <v>-0.1</v>
      </c>
      <c r="T289" s="15">
        <v>-0.9</v>
      </c>
      <c r="U289" s="15">
        <v>-0.5</v>
      </c>
    </row>
    <row r="290" spans="1:21" x14ac:dyDescent="0.2">
      <c r="A290" s="3">
        <v>289</v>
      </c>
      <c r="B290" s="13" t="s">
        <v>228</v>
      </c>
      <c r="C290" s="3">
        <v>33</v>
      </c>
      <c r="D290" s="15">
        <v>-2.8</v>
      </c>
      <c r="E290" s="3">
        <v>0</v>
      </c>
      <c r="F290" s="3">
        <v>2.2000000000000002</v>
      </c>
      <c r="G290" s="15">
        <v>-1.8</v>
      </c>
      <c r="H290" s="3">
        <v>-2.2999999999999998</v>
      </c>
      <c r="I290" s="3">
        <v>-4.4000000000000004</v>
      </c>
      <c r="J290" s="15">
        <v>-4.5999999999999996</v>
      </c>
      <c r="K290" s="3">
        <v>-0.4</v>
      </c>
      <c r="L290" s="3">
        <v>-0.1</v>
      </c>
      <c r="M290" s="15">
        <v>-1.8</v>
      </c>
      <c r="N290" s="3">
        <v>1.5</v>
      </c>
      <c r="O290" s="3">
        <v>-1.1000000000000001</v>
      </c>
      <c r="P290" s="14">
        <v>0.4</v>
      </c>
      <c r="Q290" s="15">
        <v>-1.9</v>
      </c>
      <c r="R290" s="14">
        <v>0.9</v>
      </c>
      <c r="S290" s="14">
        <v>1.3</v>
      </c>
      <c r="T290" s="15">
        <v>-1</v>
      </c>
      <c r="U290" s="15">
        <v>-0.5</v>
      </c>
    </row>
    <row r="291" spans="1:21" x14ac:dyDescent="0.2">
      <c r="A291" s="3">
        <v>290</v>
      </c>
      <c r="B291" s="13" t="s">
        <v>283</v>
      </c>
      <c r="C291" s="3">
        <v>32</v>
      </c>
      <c r="D291" s="15">
        <v>-2.9</v>
      </c>
      <c r="E291" s="3">
        <v>-0.5</v>
      </c>
      <c r="F291" s="3">
        <v>1.2</v>
      </c>
      <c r="G291" s="15">
        <v>-2</v>
      </c>
      <c r="H291" s="3">
        <v>-0.1</v>
      </c>
      <c r="I291" s="3">
        <v>-0.9</v>
      </c>
      <c r="J291" s="14">
        <v>0.6</v>
      </c>
      <c r="K291" s="3">
        <v>-1.7</v>
      </c>
      <c r="L291" s="3">
        <v>-0.9</v>
      </c>
      <c r="M291" s="15">
        <v>-5.7</v>
      </c>
      <c r="N291" s="3">
        <v>1.5</v>
      </c>
      <c r="O291" s="3">
        <v>0</v>
      </c>
      <c r="P291" s="14">
        <v>1.6</v>
      </c>
      <c r="Q291" s="15">
        <v>-1.3</v>
      </c>
      <c r="R291" s="14">
        <v>0.7</v>
      </c>
      <c r="S291" s="15">
        <v>-1.3</v>
      </c>
      <c r="T291" s="14">
        <v>0.7</v>
      </c>
      <c r="U291" s="14">
        <v>1.6</v>
      </c>
    </row>
    <row r="292" spans="1:21" x14ac:dyDescent="0.2">
      <c r="A292" s="3">
        <v>291</v>
      </c>
      <c r="B292" s="13" t="s">
        <v>253</v>
      </c>
      <c r="C292" s="3">
        <v>32</v>
      </c>
      <c r="D292" s="15">
        <v>-2.9</v>
      </c>
      <c r="E292" s="3">
        <v>-0.1</v>
      </c>
      <c r="F292" s="3">
        <v>-0.3</v>
      </c>
      <c r="G292" s="14">
        <v>0</v>
      </c>
      <c r="H292" s="3">
        <v>-0.6</v>
      </c>
      <c r="I292" s="3">
        <v>-0.6</v>
      </c>
      <c r="J292" s="15">
        <v>-2</v>
      </c>
      <c r="K292" s="3">
        <v>-1.9</v>
      </c>
      <c r="L292" s="3">
        <v>-2.4</v>
      </c>
      <c r="M292" s="15">
        <v>-0.7</v>
      </c>
      <c r="N292" s="3">
        <v>-0.3</v>
      </c>
      <c r="O292" s="3">
        <v>-0.7</v>
      </c>
      <c r="P292" s="15">
        <v>-1</v>
      </c>
      <c r="Q292" s="15">
        <v>-0.5</v>
      </c>
      <c r="R292" s="15">
        <v>-0.4</v>
      </c>
      <c r="S292" s="14">
        <v>0.4</v>
      </c>
      <c r="T292" s="14">
        <v>0.6</v>
      </c>
      <c r="U292" s="15">
        <v>-0.2</v>
      </c>
    </row>
    <row r="293" spans="1:21" x14ac:dyDescent="0.2">
      <c r="A293" s="3">
        <v>292</v>
      </c>
      <c r="B293" s="13" t="s">
        <v>330</v>
      </c>
      <c r="C293" s="3">
        <v>31</v>
      </c>
      <c r="D293" s="15">
        <v>-2.9</v>
      </c>
      <c r="E293" s="3">
        <v>-1.2</v>
      </c>
      <c r="F293" s="3">
        <v>-1.9</v>
      </c>
      <c r="G293" s="15">
        <v>-0.6</v>
      </c>
      <c r="H293" s="3">
        <v>0.3</v>
      </c>
      <c r="I293" s="3">
        <v>1.6</v>
      </c>
      <c r="J293" s="15">
        <v>-1.1000000000000001</v>
      </c>
      <c r="K293" s="3">
        <v>-0.8</v>
      </c>
      <c r="L293" s="3">
        <v>-0.2</v>
      </c>
      <c r="M293" s="15">
        <v>-3.5</v>
      </c>
      <c r="N293" s="3">
        <v>-1.2</v>
      </c>
      <c r="O293" s="3">
        <v>-0.9</v>
      </c>
      <c r="P293" s="15">
        <v>-2.1</v>
      </c>
      <c r="Q293" s="15">
        <v>-1.5</v>
      </c>
      <c r="R293" s="15">
        <v>-0.4</v>
      </c>
      <c r="S293" s="15">
        <v>-0.5</v>
      </c>
      <c r="T293" s="14">
        <v>0.9</v>
      </c>
      <c r="U293" s="15">
        <v>-0.3</v>
      </c>
    </row>
    <row r="294" spans="1:21" x14ac:dyDescent="0.2">
      <c r="A294" s="3">
        <v>293</v>
      </c>
      <c r="B294" s="13" t="s">
        <v>178</v>
      </c>
      <c r="C294" s="3">
        <v>33</v>
      </c>
      <c r="D294" s="15">
        <v>-3</v>
      </c>
      <c r="E294" s="3">
        <v>-0.6</v>
      </c>
      <c r="F294" s="3">
        <v>-0.5</v>
      </c>
      <c r="G294" s="15">
        <v>-0.6</v>
      </c>
      <c r="H294" s="3">
        <v>-1.5</v>
      </c>
      <c r="I294" s="3">
        <v>-3.4</v>
      </c>
      <c r="J294" s="15">
        <v>-1.7</v>
      </c>
      <c r="K294" s="3">
        <v>-0.3</v>
      </c>
      <c r="L294" s="3">
        <v>-0.1</v>
      </c>
      <c r="M294" s="15">
        <v>-1</v>
      </c>
      <c r="N294" s="3">
        <v>1.8</v>
      </c>
      <c r="O294" s="3">
        <v>1.9</v>
      </c>
      <c r="P294" s="14">
        <v>3.7</v>
      </c>
      <c r="Q294" s="14">
        <v>0.3</v>
      </c>
      <c r="R294" s="15">
        <v>-2.9</v>
      </c>
      <c r="S294" s="15">
        <v>-1</v>
      </c>
      <c r="T294" s="14">
        <v>2.7</v>
      </c>
      <c r="U294" s="15">
        <v>-0.8</v>
      </c>
    </row>
    <row r="295" spans="1:21" x14ac:dyDescent="0.2">
      <c r="A295" s="3">
        <v>294</v>
      </c>
      <c r="B295" s="13" t="s">
        <v>369</v>
      </c>
      <c r="C295" s="3">
        <v>34</v>
      </c>
      <c r="D295" s="15">
        <v>-3.1</v>
      </c>
      <c r="E295" s="3">
        <v>-1.8</v>
      </c>
      <c r="F295" s="3">
        <v>-2.5</v>
      </c>
      <c r="G295" s="15">
        <v>-1.3</v>
      </c>
      <c r="H295" s="3">
        <v>-2.2000000000000002</v>
      </c>
      <c r="I295" s="3">
        <v>-5.7</v>
      </c>
      <c r="J295" s="15">
        <v>-1.4</v>
      </c>
      <c r="K295" s="3">
        <v>2.7</v>
      </c>
      <c r="L295" s="3">
        <v>3.2</v>
      </c>
      <c r="M295" s="14">
        <v>2.2999999999999998</v>
      </c>
      <c r="N295" s="3">
        <v>0</v>
      </c>
      <c r="O295" s="3">
        <v>0.2</v>
      </c>
      <c r="P295" s="14">
        <v>0.2</v>
      </c>
      <c r="Q295" s="15">
        <v>-2.5</v>
      </c>
      <c r="R295" s="15">
        <v>-1.1000000000000001</v>
      </c>
      <c r="S295" s="15">
        <v>-0.1</v>
      </c>
      <c r="T295" s="14">
        <v>1.5</v>
      </c>
      <c r="U295" s="15">
        <v>-0.5</v>
      </c>
    </row>
    <row r="296" spans="1:21" x14ac:dyDescent="0.2">
      <c r="A296" s="3">
        <v>295</v>
      </c>
      <c r="B296" s="13" t="s">
        <v>257</v>
      </c>
      <c r="C296" s="3">
        <v>33</v>
      </c>
      <c r="D296" s="15">
        <v>-3.1</v>
      </c>
      <c r="E296" s="3">
        <v>-1.3</v>
      </c>
      <c r="F296" s="3">
        <v>-4.2</v>
      </c>
      <c r="G296" s="14">
        <v>0.7</v>
      </c>
      <c r="H296" s="3">
        <v>-1.8</v>
      </c>
      <c r="I296" s="3">
        <v>-6.4</v>
      </c>
      <c r="J296" s="14">
        <v>1.5</v>
      </c>
      <c r="K296" s="3">
        <v>1.4</v>
      </c>
      <c r="L296" s="3">
        <v>2.8</v>
      </c>
      <c r="M296" s="15">
        <v>-3</v>
      </c>
      <c r="N296" s="3">
        <v>-0.1</v>
      </c>
      <c r="O296" s="3">
        <v>2.1</v>
      </c>
      <c r="P296" s="14">
        <v>2</v>
      </c>
      <c r="Q296" s="15">
        <v>-3</v>
      </c>
      <c r="R296" s="15">
        <v>-1.6</v>
      </c>
      <c r="S296" s="15">
        <v>-0.5</v>
      </c>
      <c r="T296" s="14">
        <v>2.5</v>
      </c>
      <c r="U296" s="15">
        <v>-0.8</v>
      </c>
    </row>
    <row r="297" spans="1:21" x14ac:dyDescent="0.2">
      <c r="A297" s="3">
        <v>296</v>
      </c>
      <c r="B297" s="13" t="s">
        <v>350</v>
      </c>
      <c r="C297" s="3">
        <v>33</v>
      </c>
      <c r="D297" s="15">
        <v>-3.3</v>
      </c>
      <c r="E297" s="3">
        <v>-0.9</v>
      </c>
      <c r="F297" s="3">
        <v>3.4</v>
      </c>
      <c r="G297" s="15">
        <v>-4.2</v>
      </c>
      <c r="H297" s="3">
        <v>0.8</v>
      </c>
      <c r="I297" s="3">
        <v>4</v>
      </c>
      <c r="J297" s="15">
        <v>-2.8</v>
      </c>
      <c r="K297" s="3">
        <v>-2.2000000000000002</v>
      </c>
      <c r="L297" s="3">
        <v>-2.8</v>
      </c>
      <c r="M297" s="15">
        <v>-0.8</v>
      </c>
      <c r="N297" s="3">
        <v>-0.3</v>
      </c>
      <c r="O297" s="3">
        <v>-4</v>
      </c>
      <c r="P297" s="15">
        <v>-4.4000000000000004</v>
      </c>
      <c r="Q297" s="15">
        <v>-0.9</v>
      </c>
      <c r="R297" s="14">
        <v>1.2</v>
      </c>
      <c r="S297" s="15">
        <v>-1.9</v>
      </c>
      <c r="T297" s="15">
        <v>-1.9</v>
      </c>
      <c r="U297" s="14">
        <v>3.1</v>
      </c>
    </row>
    <row r="298" spans="1:21" x14ac:dyDescent="0.2">
      <c r="A298" s="3">
        <v>297</v>
      </c>
      <c r="B298" s="13" t="s">
        <v>341</v>
      </c>
      <c r="C298" s="3">
        <v>32</v>
      </c>
      <c r="D298" s="15">
        <v>-3.4</v>
      </c>
      <c r="E298" s="3">
        <v>-3</v>
      </c>
      <c r="F298" s="3">
        <v>-0.9</v>
      </c>
      <c r="G298" s="15">
        <v>-4.5999999999999996</v>
      </c>
      <c r="H298" s="3">
        <v>2.1</v>
      </c>
      <c r="I298" s="3">
        <v>6.4</v>
      </c>
      <c r="J298" s="14">
        <v>0.4</v>
      </c>
      <c r="K298" s="3">
        <v>0.4</v>
      </c>
      <c r="L298" s="3">
        <v>0.8</v>
      </c>
      <c r="M298" s="15">
        <v>-1</v>
      </c>
      <c r="N298" s="3">
        <v>-0.8</v>
      </c>
      <c r="O298" s="3">
        <v>-3.3</v>
      </c>
      <c r="P298" s="15">
        <v>-4.0999999999999996</v>
      </c>
      <c r="Q298" s="15">
        <v>-0.6</v>
      </c>
      <c r="R298" s="14">
        <v>0.3</v>
      </c>
      <c r="S298" s="14">
        <v>0.5</v>
      </c>
      <c r="T298" s="15">
        <v>-0.2</v>
      </c>
      <c r="U298" s="15">
        <v>-1.3</v>
      </c>
    </row>
    <row r="299" spans="1:21" x14ac:dyDescent="0.2">
      <c r="A299" s="3">
        <v>298</v>
      </c>
      <c r="B299" s="13" t="s">
        <v>215</v>
      </c>
      <c r="C299" s="3">
        <v>35</v>
      </c>
      <c r="D299" s="15">
        <v>-3.4</v>
      </c>
      <c r="E299" s="3">
        <v>-1.6</v>
      </c>
      <c r="F299" s="3">
        <v>-2.1</v>
      </c>
      <c r="G299" s="15">
        <v>-1.1000000000000001</v>
      </c>
      <c r="H299" s="3">
        <v>-1</v>
      </c>
      <c r="I299" s="3">
        <v>-3.2</v>
      </c>
      <c r="J299" s="14">
        <v>0.1</v>
      </c>
      <c r="K299" s="3">
        <v>0.8</v>
      </c>
      <c r="L299" s="3">
        <v>2.1</v>
      </c>
      <c r="M299" s="15">
        <v>-3.7</v>
      </c>
      <c r="N299" s="3">
        <v>-0.4</v>
      </c>
      <c r="O299" s="3">
        <v>-0.5</v>
      </c>
      <c r="P299" s="15">
        <v>-0.9</v>
      </c>
      <c r="Q299" s="14">
        <v>1.3</v>
      </c>
      <c r="R299" s="14">
        <v>0</v>
      </c>
      <c r="S299" s="15">
        <v>-0.4</v>
      </c>
      <c r="T299" s="14">
        <v>0.3</v>
      </c>
      <c r="U299" s="15">
        <v>-1.4</v>
      </c>
    </row>
    <row r="300" spans="1:21" x14ac:dyDescent="0.2">
      <c r="A300" s="3">
        <v>299</v>
      </c>
      <c r="B300" s="13" t="s">
        <v>360</v>
      </c>
      <c r="C300" s="3">
        <v>33</v>
      </c>
      <c r="D300" s="15">
        <v>-3.5</v>
      </c>
      <c r="E300" s="3">
        <v>-1.3</v>
      </c>
      <c r="F300" s="3">
        <v>-2.9</v>
      </c>
      <c r="G300" s="15">
        <v>-0.2</v>
      </c>
      <c r="H300" s="3">
        <v>-0.7</v>
      </c>
      <c r="I300" s="3">
        <v>-2.7</v>
      </c>
      <c r="J300" s="14">
        <v>0.5</v>
      </c>
      <c r="K300" s="3">
        <v>0</v>
      </c>
      <c r="L300" s="3">
        <v>1</v>
      </c>
      <c r="M300" s="15">
        <v>-3.5</v>
      </c>
      <c r="N300" s="3">
        <v>-0.8</v>
      </c>
      <c r="O300" s="3">
        <v>0.5</v>
      </c>
      <c r="P300" s="15">
        <v>-0.3</v>
      </c>
      <c r="Q300" s="15">
        <v>-0.8</v>
      </c>
      <c r="R300" s="15">
        <v>-0.9</v>
      </c>
      <c r="S300" s="14">
        <v>0</v>
      </c>
      <c r="T300" s="14">
        <v>1.9</v>
      </c>
      <c r="U300" s="15">
        <v>-1.5</v>
      </c>
    </row>
    <row r="301" spans="1:21" x14ac:dyDescent="0.2">
      <c r="A301" s="3">
        <v>300</v>
      </c>
      <c r="B301" s="13" t="s">
        <v>343</v>
      </c>
      <c r="C301" s="3">
        <v>27</v>
      </c>
      <c r="D301" s="15">
        <v>-3.5</v>
      </c>
      <c r="E301" s="3">
        <v>-1.8</v>
      </c>
      <c r="F301" s="3">
        <v>-2</v>
      </c>
      <c r="G301" s="15">
        <v>-1.6</v>
      </c>
      <c r="H301" s="3">
        <v>0</v>
      </c>
      <c r="I301" s="3">
        <v>0.7</v>
      </c>
      <c r="J301" s="15">
        <v>-1.3</v>
      </c>
      <c r="K301" s="3">
        <v>0.1</v>
      </c>
      <c r="L301" s="3">
        <v>-0.1</v>
      </c>
      <c r="M301" s="14">
        <v>1.8</v>
      </c>
      <c r="N301" s="3">
        <v>-2</v>
      </c>
      <c r="O301" s="3">
        <v>-1.4</v>
      </c>
      <c r="P301" s="15">
        <v>-3.4</v>
      </c>
      <c r="Q301" s="15">
        <v>-0.1</v>
      </c>
      <c r="R301" s="14">
        <v>0.4</v>
      </c>
      <c r="S301" s="15">
        <v>-0.5</v>
      </c>
      <c r="T301" s="14">
        <v>0.2</v>
      </c>
      <c r="U301" s="14">
        <v>0.3</v>
      </c>
    </row>
    <row r="302" spans="1:21" x14ac:dyDescent="0.2">
      <c r="A302" s="3">
        <v>301</v>
      </c>
      <c r="B302" s="13" t="s">
        <v>313</v>
      </c>
      <c r="C302" s="3">
        <v>35</v>
      </c>
      <c r="D302" s="15">
        <v>-3.6</v>
      </c>
      <c r="E302" s="3">
        <v>-1.4</v>
      </c>
      <c r="F302" s="3">
        <v>2.8</v>
      </c>
      <c r="G302" s="15">
        <v>-4.5</v>
      </c>
      <c r="H302" s="3">
        <v>-0.6</v>
      </c>
      <c r="I302" s="3">
        <v>1.1000000000000001</v>
      </c>
      <c r="J302" s="15">
        <v>-4.7</v>
      </c>
      <c r="K302" s="3">
        <v>0</v>
      </c>
      <c r="L302" s="3">
        <v>-0.5</v>
      </c>
      <c r="M302" s="14">
        <v>2.4</v>
      </c>
      <c r="N302" s="3">
        <v>3.1</v>
      </c>
      <c r="O302" s="3">
        <v>-0.6</v>
      </c>
      <c r="P302" s="14">
        <v>2.4</v>
      </c>
      <c r="Q302" s="15">
        <v>-2.1</v>
      </c>
      <c r="R302" s="15">
        <v>-1.2</v>
      </c>
      <c r="S302" s="15">
        <v>-0.4</v>
      </c>
      <c r="T302" s="14">
        <v>0.8</v>
      </c>
      <c r="U302" s="14">
        <v>1.3</v>
      </c>
    </row>
    <row r="303" spans="1:21" x14ac:dyDescent="0.2">
      <c r="A303" s="3">
        <v>302</v>
      </c>
      <c r="B303" s="13" t="s">
        <v>233</v>
      </c>
      <c r="C303" s="3">
        <v>33</v>
      </c>
      <c r="D303" s="15">
        <v>-3.6</v>
      </c>
      <c r="E303" s="3">
        <v>-1.8</v>
      </c>
      <c r="F303" s="3">
        <v>2</v>
      </c>
      <c r="G303" s="15">
        <v>-4.5</v>
      </c>
      <c r="H303" s="3">
        <v>1.6</v>
      </c>
      <c r="I303" s="3">
        <v>6.4</v>
      </c>
      <c r="J303" s="15">
        <v>-2.2999999999999998</v>
      </c>
      <c r="K303" s="3">
        <v>-1.6</v>
      </c>
      <c r="L303" s="3">
        <v>-2.2999999999999998</v>
      </c>
      <c r="M303" s="14">
        <v>0.2</v>
      </c>
      <c r="N303" s="3">
        <v>1.6</v>
      </c>
      <c r="O303" s="3">
        <v>-1.6</v>
      </c>
      <c r="P303" s="14">
        <v>0</v>
      </c>
      <c r="Q303" s="14">
        <v>0.1</v>
      </c>
      <c r="R303" s="14">
        <v>0.2</v>
      </c>
      <c r="S303" s="15">
        <v>-0.1</v>
      </c>
      <c r="T303" s="14">
        <v>1</v>
      </c>
      <c r="U303" s="14">
        <v>1.2</v>
      </c>
    </row>
    <row r="304" spans="1:21" x14ac:dyDescent="0.2">
      <c r="A304" s="3">
        <v>303</v>
      </c>
      <c r="B304" s="13" t="s">
        <v>245</v>
      </c>
      <c r="C304" s="3">
        <v>31</v>
      </c>
      <c r="D304" s="15">
        <v>-3.8</v>
      </c>
      <c r="E304" s="3">
        <v>-1.1000000000000001</v>
      </c>
      <c r="F304" s="3">
        <v>0.4</v>
      </c>
      <c r="G304" s="15">
        <v>-2.2999999999999998</v>
      </c>
      <c r="H304" s="3">
        <v>0</v>
      </c>
      <c r="I304" s="3">
        <v>0.4</v>
      </c>
      <c r="J304" s="15">
        <v>-0.9</v>
      </c>
      <c r="K304" s="3">
        <v>-1.5</v>
      </c>
      <c r="L304" s="3">
        <v>-0.2</v>
      </c>
      <c r="M304" s="15">
        <v>-6.7</v>
      </c>
      <c r="N304" s="3">
        <v>0.5</v>
      </c>
      <c r="O304" s="3">
        <v>-2</v>
      </c>
      <c r="P304" s="15">
        <v>-1.4</v>
      </c>
      <c r="Q304" s="14">
        <v>0.3</v>
      </c>
      <c r="R304" s="15">
        <v>-0.1</v>
      </c>
      <c r="S304" s="15">
        <v>-0.4</v>
      </c>
      <c r="T304" s="14">
        <v>0.1</v>
      </c>
      <c r="U304" s="14">
        <v>1</v>
      </c>
    </row>
    <row r="305" spans="1:21" x14ac:dyDescent="0.2">
      <c r="A305" s="3">
        <v>304</v>
      </c>
      <c r="B305" s="13" t="s">
        <v>234</v>
      </c>
      <c r="C305" s="3">
        <v>32</v>
      </c>
      <c r="D305" s="15">
        <v>-3.9</v>
      </c>
      <c r="E305" s="3">
        <v>-2</v>
      </c>
      <c r="F305" s="3">
        <v>-0.2</v>
      </c>
      <c r="G305" s="15">
        <v>-3.3</v>
      </c>
      <c r="H305" s="3">
        <v>-2.2000000000000002</v>
      </c>
      <c r="I305" s="3">
        <v>-5</v>
      </c>
      <c r="J305" s="15">
        <v>-2.2999999999999998</v>
      </c>
      <c r="K305" s="3">
        <v>2.2999999999999998</v>
      </c>
      <c r="L305" s="3">
        <v>3</v>
      </c>
      <c r="M305" s="14">
        <v>0.8</v>
      </c>
      <c r="N305" s="3">
        <v>1.2</v>
      </c>
      <c r="O305" s="3">
        <v>-1</v>
      </c>
      <c r="P305" s="14">
        <v>0.1</v>
      </c>
      <c r="Q305" s="15">
        <v>-1.9</v>
      </c>
      <c r="R305" s="14">
        <v>0.9</v>
      </c>
      <c r="S305" s="15">
        <v>-1.4</v>
      </c>
      <c r="T305" s="15">
        <v>-1</v>
      </c>
      <c r="U305" s="14">
        <v>0.5</v>
      </c>
    </row>
    <row r="306" spans="1:21" x14ac:dyDescent="0.2">
      <c r="A306" s="3">
        <v>305</v>
      </c>
      <c r="B306" s="13" t="s">
        <v>180</v>
      </c>
      <c r="C306" s="3">
        <v>31</v>
      </c>
      <c r="D306" s="15">
        <v>-3.9</v>
      </c>
      <c r="E306" s="3">
        <v>-3</v>
      </c>
      <c r="F306" s="3">
        <v>-5</v>
      </c>
      <c r="G306" s="15">
        <v>-1.3</v>
      </c>
      <c r="H306" s="3">
        <v>0.1</v>
      </c>
      <c r="I306" s="3">
        <v>1</v>
      </c>
      <c r="J306" s="15">
        <v>-1.1000000000000001</v>
      </c>
      <c r="K306" s="3">
        <v>1.9</v>
      </c>
      <c r="L306" s="3">
        <v>1.4</v>
      </c>
      <c r="M306" s="14">
        <v>4.7</v>
      </c>
      <c r="N306" s="3">
        <v>-0.8</v>
      </c>
      <c r="O306" s="3">
        <v>1.6</v>
      </c>
      <c r="P306" s="14">
        <v>0.7</v>
      </c>
      <c r="Q306" s="15">
        <v>-1.7</v>
      </c>
      <c r="R306" s="15">
        <v>-3.4</v>
      </c>
      <c r="S306" s="14">
        <v>0.9</v>
      </c>
      <c r="T306" s="14">
        <v>3.5</v>
      </c>
      <c r="U306" s="15">
        <v>-1.3</v>
      </c>
    </row>
    <row r="307" spans="1:21" x14ac:dyDescent="0.2">
      <c r="A307" s="3">
        <v>306</v>
      </c>
      <c r="B307" s="13" t="s">
        <v>288</v>
      </c>
      <c r="C307" s="3">
        <v>32</v>
      </c>
      <c r="D307" s="15">
        <v>-3.9</v>
      </c>
      <c r="E307" s="3">
        <v>-0.5</v>
      </c>
      <c r="F307" s="3">
        <v>4.0999999999999996</v>
      </c>
      <c r="G307" s="15">
        <v>-4</v>
      </c>
      <c r="H307" s="3">
        <v>-2.4</v>
      </c>
      <c r="I307" s="3">
        <v>-3.1</v>
      </c>
      <c r="J307" s="15">
        <v>-6.6</v>
      </c>
      <c r="K307" s="3">
        <v>-0.3</v>
      </c>
      <c r="L307" s="3">
        <v>0</v>
      </c>
      <c r="M307" s="15">
        <v>-2</v>
      </c>
      <c r="N307" s="3">
        <v>3.7</v>
      </c>
      <c r="O307" s="3">
        <v>-0.8</v>
      </c>
      <c r="P307" s="14">
        <v>2.9</v>
      </c>
      <c r="Q307" s="15">
        <v>-3</v>
      </c>
      <c r="R307" s="14">
        <v>1</v>
      </c>
      <c r="S307" s="15">
        <v>-2</v>
      </c>
      <c r="T307" s="15">
        <v>-0.8</v>
      </c>
      <c r="U307" s="14">
        <v>0.6</v>
      </c>
    </row>
    <row r="308" spans="1:21" x14ac:dyDescent="0.2">
      <c r="A308" s="3">
        <v>307</v>
      </c>
      <c r="B308" s="13" t="s">
        <v>274</v>
      </c>
      <c r="C308" s="3">
        <v>33</v>
      </c>
      <c r="D308" s="15">
        <v>-4</v>
      </c>
      <c r="E308" s="3">
        <v>-3.9</v>
      </c>
      <c r="F308" s="3">
        <v>-1.2</v>
      </c>
      <c r="G308" s="15">
        <v>-6</v>
      </c>
      <c r="H308" s="3">
        <v>0.6</v>
      </c>
      <c r="I308" s="3">
        <v>3.2</v>
      </c>
      <c r="J308" s="15">
        <v>-2.1</v>
      </c>
      <c r="K308" s="3">
        <v>3.2</v>
      </c>
      <c r="L308" s="3">
        <v>2.5</v>
      </c>
      <c r="M308" s="14">
        <v>6.4</v>
      </c>
      <c r="N308" s="3">
        <v>-0.3</v>
      </c>
      <c r="O308" s="3">
        <v>-2.9</v>
      </c>
      <c r="P308" s="15">
        <v>-3.2</v>
      </c>
      <c r="Q308" s="15">
        <v>-0.1</v>
      </c>
      <c r="R308" s="15">
        <v>-0.3</v>
      </c>
      <c r="S308" s="15">
        <v>-1.3</v>
      </c>
      <c r="T308" s="14">
        <v>0.3</v>
      </c>
      <c r="U308" s="15">
        <v>-1.6</v>
      </c>
    </row>
    <row r="309" spans="1:21" x14ac:dyDescent="0.2">
      <c r="A309" s="3">
        <v>307</v>
      </c>
      <c r="B309" s="13" t="s">
        <v>296</v>
      </c>
      <c r="C309" s="3">
        <v>32</v>
      </c>
      <c r="D309" s="15">
        <v>-4</v>
      </c>
      <c r="E309" s="3">
        <v>-1.3</v>
      </c>
      <c r="F309" s="3">
        <v>-1.3</v>
      </c>
      <c r="G309" s="15">
        <v>-1.3</v>
      </c>
      <c r="H309" s="3">
        <v>0.2</v>
      </c>
      <c r="I309" s="3">
        <v>-0.9</v>
      </c>
      <c r="J309" s="14">
        <v>2.4</v>
      </c>
      <c r="K309" s="3">
        <v>-1.5</v>
      </c>
      <c r="L309" s="3">
        <v>-0.9</v>
      </c>
      <c r="M309" s="15">
        <v>-4.4000000000000004</v>
      </c>
      <c r="N309" s="3">
        <v>0.5</v>
      </c>
      <c r="O309" s="3">
        <v>0.5</v>
      </c>
      <c r="P309" s="14">
        <v>1.1000000000000001</v>
      </c>
      <c r="Q309" s="15">
        <v>-1.6</v>
      </c>
      <c r="R309" s="15">
        <v>-1.5</v>
      </c>
      <c r="S309" s="15">
        <v>-1.3</v>
      </c>
      <c r="T309" s="14">
        <v>2.6</v>
      </c>
      <c r="U309" s="14">
        <v>2</v>
      </c>
    </row>
    <row r="310" spans="1:21" x14ac:dyDescent="0.2">
      <c r="A310" s="3">
        <v>307</v>
      </c>
      <c r="B310" s="13" t="s">
        <v>292</v>
      </c>
      <c r="C310" s="3">
        <v>32</v>
      </c>
      <c r="D310" s="15">
        <v>-4</v>
      </c>
      <c r="E310" s="3">
        <v>0.1</v>
      </c>
      <c r="F310" s="3">
        <v>1.3</v>
      </c>
      <c r="G310" s="15">
        <v>-0.7</v>
      </c>
      <c r="H310" s="3">
        <v>0.8</v>
      </c>
      <c r="I310" s="3">
        <v>1.7</v>
      </c>
      <c r="J310" s="14">
        <v>0.9</v>
      </c>
      <c r="K310" s="3">
        <v>-5.0999999999999996</v>
      </c>
      <c r="L310" s="3">
        <v>-5.6</v>
      </c>
      <c r="M310" s="15">
        <v>-6.8</v>
      </c>
      <c r="N310" s="3">
        <v>1.4</v>
      </c>
      <c r="O310" s="3">
        <v>0.5</v>
      </c>
      <c r="P310" s="14">
        <v>1.9</v>
      </c>
      <c r="Q310" s="14">
        <v>0.2</v>
      </c>
      <c r="R310" s="15">
        <v>-2.2999999999999998</v>
      </c>
      <c r="S310" s="15">
        <v>-0.3</v>
      </c>
      <c r="T310" s="14">
        <v>2.4</v>
      </c>
      <c r="U310" s="14">
        <v>2</v>
      </c>
    </row>
    <row r="311" spans="1:21" x14ac:dyDescent="0.2">
      <c r="A311" s="3">
        <v>310</v>
      </c>
      <c r="B311" s="13" t="s">
        <v>217</v>
      </c>
      <c r="C311" s="3">
        <v>32</v>
      </c>
      <c r="D311" s="15">
        <v>-4.0999999999999996</v>
      </c>
      <c r="E311" s="3">
        <v>-0.5</v>
      </c>
      <c r="F311" s="3">
        <v>0.1</v>
      </c>
      <c r="G311" s="15">
        <v>-1</v>
      </c>
      <c r="H311" s="3">
        <v>-1</v>
      </c>
      <c r="I311" s="3">
        <v>-0.5</v>
      </c>
      <c r="J311" s="15">
        <v>-4</v>
      </c>
      <c r="K311" s="3">
        <v>-2</v>
      </c>
      <c r="L311" s="3">
        <v>-3.8</v>
      </c>
      <c r="M311" s="14">
        <v>4.4000000000000004</v>
      </c>
      <c r="N311" s="3">
        <v>-1.8</v>
      </c>
      <c r="O311" s="3">
        <v>-1.5</v>
      </c>
      <c r="P311" s="15">
        <v>-3.3</v>
      </c>
      <c r="Q311" s="15">
        <v>-0.4</v>
      </c>
      <c r="R311" s="15">
        <v>-0.2</v>
      </c>
      <c r="S311" s="14">
        <v>0.4</v>
      </c>
      <c r="T311" s="15">
        <v>-0.5</v>
      </c>
      <c r="U311" s="14">
        <v>1.5</v>
      </c>
    </row>
    <row r="312" spans="1:21" x14ac:dyDescent="0.2">
      <c r="A312" s="3">
        <v>311</v>
      </c>
      <c r="B312" s="13" t="s">
        <v>346</v>
      </c>
      <c r="C312" s="3">
        <v>32</v>
      </c>
      <c r="D312" s="15">
        <v>-4.3</v>
      </c>
      <c r="E312" s="3">
        <v>-0.5</v>
      </c>
      <c r="F312" s="3">
        <v>0.9</v>
      </c>
      <c r="G312" s="15">
        <v>-1.8</v>
      </c>
      <c r="H312" s="3">
        <v>-0.4</v>
      </c>
      <c r="I312" s="3">
        <v>0.3</v>
      </c>
      <c r="J312" s="15">
        <v>-2.1</v>
      </c>
      <c r="K312" s="3">
        <v>-2.7</v>
      </c>
      <c r="L312" s="3">
        <v>-2.9</v>
      </c>
      <c r="M312" s="15">
        <v>-3.8</v>
      </c>
      <c r="N312" s="3">
        <v>0.9</v>
      </c>
      <c r="O312" s="3">
        <v>-0.6</v>
      </c>
      <c r="P312" s="14">
        <v>0.2</v>
      </c>
      <c r="Q312" s="15">
        <v>-0.8</v>
      </c>
      <c r="R312" s="15">
        <v>-1.5</v>
      </c>
      <c r="S312" s="14">
        <v>0.1</v>
      </c>
      <c r="T312" s="14">
        <v>1.4</v>
      </c>
      <c r="U312" s="14">
        <v>1.3</v>
      </c>
    </row>
    <row r="313" spans="1:21" x14ac:dyDescent="0.2">
      <c r="A313" s="3">
        <v>312</v>
      </c>
      <c r="B313" s="13" t="s">
        <v>328</v>
      </c>
      <c r="C313" s="3">
        <v>32</v>
      </c>
      <c r="D313" s="15">
        <v>-4.3</v>
      </c>
      <c r="E313" s="3">
        <v>-1.3</v>
      </c>
      <c r="F313" s="3">
        <v>-3.9</v>
      </c>
      <c r="G313" s="14">
        <v>0.6</v>
      </c>
      <c r="H313" s="3">
        <v>0.8</v>
      </c>
      <c r="I313" s="3">
        <v>0.4</v>
      </c>
      <c r="J313" s="14">
        <v>3.1</v>
      </c>
      <c r="K313" s="3">
        <v>-2.4</v>
      </c>
      <c r="L313" s="3">
        <v>-2.5</v>
      </c>
      <c r="M313" s="15">
        <v>-3</v>
      </c>
      <c r="N313" s="3">
        <v>-0.3</v>
      </c>
      <c r="O313" s="3">
        <v>2.4</v>
      </c>
      <c r="P313" s="14">
        <v>2.1</v>
      </c>
      <c r="Q313" s="14">
        <v>1</v>
      </c>
      <c r="R313" s="15">
        <v>-3.5</v>
      </c>
      <c r="S313" s="15">
        <v>-1.8</v>
      </c>
      <c r="T313" s="14">
        <v>4.9000000000000004</v>
      </c>
      <c r="U313" s="14">
        <v>0.4</v>
      </c>
    </row>
    <row r="314" spans="1:21" x14ac:dyDescent="0.2">
      <c r="A314" s="3">
        <v>313</v>
      </c>
      <c r="B314" s="13" t="s">
        <v>254</v>
      </c>
      <c r="C314" s="3">
        <v>31</v>
      </c>
      <c r="D314" s="15">
        <v>-4.3</v>
      </c>
      <c r="E314" s="3">
        <v>-0.9</v>
      </c>
      <c r="F314" s="3">
        <v>-2.7</v>
      </c>
      <c r="G314" s="14">
        <v>0.5</v>
      </c>
      <c r="H314" s="3">
        <v>-1</v>
      </c>
      <c r="I314" s="3">
        <v>-3.8</v>
      </c>
      <c r="J314" s="14">
        <v>0.6</v>
      </c>
      <c r="K314" s="3">
        <v>-1.3</v>
      </c>
      <c r="L314" s="3">
        <v>-1.5</v>
      </c>
      <c r="M314" s="15">
        <v>-1.3</v>
      </c>
      <c r="N314" s="3">
        <v>0.6</v>
      </c>
      <c r="O314" s="3">
        <v>2</v>
      </c>
      <c r="P314" s="14">
        <v>2.7</v>
      </c>
      <c r="Q314" s="15">
        <v>-3.4</v>
      </c>
      <c r="R314" s="15">
        <v>-2.7</v>
      </c>
      <c r="S314" s="14">
        <v>0</v>
      </c>
      <c r="T314" s="14">
        <v>4.2</v>
      </c>
      <c r="U314" s="14">
        <v>0.5</v>
      </c>
    </row>
    <row r="315" spans="1:21" x14ac:dyDescent="0.2">
      <c r="A315" s="3">
        <v>314</v>
      </c>
      <c r="B315" s="13" t="s">
        <v>365</v>
      </c>
      <c r="C315" s="3">
        <v>32</v>
      </c>
      <c r="D315" s="15">
        <v>-4.5999999999999996</v>
      </c>
      <c r="E315" s="3">
        <v>-0.1</v>
      </c>
      <c r="F315" s="3">
        <v>-2</v>
      </c>
      <c r="G315" s="14">
        <v>1.2</v>
      </c>
      <c r="H315" s="3">
        <v>-1.6</v>
      </c>
      <c r="I315" s="3">
        <v>-2.8</v>
      </c>
      <c r="J315" s="15">
        <v>-3.2</v>
      </c>
      <c r="K315" s="3">
        <v>-2.6</v>
      </c>
      <c r="L315" s="3">
        <v>-2.6</v>
      </c>
      <c r="M315" s="15">
        <v>-3.8</v>
      </c>
      <c r="N315" s="3">
        <v>-2.5</v>
      </c>
      <c r="O315" s="3">
        <v>-0.5</v>
      </c>
      <c r="P315" s="15">
        <v>-3</v>
      </c>
      <c r="Q315" s="15">
        <v>-0.3</v>
      </c>
      <c r="R315" s="15">
        <v>-1.3</v>
      </c>
      <c r="S315" s="14">
        <v>1.9</v>
      </c>
      <c r="T315" s="14">
        <v>0.6</v>
      </c>
      <c r="U315" s="14">
        <v>0.6</v>
      </c>
    </row>
    <row r="316" spans="1:21" x14ac:dyDescent="0.2">
      <c r="A316" s="3">
        <v>315</v>
      </c>
      <c r="B316" s="13" t="s">
        <v>357</v>
      </c>
      <c r="C316" s="3">
        <v>33</v>
      </c>
      <c r="D316" s="15">
        <v>-4.8</v>
      </c>
      <c r="E316" s="3">
        <v>-1.6</v>
      </c>
      <c r="F316" s="3">
        <v>0</v>
      </c>
      <c r="G316" s="15">
        <v>-2.8</v>
      </c>
      <c r="H316" s="3">
        <v>-2.9</v>
      </c>
      <c r="I316" s="3">
        <v>-6.2</v>
      </c>
      <c r="J316" s="15">
        <v>-4.5</v>
      </c>
      <c r="K316" s="3">
        <v>1.4</v>
      </c>
      <c r="L316" s="3">
        <v>1.3</v>
      </c>
      <c r="M316" s="14">
        <v>3.1</v>
      </c>
      <c r="N316" s="3">
        <v>0.9</v>
      </c>
      <c r="O316" s="3">
        <v>-0.4</v>
      </c>
      <c r="P316" s="14">
        <v>0.5</v>
      </c>
      <c r="Q316" s="15">
        <v>-1.5</v>
      </c>
      <c r="R316" s="15">
        <v>-0.7</v>
      </c>
      <c r="S316" s="15">
        <v>-0.4</v>
      </c>
      <c r="T316" s="14">
        <v>0.7</v>
      </c>
      <c r="U316" s="15">
        <v>-0.9</v>
      </c>
    </row>
    <row r="317" spans="1:21" x14ac:dyDescent="0.2">
      <c r="A317" s="3">
        <v>316</v>
      </c>
      <c r="B317" s="13" t="s">
        <v>231</v>
      </c>
      <c r="C317" s="3">
        <v>31</v>
      </c>
      <c r="D317" s="15">
        <v>-4.9000000000000004</v>
      </c>
      <c r="E317" s="3">
        <v>-1.5</v>
      </c>
      <c r="F317" s="3">
        <v>-2.8</v>
      </c>
      <c r="G317" s="15">
        <v>-0.5</v>
      </c>
      <c r="H317" s="3">
        <v>-0.8</v>
      </c>
      <c r="I317" s="3">
        <v>-1.7</v>
      </c>
      <c r="J317" s="15">
        <v>-1.1000000000000001</v>
      </c>
      <c r="K317" s="3">
        <v>-1</v>
      </c>
      <c r="L317" s="3">
        <v>-0.8</v>
      </c>
      <c r="M317" s="15">
        <v>-2.2999999999999998</v>
      </c>
      <c r="N317" s="3">
        <v>-0.8</v>
      </c>
      <c r="O317" s="3">
        <v>0.7</v>
      </c>
      <c r="P317" s="14">
        <v>0</v>
      </c>
      <c r="Q317" s="14">
        <v>0.6</v>
      </c>
      <c r="R317" s="15">
        <v>-1.7</v>
      </c>
      <c r="S317" s="14">
        <v>0.7</v>
      </c>
      <c r="T317" s="14">
        <v>2.4</v>
      </c>
      <c r="U317" s="14">
        <v>0.7</v>
      </c>
    </row>
    <row r="318" spans="1:21" x14ac:dyDescent="0.2">
      <c r="A318" s="3">
        <v>317</v>
      </c>
      <c r="B318" s="13" t="s">
        <v>336</v>
      </c>
      <c r="C318" s="3">
        <v>33</v>
      </c>
      <c r="D318" s="15">
        <v>-5</v>
      </c>
      <c r="E318" s="3">
        <v>-2</v>
      </c>
      <c r="F318" s="3">
        <v>-1.1000000000000001</v>
      </c>
      <c r="G318" s="15">
        <v>-2.7</v>
      </c>
      <c r="H318" s="3">
        <v>-1</v>
      </c>
      <c r="I318" s="3">
        <v>-4</v>
      </c>
      <c r="J318" s="14">
        <v>1.4</v>
      </c>
      <c r="K318" s="3">
        <v>0.2</v>
      </c>
      <c r="L318" s="3">
        <v>0</v>
      </c>
      <c r="M318" s="14">
        <v>1.2</v>
      </c>
      <c r="N318" s="3">
        <v>-1.5</v>
      </c>
      <c r="O318" s="3">
        <v>-2.2999999999999998</v>
      </c>
      <c r="P318" s="15">
        <v>-3.8</v>
      </c>
      <c r="Q318" s="15">
        <v>-2.4</v>
      </c>
      <c r="R318" s="15">
        <v>-0.2</v>
      </c>
      <c r="S318" s="14">
        <v>0.8</v>
      </c>
      <c r="T318" s="15">
        <v>-0.2</v>
      </c>
      <c r="U318" s="14">
        <v>0.8</v>
      </c>
    </row>
    <row r="319" spans="1:21" x14ac:dyDescent="0.2">
      <c r="A319" s="3">
        <v>318</v>
      </c>
      <c r="B319" s="13" t="s">
        <v>310</v>
      </c>
      <c r="C319" s="3">
        <v>32</v>
      </c>
      <c r="D319" s="15">
        <v>-5</v>
      </c>
      <c r="E319" s="3">
        <v>-1.5</v>
      </c>
      <c r="F319" s="3">
        <v>4</v>
      </c>
      <c r="G319" s="15">
        <v>-5.7</v>
      </c>
      <c r="H319" s="3">
        <v>-0.1</v>
      </c>
      <c r="I319" s="3">
        <v>2.1</v>
      </c>
      <c r="J319" s="15">
        <v>-4.2</v>
      </c>
      <c r="K319" s="3">
        <v>-1.7</v>
      </c>
      <c r="L319" s="3">
        <v>-1.4</v>
      </c>
      <c r="M319" s="15">
        <v>-4</v>
      </c>
      <c r="N319" s="3">
        <v>1.1000000000000001</v>
      </c>
      <c r="O319" s="3">
        <v>-4.5999999999999996</v>
      </c>
      <c r="P319" s="15">
        <v>-3.4</v>
      </c>
      <c r="Q319" s="15">
        <v>-1.1000000000000001</v>
      </c>
      <c r="R319" s="14">
        <v>0.8</v>
      </c>
      <c r="S319" s="15">
        <v>-0.5</v>
      </c>
      <c r="T319" s="15">
        <v>-2</v>
      </c>
      <c r="U319" s="14">
        <v>0.8</v>
      </c>
    </row>
    <row r="320" spans="1:21" x14ac:dyDescent="0.2">
      <c r="A320" s="3">
        <v>319</v>
      </c>
      <c r="B320" s="13" t="s">
        <v>302</v>
      </c>
      <c r="C320" s="3">
        <v>32</v>
      </c>
      <c r="D320" s="15">
        <v>-5.0999999999999996</v>
      </c>
      <c r="E320" s="3">
        <v>-1.2</v>
      </c>
      <c r="F320" s="3">
        <v>-1</v>
      </c>
      <c r="G320" s="15">
        <v>-1.5</v>
      </c>
      <c r="H320" s="3">
        <v>-1.4</v>
      </c>
      <c r="I320" s="3">
        <v>-1.5</v>
      </c>
      <c r="J320" s="15">
        <v>-3.5</v>
      </c>
      <c r="K320" s="3">
        <v>-1.1000000000000001</v>
      </c>
      <c r="L320" s="3">
        <v>-3.2</v>
      </c>
      <c r="M320" s="14">
        <v>6.7</v>
      </c>
      <c r="N320" s="3">
        <v>-2.6</v>
      </c>
      <c r="O320" s="3">
        <v>-1.9</v>
      </c>
      <c r="P320" s="15">
        <v>-4.5999999999999996</v>
      </c>
      <c r="Q320" s="15">
        <v>-0.7</v>
      </c>
      <c r="R320" s="14">
        <v>0</v>
      </c>
      <c r="S320" s="15">
        <v>-0.8</v>
      </c>
      <c r="T320" s="15">
        <v>-0.1</v>
      </c>
      <c r="U320" s="14">
        <v>2</v>
      </c>
    </row>
    <row r="321" spans="1:21" x14ac:dyDescent="0.2">
      <c r="A321" s="3">
        <v>320</v>
      </c>
      <c r="B321" s="13" t="s">
        <v>183</v>
      </c>
      <c r="C321" s="3">
        <v>30</v>
      </c>
      <c r="D321" s="15">
        <v>-5.0999999999999996</v>
      </c>
      <c r="E321" s="3">
        <v>-2.7</v>
      </c>
      <c r="F321" s="3">
        <v>-2</v>
      </c>
      <c r="G321" s="15">
        <v>-3.1</v>
      </c>
      <c r="H321" s="3">
        <v>1.1000000000000001</v>
      </c>
      <c r="I321" s="3">
        <v>1.9</v>
      </c>
      <c r="J321" s="14">
        <v>2</v>
      </c>
      <c r="K321" s="3">
        <v>-0.9</v>
      </c>
      <c r="L321" s="3">
        <v>-0.8</v>
      </c>
      <c r="M321" s="15">
        <v>-1.6</v>
      </c>
      <c r="N321" s="3">
        <v>-1.8</v>
      </c>
      <c r="O321" s="3">
        <v>-2.9</v>
      </c>
      <c r="P321" s="15">
        <v>-4.7</v>
      </c>
      <c r="Q321" s="15">
        <v>-4.3</v>
      </c>
      <c r="R321" s="15">
        <v>-0.9</v>
      </c>
      <c r="S321" s="15">
        <v>-0.7</v>
      </c>
      <c r="T321" s="14">
        <v>1.2</v>
      </c>
      <c r="U321" s="14">
        <v>0.3</v>
      </c>
    </row>
    <row r="322" spans="1:21" x14ac:dyDescent="0.2">
      <c r="A322" s="3">
        <v>321</v>
      </c>
      <c r="B322" s="13" t="s">
        <v>219</v>
      </c>
      <c r="C322" s="3">
        <v>32</v>
      </c>
      <c r="D322" s="15">
        <v>-5.2</v>
      </c>
      <c r="E322" s="3">
        <v>0</v>
      </c>
      <c r="F322" s="3">
        <v>3.6</v>
      </c>
      <c r="G322" s="15">
        <v>-2.9</v>
      </c>
      <c r="H322" s="3">
        <v>0.3</v>
      </c>
      <c r="I322" s="3">
        <v>1</v>
      </c>
      <c r="J322" s="15">
        <v>-0.2</v>
      </c>
      <c r="K322" s="3">
        <v>-5.6</v>
      </c>
      <c r="L322" s="3">
        <v>-8</v>
      </c>
      <c r="M322" s="14">
        <v>1.2</v>
      </c>
      <c r="N322" s="3">
        <v>-0.5</v>
      </c>
      <c r="O322" s="3">
        <v>-2.7</v>
      </c>
      <c r="P322" s="15">
        <v>-3.2</v>
      </c>
      <c r="Q322" s="15">
        <v>-0.9</v>
      </c>
      <c r="R322" s="14">
        <v>0.3</v>
      </c>
      <c r="S322" s="14">
        <v>0</v>
      </c>
      <c r="T322" s="15">
        <v>-0.2</v>
      </c>
      <c r="U322" s="14">
        <v>4.5</v>
      </c>
    </row>
    <row r="323" spans="1:21" x14ac:dyDescent="0.2">
      <c r="A323" s="3">
        <v>322</v>
      </c>
      <c r="B323" s="13" t="s">
        <v>285</v>
      </c>
      <c r="C323" s="3">
        <v>31</v>
      </c>
      <c r="D323" s="15">
        <v>-5.3</v>
      </c>
      <c r="E323" s="3">
        <v>-1.2</v>
      </c>
      <c r="F323" s="3">
        <v>0.2</v>
      </c>
      <c r="G323" s="15">
        <v>-2.2999999999999998</v>
      </c>
      <c r="H323" s="3">
        <v>-0.7</v>
      </c>
      <c r="I323" s="3">
        <v>-1.6</v>
      </c>
      <c r="J323" s="15">
        <v>-0.7</v>
      </c>
      <c r="K323" s="3">
        <v>-2.2000000000000002</v>
      </c>
      <c r="L323" s="3">
        <v>-3.1</v>
      </c>
      <c r="M323" s="14">
        <v>0.2</v>
      </c>
      <c r="N323" s="3">
        <v>0</v>
      </c>
      <c r="O323" s="3">
        <v>-1.2</v>
      </c>
      <c r="P323" s="15">
        <v>-1.2</v>
      </c>
      <c r="Q323" s="15">
        <v>-1.3</v>
      </c>
      <c r="R323" s="15">
        <v>-1.2</v>
      </c>
      <c r="S323" s="14">
        <v>0.7</v>
      </c>
      <c r="T323" s="14">
        <v>1.2</v>
      </c>
      <c r="U323" s="14">
        <v>1.7</v>
      </c>
    </row>
    <row r="324" spans="1:21" x14ac:dyDescent="0.2">
      <c r="A324" s="3">
        <v>323</v>
      </c>
      <c r="B324" s="13" t="s">
        <v>187</v>
      </c>
      <c r="C324" s="3">
        <v>32</v>
      </c>
      <c r="D324" s="15">
        <v>-5.7</v>
      </c>
      <c r="E324" s="3">
        <v>-1.2</v>
      </c>
      <c r="F324" s="3">
        <v>4.5999999999999996</v>
      </c>
      <c r="G324" s="15">
        <v>-5.4</v>
      </c>
      <c r="H324" s="3">
        <v>0</v>
      </c>
      <c r="I324" s="3">
        <v>4.0999999999999996</v>
      </c>
      <c r="J324" s="15">
        <v>-6.6</v>
      </c>
      <c r="K324" s="3">
        <v>-3.1</v>
      </c>
      <c r="L324" s="3">
        <v>-3.5</v>
      </c>
      <c r="M324" s="15">
        <v>-2.8</v>
      </c>
      <c r="N324" s="3">
        <v>2.4</v>
      </c>
      <c r="O324" s="3">
        <v>-3.2</v>
      </c>
      <c r="P324" s="15">
        <v>-0.8</v>
      </c>
      <c r="Q324" s="15">
        <v>-1.6</v>
      </c>
      <c r="R324" s="15">
        <v>-0.7</v>
      </c>
      <c r="S324" s="14">
        <v>1</v>
      </c>
      <c r="T324" s="14">
        <v>0</v>
      </c>
      <c r="U324" s="14">
        <v>2.7</v>
      </c>
    </row>
    <row r="325" spans="1:21" x14ac:dyDescent="0.2">
      <c r="A325" s="3">
        <v>324</v>
      </c>
      <c r="B325" s="13" t="s">
        <v>289</v>
      </c>
      <c r="C325" s="3">
        <v>31</v>
      </c>
      <c r="D325" s="15">
        <v>-5.9</v>
      </c>
      <c r="E325" s="3">
        <v>-1.2</v>
      </c>
      <c r="F325" s="3">
        <v>1.8</v>
      </c>
      <c r="G325" s="15">
        <v>-3.4</v>
      </c>
      <c r="H325" s="3">
        <v>1.4</v>
      </c>
      <c r="I325" s="3">
        <v>6.5</v>
      </c>
      <c r="J325" s="15">
        <v>-3.4</v>
      </c>
      <c r="K325" s="3">
        <v>-4.9000000000000004</v>
      </c>
      <c r="L325" s="3">
        <v>-6.7</v>
      </c>
      <c r="M325" s="15">
        <v>-0.5</v>
      </c>
      <c r="N325" s="3">
        <v>-3.1</v>
      </c>
      <c r="O325" s="3">
        <v>-5</v>
      </c>
      <c r="P325" s="15">
        <v>-8.1999999999999993</v>
      </c>
      <c r="Q325" s="15">
        <v>-1.3</v>
      </c>
      <c r="R325" s="15">
        <v>-0.4</v>
      </c>
      <c r="S325" s="14">
        <v>0.7</v>
      </c>
      <c r="T325" s="15">
        <v>-1.1000000000000001</v>
      </c>
      <c r="U325" s="14">
        <v>3</v>
      </c>
    </row>
    <row r="326" spans="1:21" x14ac:dyDescent="0.2">
      <c r="A326" s="3">
        <v>325</v>
      </c>
      <c r="B326" s="13" t="s">
        <v>198</v>
      </c>
      <c r="C326" s="3">
        <v>32</v>
      </c>
      <c r="D326" s="15">
        <v>-6</v>
      </c>
      <c r="E326" s="3">
        <v>-1.8</v>
      </c>
      <c r="F326" s="3">
        <v>-3.4</v>
      </c>
      <c r="G326" s="15">
        <v>-0.3</v>
      </c>
      <c r="H326" s="3">
        <v>-1</v>
      </c>
      <c r="I326" s="3">
        <v>-1.3</v>
      </c>
      <c r="J326" s="15">
        <v>-2.6</v>
      </c>
      <c r="K326" s="3">
        <v>-1.3</v>
      </c>
      <c r="L326" s="3">
        <v>-1.1000000000000001</v>
      </c>
      <c r="M326" s="15">
        <v>-2.5</v>
      </c>
      <c r="N326" s="3">
        <v>-2</v>
      </c>
      <c r="O326" s="3">
        <v>-0.8</v>
      </c>
      <c r="P326" s="15">
        <v>-2.9</v>
      </c>
      <c r="Q326" s="15">
        <v>-1.5</v>
      </c>
      <c r="R326" s="15">
        <v>-0.6</v>
      </c>
      <c r="S326" s="15">
        <v>-0.8</v>
      </c>
      <c r="T326" s="14">
        <v>2</v>
      </c>
      <c r="U326" s="14">
        <v>1.8</v>
      </c>
    </row>
    <row r="327" spans="1:21" x14ac:dyDescent="0.2">
      <c r="A327" s="3">
        <v>326</v>
      </c>
      <c r="B327" s="13" t="s">
        <v>240</v>
      </c>
      <c r="C327" s="3">
        <v>32</v>
      </c>
      <c r="D327" s="15">
        <v>-6.1</v>
      </c>
      <c r="E327" s="3">
        <v>-5.3</v>
      </c>
      <c r="F327" s="3">
        <v>-4.5</v>
      </c>
      <c r="G327" s="15">
        <v>-5.5</v>
      </c>
      <c r="H327" s="3">
        <v>1.3</v>
      </c>
      <c r="I327" s="3">
        <v>6.2</v>
      </c>
      <c r="J327" s="15">
        <v>-2.9</v>
      </c>
      <c r="K327" s="3">
        <v>3.1</v>
      </c>
      <c r="L327" s="3">
        <v>5.8</v>
      </c>
      <c r="M327" s="15">
        <v>-3.6</v>
      </c>
      <c r="N327" s="3">
        <v>2.2999999999999998</v>
      </c>
      <c r="O327" s="3">
        <v>0.4</v>
      </c>
      <c r="P327" s="14">
        <v>2.7</v>
      </c>
      <c r="Q327" s="15">
        <v>-0.8</v>
      </c>
      <c r="R327" s="15">
        <v>-2.5</v>
      </c>
      <c r="S327" s="15">
        <v>-0.6</v>
      </c>
      <c r="T327" s="14">
        <v>3.8</v>
      </c>
      <c r="U327" s="15">
        <v>-2.4</v>
      </c>
    </row>
    <row r="328" spans="1:21" x14ac:dyDescent="0.2">
      <c r="A328" s="3">
        <v>327</v>
      </c>
      <c r="B328" s="13" t="s">
        <v>293</v>
      </c>
      <c r="C328" s="3">
        <v>33</v>
      </c>
      <c r="D328" s="15">
        <v>-6.1</v>
      </c>
      <c r="E328" s="3">
        <v>-2.2000000000000002</v>
      </c>
      <c r="F328" s="3">
        <v>0.6</v>
      </c>
      <c r="G328" s="15">
        <v>-4.4000000000000004</v>
      </c>
      <c r="H328" s="3">
        <v>1.4</v>
      </c>
      <c r="I328" s="3">
        <v>4.3</v>
      </c>
      <c r="J328" s="15">
        <v>-0.2</v>
      </c>
      <c r="K328" s="3">
        <v>-3</v>
      </c>
      <c r="L328" s="3">
        <v>-3.8</v>
      </c>
      <c r="M328" s="15">
        <v>-1.6</v>
      </c>
      <c r="N328" s="3">
        <v>-0.4</v>
      </c>
      <c r="O328" s="3">
        <v>-2.9</v>
      </c>
      <c r="P328" s="15">
        <v>-3.3</v>
      </c>
      <c r="Q328" s="15">
        <v>-0.7</v>
      </c>
      <c r="R328" s="15">
        <v>-1.1000000000000001</v>
      </c>
      <c r="S328" s="15">
        <v>-0.6</v>
      </c>
      <c r="T328" s="14">
        <v>0.6</v>
      </c>
      <c r="U328" s="14">
        <v>1.9</v>
      </c>
    </row>
    <row r="329" spans="1:21" x14ac:dyDescent="0.2">
      <c r="A329" s="3">
        <v>328</v>
      </c>
      <c r="B329" s="13" t="s">
        <v>280</v>
      </c>
      <c r="C329" s="3">
        <v>33</v>
      </c>
      <c r="D329" s="15">
        <v>-6.2</v>
      </c>
      <c r="E329" s="3">
        <v>-1</v>
      </c>
      <c r="F329" s="3">
        <v>-0.3</v>
      </c>
      <c r="G329" s="15">
        <v>-1.4</v>
      </c>
      <c r="H329" s="3">
        <v>-1.5</v>
      </c>
      <c r="I329" s="3">
        <v>-1.5</v>
      </c>
      <c r="J329" s="15">
        <v>-4.5999999999999996</v>
      </c>
      <c r="K329" s="3">
        <v>-2.6</v>
      </c>
      <c r="L329" s="3">
        <v>-2.2999999999999998</v>
      </c>
      <c r="M329" s="15">
        <v>-4.5</v>
      </c>
      <c r="N329" s="3">
        <v>1</v>
      </c>
      <c r="O329" s="3">
        <v>-0.2</v>
      </c>
      <c r="P329" s="14">
        <v>0.8</v>
      </c>
      <c r="Q329" s="15">
        <v>-2.6</v>
      </c>
      <c r="R329" s="15">
        <v>-1.3</v>
      </c>
      <c r="S329" s="15">
        <v>-0.1</v>
      </c>
      <c r="T329" s="14">
        <v>2.2999999999999998</v>
      </c>
      <c r="U329" s="14">
        <v>1.2</v>
      </c>
    </row>
    <row r="330" spans="1:21" x14ac:dyDescent="0.2">
      <c r="A330" s="3">
        <v>329</v>
      </c>
      <c r="B330" s="13" t="s">
        <v>353</v>
      </c>
      <c r="C330" s="3">
        <v>32</v>
      </c>
      <c r="D330" s="15">
        <v>-6.3</v>
      </c>
      <c r="E330" s="3">
        <v>-0.7</v>
      </c>
      <c r="F330" s="3">
        <v>-0.4</v>
      </c>
      <c r="G330" s="15">
        <v>-1.1000000000000001</v>
      </c>
      <c r="H330" s="3">
        <v>-3.1</v>
      </c>
      <c r="I330" s="3">
        <v>-8.6</v>
      </c>
      <c r="J330" s="15">
        <v>-1.6</v>
      </c>
      <c r="K330" s="3">
        <v>-1.5</v>
      </c>
      <c r="L330" s="3">
        <v>-2.2000000000000002</v>
      </c>
      <c r="M330" s="14">
        <v>0.2</v>
      </c>
      <c r="N330" s="3">
        <v>-0.8</v>
      </c>
      <c r="O330" s="3">
        <v>-0.5</v>
      </c>
      <c r="P330" s="15">
        <v>-1.3</v>
      </c>
      <c r="Q330" s="15">
        <v>-3</v>
      </c>
      <c r="R330" s="14">
        <v>0.8</v>
      </c>
      <c r="S330" s="15">
        <v>-0.7</v>
      </c>
      <c r="T330" s="14">
        <v>0.9</v>
      </c>
      <c r="U330" s="15">
        <v>-0.2</v>
      </c>
    </row>
    <row r="331" spans="1:21" x14ac:dyDescent="0.2">
      <c r="A331" s="3">
        <v>330</v>
      </c>
      <c r="B331" s="13" t="s">
        <v>279</v>
      </c>
      <c r="C331" s="3">
        <v>32</v>
      </c>
      <c r="D331" s="15">
        <v>-6.6</v>
      </c>
      <c r="E331" s="3">
        <v>-3.3</v>
      </c>
      <c r="F331" s="3">
        <v>-1.9</v>
      </c>
      <c r="G331" s="15">
        <v>-4.0999999999999996</v>
      </c>
      <c r="H331" s="3">
        <v>-2.4</v>
      </c>
      <c r="I331" s="3">
        <v>-7.4</v>
      </c>
      <c r="J331" s="14">
        <v>0</v>
      </c>
      <c r="K331" s="3">
        <v>2.5</v>
      </c>
      <c r="L331" s="3">
        <v>3.5</v>
      </c>
      <c r="M331" s="14">
        <v>0.6</v>
      </c>
      <c r="N331" s="3">
        <v>0</v>
      </c>
      <c r="O331" s="3">
        <v>-1.2</v>
      </c>
      <c r="P331" s="15">
        <v>-1.2</v>
      </c>
      <c r="Q331" s="15">
        <v>-3.4</v>
      </c>
      <c r="R331" s="15">
        <v>-0.5</v>
      </c>
      <c r="S331" s="15">
        <v>-1.3</v>
      </c>
      <c r="T331" s="14">
        <v>0.3</v>
      </c>
      <c r="U331" s="15">
        <v>-1.4</v>
      </c>
    </row>
    <row r="332" spans="1:21" x14ac:dyDescent="0.2">
      <c r="A332" s="3">
        <v>331</v>
      </c>
      <c r="B332" s="13" t="s">
        <v>132</v>
      </c>
      <c r="C332" s="3">
        <v>31</v>
      </c>
      <c r="D332" s="15">
        <v>-6.6</v>
      </c>
      <c r="E332" s="3">
        <v>-1.9</v>
      </c>
      <c r="F332" s="3">
        <v>0.4</v>
      </c>
      <c r="G332" s="15">
        <v>-3.5</v>
      </c>
      <c r="H332" s="3">
        <v>-2.1</v>
      </c>
      <c r="I332" s="3">
        <v>-0.6</v>
      </c>
      <c r="J332" s="15">
        <v>-8.3000000000000007</v>
      </c>
      <c r="K332" s="3">
        <v>-0.6</v>
      </c>
      <c r="L332" s="3">
        <v>-1.2</v>
      </c>
      <c r="M332" s="14">
        <v>2</v>
      </c>
      <c r="N332" s="3">
        <v>-0.3</v>
      </c>
      <c r="O332" s="3">
        <v>-1.9</v>
      </c>
      <c r="P332" s="15">
        <v>-2.2999999999999998</v>
      </c>
      <c r="Q332" s="15">
        <v>-3.5</v>
      </c>
      <c r="R332" s="14">
        <v>0.2</v>
      </c>
      <c r="S332" s="14">
        <v>0.4</v>
      </c>
      <c r="T332" s="14">
        <v>0.7</v>
      </c>
      <c r="U332" s="14">
        <v>0</v>
      </c>
    </row>
    <row r="333" spans="1:21" x14ac:dyDescent="0.2">
      <c r="A333" s="3">
        <v>332</v>
      </c>
      <c r="B333" s="13" t="s">
        <v>349</v>
      </c>
      <c r="C333" s="3">
        <v>32</v>
      </c>
      <c r="D333" s="15">
        <v>-6.7</v>
      </c>
      <c r="E333" s="3">
        <v>-3.7</v>
      </c>
      <c r="F333" s="3">
        <v>-1.5</v>
      </c>
      <c r="G333" s="15">
        <v>-5.4</v>
      </c>
      <c r="H333" s="3">
        <v>-1</v>
      </c>
      <c r="I333" s="3">
        <v>-2.2000000000000002</v>
      </c>
      <c r="J333" s="15">
        <v>-1.2</v>
      </c>
      <c r="K333" s="3">
        <v>1.7</v>
      </c>
      <c r="L333" s="3">
        <v>1.5</v>
      </c>
      <c r="M333" s="14">
        <v>3.9</v>
      </c>
      <c r="N333" s="3">
        <v>0.5</v>
      </c>
      <c r="O333" s="3">
        <v>-2</v>
      </c>
      <c r="P333" s="15">
        <v>-1.4</v>
      </c>
      <c r="Q333" s="15">
        <v>-4.3</v>
      </c>
      <c r="R333" s="15">
        <v>-1.9</v>
      </c>
      <c r="S333" s="15">
        <v>-1.6</v>
      </c>
      <c r="T333" s="14">
        <v>1.9</v>
      </c>
      <c r="U333" s="14">
        <v>0</v>
      </c>
    </row>
    <row r="334" spans="1:21" x14ac:dyDescent="0.2">
      <c r="A334" s="3">
        <v>333</v>
      </c>
      <c r="B334" s="13" t="s">
        <v>338</v>
      </c>
      <c r="C334" s="3">
        <v>32</v>
      </c>
      <c r="D334" s="15">
        <v>-6.9</v>
      </c>
      <c r="E334" s="3">
        <v>-2.7</v>
      </c>
      <c r="F334" s="3">
        <v>-3.7</v>
      </c>
      <c r="G334" s="15">
        <v>-2</v>
      </c>
      <c r="H334" s="3">
        <v>-1.2</v>
      </c>
      <c r="I334" s="3">
        <v>-1.9</v>
      </c>
      <c r="J334" s="15">
        <v>-2.6</v>
      </c>
      <c r="K334" s="3">
        <v>-0.1</v>
      </c>
      <c r="L334" s="3">
        <v>-0.8</v>
      </c>
      <c r="M334" s="14">
        <v>2.6</v>
      </c>
      <c r="N334" s="3">
        <v>-2</v>
      </c>
      <c r="O334" s="3">
        <v>0</v>
      </c>
      <c r="P334" s="15">
        <v>-2.1</v>
      </c>
      <c r="Q334" s="15">
        <v>-1.4</v>
      </c>
      <c r="R334" s="15">
        <v>-1.4</v>
      </c>
      <c r="S334" s="14">
        <v>0.4</v>
      </c>
      <c r="T334" s="14">
        <v>2.7</v>
      </c>
      <c r="U334" s="14">
        <v>0</v>
      </c>
    </row>
    <row r="335" spans="1:21" x14ac:dyDescent="0.2">
      <c r="A335" s="3">
        <v>334</v>
      </c>
      <c r="B335" s="13" t="s">
        <v>202</v>
      </c>
      <c r="C335" s="3">
        <v>32</v>
      </c>
      <c r="D335" s="15">
        <v>-7</v>
      </c>
      <c r="E335" s="3">
        <v>-2.5</v>
      </c>
      <c r="F335" s="3">
        <v>-0.4</v>
      </c>
      <c r="G335" s="15">
        <v>-3.8</v>
      </c>
      <c r="H335" s="3">
        <v>-1</v>
      </c>
      <c r="I335" s="3">
        <v>-1.4</v>
      </c>
      <c r="J335" s="15">
        <v>-2.7</v>
      </c>
      <c r="K335" s="3">
        <v>-0.9</v>
      </c>
      <c r="L335" s="3">
        <v>0.1</v>
      </c>
      <c r="M335" s="15">
        <v>-5.3</v>
      </c>
      <c r="N335" s="3">
        <v>-0.5</v>
      </c>
      <c r="O335" s="3">
        <v>-3</v>
      </c>
      <c r="P335" s="15">
        <v>-3.5</v>
      </c>
      <c r="Q335" s="15">
        <v>-4.3</v>
      </c>
      <c r="R335" s="14">
        <v>0.3</v>
      </c>
      <c r="S335" s="15">
        <v>-0.6</v>
      </c>
      <c r="T335" s="15">
        <v>-0.1</v>
      </c>
      <c r="U335" s="15">
        <v>-1.3</v>
      </c>
    </row>
    <row r="336" spans="1:21" x14ac:dyDescent="0.2">
      <c r="A336" s="3">
        <v>334</v>
      </c>
      <c r="B336" s="13" t="s">
        <v>371</v>
      </c>
      <c r="C336" s="3">
        <v>32</v>
      </c>
      <c r="D336" s="15">
        <v>-7</v>
      </c>
      <c r="E336" s="3">
        <v>-1.5</v>
      </c>
      <c r="F336" s="3">
        <v>1.1000000000000001</v>
      </c>
      <c r="G336" s="15">
        <v>-3.7</v>
      </c>
      <c r="H336" s="3">
        <v>-3.1</v>
      </c>
      <c r="I336" s="3">
        <v>-8.4</v>
      </c>
      <c r="J336" s="15">
        <v>-1.9</v>
      </c>
      <c r="K336" s="3">
        <v>-0.6</v>
      </c>
      <c r="L336" s="3">
        <v>-0.7</v>
      </c>
      <c r="M336" s="15">
        <v>-0.8</v>
      </c>
      <c r="N336" s="3">
        <v>1</v>
      </c>
      <c r="O336" s="3">
        <v>-1.1000000000000001</v>
      </c>
      <c r="P336" s="14">
        <v>0</v>
      </c>
      <c r="Q336" s="15">
        <v>-5</v>
      </c>
      <c r="R336" s="15">
        <v>-0.1</v>
      </c>
      <c r="S336" s="15">
        <v>-1.5</v>
      </c>
      <c r="T336" s="14">
        <v>0.8</v>
      </c>
      <c r="U336" s="14">
        <v>1.3</v>
      </c>
    </row>
    <row r="337" spans="1:21" x14ac:dyDescent="0.2">
      <c r="A337" s="3">
        <v>336</v>
      </c>
      <c r="B337" s="13" t="s">
        <v>273</v>
      </c>
      <c r="C337" s="3">
        <v>31</v>
      </c>
      <c r="D337" s="15">
        <v>-7.4</v>
      </c>
      <c r="E337" s="3">
        <v>-1.3</v>
      </c>
      <c r="F337" s="3">
        <v>-1.2</v>
      </c>
      <c r="G337" s="15">
        <v>-1.4</v>
      </c>
      <c r="H337" s="3">
        <v>-1.2</v>
      </c>
      <c r="I337" s="3">
        <v>-1.6</v>
      </c>
      <c r="J337" s="15">
        <v>-2.2999999999999998</v>
      </c>
      <c r="K337" s="3">
        <v>-3.4</v>
      </c>
      <c r="L337" s="3">
        <v>-4.9000000000000004</v>
      </c>
      <c r="M337" s="14">
        <v>1.7</v>
      </c>
      <c r="N337" s="3">
        <v>-2.4</v>
      </c>
      <c r="O337" s="3">
        <v>-1.9</v>
      </c>
      <c r="P337" s="15">
        <v>-4.3</v>
      </c>
      <c r="Q337" s="15">
        <v>-0.9</v>
      </c>
      <c r="R337" s="15">
        <v>-0.4</v>
      </c>
      <c r="S337" s="15">
        <v>-0.5</v>
      </c>
      <c r="T337" s="14">
        <v>1.6</v>
      </c>
      <c r="U337" s="14">
        <v>2.1</v>
      </c>
    </row>
    <row r="338" spans="1:21" x14ac:dyDescent="0.2">
      <c r="A338" s="3">
        <v>337</v>
      </c>
      <c r="B338" s="13" t="s">
        <v>294</v>
      </c>
      <c r="C338" s="3">
        <v>32</v>
      </c>
      <c r="D338" s="15">
        <v>-7.5</v>
      </c>
      <c r="E338" s="3">
        <v>-4.8</v>
      </c>
      <c r="F338" s="3">
        <v>-7.3</v>
      </c>
      <c r="G338" s="15">
        <v>-2.4</v>
      </c>
      <c r="H338" s="3">
        <v>-1.5</v>
      </c>
      <c r="I338" s="3">
        <v>-2.2000000000000002</v>
      </c>
      <c r="J338" s="15">
        <v>-3</v>
      </c>
      <c r="K338" s="3">
        <v>3.7</v>
      </c>
      <c r="L338" s="3">
        <v>4</v>
      </c>
      <c r="M338" s="14">
        <v>3.8</v>
      </c>
      <c r="N338" s="3">
        <v>-2.2999999999999998</v>
      </c>
      <c r="O338" s="3">
        <v>-0.6</v>
      </c>
      <c r="P338" s="15">
        <v>-2.9</v>
      </c>
      <c r="Q338" s="15">
        <v>-1.7</v>
      </c>
      <c r="R338" s="15">
        <v>-2.8</v>
      </c>
      <c r="S338" s="14">
        <v>0.2</v>
      </c>
      <c r="T338" s="14">
        <v>3.2</v>
      </c>
      <c r="U338" s="15">
        <v>-2.1</v>
      </c>
    </row>
    <row r="339" spans="1:21" x14ac:dyDescent="0.2">
      <c r="A339" s="3">
        <v>338</v>
      </c>
      <c r="B339" s="13" t="s">
        <v>348</v>
      </c>
      <c r="C339" s="3">
        <v>33</v>
      </c>
      <c r="D339" s="15">
        <v>-7.6</v>
      </c>
      <c r="E339" s="3">
        <v>-1.7</v>
      </c>
      <c r="F339" s="3">
        <v>3</v>
      </c>
      <c r="G339" s="15">
        <v>-5.4</v>
      </c>
      <c r="H339" s="3">
        <v>0.4</v>
      </c>
      <c r="I339" s="3">
        <v>1.5</v>
      </c>
      <c r="J339" s="15">
        <v>-0.2</v>
      </c>
      <c r="K339" s="3">
        <v>-4.5</v>
      </c>
      <c r="L339" s="3">
        <v>-6.2</v>
      </c>
      <c r="M339" s="14">
        <v>0.1</v>
      </c>
      <c r="N339" s="3">
        <v>-1.9</v>
      </c>
      <c r="O339" s="3">
        <v>-5.7</v>
      </c>
      <c r="P339" s="15">
        <v>-7.7</v>
      </c>
      <c r="Q339" s="15">
        <v>-1.7</v>
      </c>
      <c r="R339" s="14">
        <v>1.1000000000000001</v>
      </c>
      <c r="S339" s="15">
        <v>-1.2</v>
      </c>
      <c r="T339" s="15">
        <v>-2.2999999999999998</v>
      </c>
      <c r="U339" s="14">
        <v>1.8</v>
      </c>
    </row>
    <row r="340" spans="1:21" x14ac:dyDescent="0.2">
      <c r="A340" s="3">
        <v>339</v>
      </c>
      <c r="B340" s="13" t="s">
        <v>362</v>
      </c>
      <c r="C340" s="3">
        <v>27</v>
      </c>
      <c r="D340" s="15">
        <v>-7.8</v>
      </c>
      <c r="E340" s="3">
        <v>-3.3</v>
      </c>
      <c r="F340" s="3">
        <v>-3</v>
      </c>
      <c r="G340" s="15">
        <v>-3.3</v>
      </c>
      <c r="H340" s="3">
        <v>-0.5</v>
      </c>
      <c r="I340" s="3">
        <v>1.8</v>
      </c>
      <c r="J340" s="15">
        <v>-4.9000000000000004</v>
      </c>
      <c r="K340" s="3">
        <v>-0.4</v>
      </c>
      <c r="L340" s="3">
        <v>1</v>
      </c>
      <c r="M340" s="15">
        <v>-7.5</v>
      </c>
      <c r="N340" s="3">
        <v>-0.7</v>
      </c>
      <c r="O340" s="3">
        <v>-1.7</v>
      </c>
      <c r="P340" s="15">
        <v>-2.4</v>
      </c>
      <c r="Q340" s="15">
        <v>-1.3</v>
      </c>
      <c r="R340" s="15">
        <v>-0.9</v>
      </c>
      <c r="S340" s="15">
        <v>-1.4</v>
      </c>
      <c r="T340" s="14">
        <v>2</v>
      </c>
      <c r="U340" s="14">
        <v>0.1</v>
      </c>
    </row>
    <row r="341" spans="1:21" x14ac:dyDescent="0.2">
      <c r="A341" s="3">
        <v>340</v>
      </c>
      <c r="B341" s="13" t="s">
        <v>265</v>
      </c>
      <c r="C341" s="3">
        <v>33</v>
      </c>
      <c r="D341" s="15">
        <v>-7.8</v>
      </c>
      <c r="E341" s="3">
        <v>-3.3</v>
      </c>
      <c r="F341" s="3">
        <v>-0.7</v>
      </c>
      <c r="G341" s="15">
        <v>-4.9000000000000004</v>
      </c>
      <c r="H341" s="3">
        <v>-3.6</v>
      </c>
      <c r="I341" s="3">
        <v>-2.7</v>
      </c>
      <c r="J341" s="15">
        <v>-8.9</v>
      </c>
      <c r="K341" s="3">
        <v>2.5</v>
      </c>
      <c r="L341" s="3">
        <v>3.5</v>
      </c>
      <c r="M341" s="15">
        <v>-0.4</v>
      </c>
      <c r="N341" s="3">
        <v>1.1000000000000001</v>
      </c>
      <c r="O341" s="3">
        <v>-2.2000000000000002</v>
      </c>
      <c r="P341" s="15">
        <v>-1</v>
      </c>
      <c r="Q341" s="15">
        <v>-3.3</v>
      </c>
      <c r="R341" s="15">
        <v>-0.3</v>
      </c>
      <c r="S341" s="15">
        <v>-1.3</v>
      </c>
      <c r="T341" s="14">
        <v>0.6</v>
      </c>
      <c r="U341" s="15">
        <v>-1.3</v>
      </c>
    </row>
    <row r="342" spans="1:21" x14ac:dyDescent="0.2">
      <c r="A342" s="3">
        <v>341</v>
      </c>
      <c r="B342" s="13" t="s">
        <v>368</v>
      </c>
      <c r="C342" s="3">
        <v>31</v>
      </c>
      <c r="D342" s="15">
        <v>-7.9</v>
      </c>
      <c r="E342" s="3">
        <v>-2.4</v>
      </c>
      <c r="F342" s="3">
        <v>-0.1</v>
      </c>
      <c r="G342" s="15">
        <v>-3.9</v>
      </c>
      <c r="H342" s="3">
        <v>0.6</v>
      </c>
      <c r="I342" s="3">
        <v>1.8</v>
      </c>
      <c r="J342" s="14">
        <v>0.2</v>
      </c>
      <c r="K342" s="3">
        <v>-3.7</v>
      </c>
      <c r="L342" s="3">
        <v>-6.5</v>
      </c>
      <c r="M342" s="14">
        <v>4.7</v>
      </c>
      <c r="N342" s="3">
        <v>-0.5</v>
      </c>
      <c r="O342" s="3">
        <v>-1.4</v>
      </c>
      <c r="P342" s="15">
        <v>-2</v>
      </c>
      <c r="Q342" s="15">
        <v>-2.9</v>
      </c>
      <c r="R342" s="15">
        <v>-1</v>
      </c>
      <c r="S342" s="14">
        <v>0</v>
      </c>
      <c r="T342" s="14">
        <v>2.7</v>
      </c>
      <c r="U342" s="14">
        <v>3.4</v>
      </c>
    </row>
    <row r="343" spans="1:21" x14ac:dyDescent="0.2">
      <c r="A343" s="3">
        <v>342</v>
      </c>
      <c r="B343" s="13" t="s">
        <v>307</v>
      </c>
      <c r="C343" s="3">
        <v>30</v>
      </c>
      <c r="D343" s="15">
        <v>-8.4</v>
      </c>
      <c r="E343" s="3">
        <v>-2.9</v>
      </c>
      <c r="F343" s="3">
        <v>-1.3</v>
      </c>
      <c r="G343" s="15">
        <v>-4.0999999999999996</v>
      </c>
      <c r="H343" s="3">
        <v>-0.8</v>
      </c>
      <c r="I343" s="3">
        <v>1.1000000000000001</v>
      </c>
      <c r="J343" s="15">
        <v>-5</v>
      </c>
      <c r="K343" s="3">
        <v>-1.7</v>
      </c>
      <c r="L343" s="3">
        <v>0.6</v>
      </c>
      <c r="M343" s="15">
        <v>-11.1</v>
      </c>
      <c r="N343" s="3">
        <v>0.2</v>
      </c>
      <c r="O343" s="3">
        <v>-2.2999999999999998</v>
      </c>
      <c r="P343" s="15">
        <v>-2.1</v>
      </c>
      <c r="Q343" s="15">
        <v>-1.8</v>
      </c>
      <c r="R343" s="15">
        <v>-1.5</v>
      </c>
      <c r="S343" s="15">
        <v>-1.2</v>
      </c>
      <c r="T343" s="14">
        <v>1.6</v>
      </c>
      <c r="U343" s="15">
        <v>-0.2</v>
      </c>
    </row>
    <row r="344" spans="1:21" x14ac:dyDescent="0.2">
      <c r="A344" s="3">
        <v>343</v>
      </c>
      <c r="B344" s="13" t="s">
        <v>358</v>
      </c>
      <c r="C344" s="3">
        <v>32</v>
      </c>
      <c r="D344" s="15">
        <v>-8.6</v>
      </c>
      <c r="E344" s="3">
        <v>-1.5</v>
      </c>
      <c r="F344" s="3">
        <v>4.4000000000000004</v>
      </c>
      <c r="G344" s="15">
        <v>-6.5</v>
      </c>
      <c r="H344" s="3">
        <v>-3</v>
      </c>
      <c r="I344" s="3">
        <v>-5.7</v>
      </c>
      <c r="J344" s="15">
        <v>-5.3</v>
      </c>
      <c r="K344" s="3">
        <v>-2.5</v>
      </c>
      <c r="L344" s="3">
        <v>-1.9</v>
      </c>
      <c r="M344" s="15">
        <v>-6.2</v>
      </c>
      <c r="N344" s="3">
        <v>1.9</v>
      </c>
      <c r="O344" s="3">
        <v>-4.8</v>
      </c>
      <c r="P344" s="15">
        <v>-2.8</v>
      </c>
      <c r="Q344" s="15">
        <v>-2.7</v>
      </c>
      <c r="R344" s="14">
        <v>1.2</v>
      </c>
      <c r="S344" s="15">
        <v>-0.7</v>
      </c>
      <c r="T344" s="15">
        <v>-2</v>
      </c>
      <c r="U344" s="14">
        <v>1</v>
      </c>
    </row>
    <row r="345" spans="1:21" x14ac:dyDescent="0.2">
      <c r="A345" s="3">
        <v>344</v>
      </c>
      <c r="B345" s="13" t="s">
        <v>193</v>
      </c>
      <c r="C345" s="3">
        <v>32</v>
      </c>
      <c r="D345" s="15">
        <v>-8.6999999999999993</v>
      </c>
      <c r="E345" s="3">
        <v>-1.6</v>
      </c>
      <c r="F345" s="3">
        <v>-0.3</v>
      </c>
      <c r="G345" s="15">
        <v>-2.4</v>
      </c>
      <c r="H345" s="3">
        <v>-1.4</v>
      </c>
      <c r="I345" s="3">
        <v>-1.6</v>
      </c>
      <c r="J345" s="15">
        <v>-3.7</v>
      </c>
      <c r="K345" s="3">
        <v>-4</v>
      </c>
      <c r="L345" s="3">
        <v>-4.7</v>
      </c>
      <c r="M345" s="15">
        <v>-3.7</v>
      </c>
      <c r="N345" s="3">
        <v>-1.6</v>
      </c>
      <c r="O345" s="3">
        <v>-2.2000000000000002</v>
      </c>
      <c r="P345" s="15">
        <v>-3.8</v>
      </c>
      <c r="Q345" s="15">
        <v>-0.2</v>
      </c>
      <c r="R345" s="15">
        <v>-0.5</v>
      </c>
      <c r="S345" s="15">
        <v>-0.5</v>
      </c>
      <c r="T345" s="14">
        <v>1.6</v>
      </c>
      <c r="U345" s="14">
        <v>2.2000000000000002</v>
      </c>
    </row>
    <row r="346" spans="1:21" x14ac:dyDescent="0.2">
      <c r="A346" s="3">
        <v>345</v>
      </c>
      <c r="B346" s="13" t="s">
        <v>334</v>
      </c>
      <c r="C346" s="3">
        <v>32</v>
      </c>
      <c r="D346" s="15">
        <v>-8.8000000000000007</v>
      </c>
      <c r="E346" s="3">
        <v>-0.8</v>
      </c>
      <c r="F346" s="3">
        <v>0.9</v>
      </c>
      <c r="G346" s="15">
        <v>-2</v>
      </c>
      <c r="H346" s="3">
        <v>-3.4</v>
      </c>
      <c r="I346" s="3">
        <v>-10.3</v>
      </c>
      <c r="J346" s="14">
        <v>0</v>
      </c>
      <c r="K346" s="3">
        <v>-3.7</v>
      </c>
      <c r="L346" s="3">
        <v>-5.6</v>
      </c>
      <c r="M346" s="14">
        <v>1.7</v>
      </c>
      <c r="N346" s="3">
        <v>1</v>
      </c>
      <c r="O346" s="3">
        <v>0.7</v>
      </c>
      <c r="P346" s="14">
        <v>1.8</v>
      </c>
      <c r="Q346" s="15">
        <v>-3.9</v>
      </c>
      <c r="R346" s="15">
        <v>-1.4</v>
      </c>
      <c r="S346" s="15">
        <v>-1.1000000000000001</v>
      </c>
      <c r="T346" s="14">
        <v>2.2999999999999998</v>
      </c>
      <c r="U346" s="14">
        <v>2.6</v>
      </c>
    </row>
    <row r="347" spans="1:21" x14ac:dyDescent="0.2">
      <c r="A347" s="3">
        <v>346</v>
      </c>
      <c r="B347" s="13" t="s">
        <v>256</v>
      </c>
      <c r="C347" s="3">
        <v>31</v>
      </c>
      <c r="D347" s="15">
        <v>-9</v>
      </c>
      <c r="E347" s="3">
        <v>-4.5</v>
      </c>
      <c r="F347" s="3">
        <v>-4</v>
      </c>
      <c r="G347" s="15">
        <v>-4.4000000000000004</v>
      </c>
      <c r="H347" s="3">
        <v>-0.5</v>
      </c>
      <c r="I347" s="3">
        <v>2.9</v>
      </c>
      <c r="J347" s="15">
        <v>-6.1</v>
      </c>
      <c r="K347" s="3">
        <v>0.4</v>
      </c>
      <c r="L347" s="3">
        <v>1.2</v>
      </c>
      <c r="M347" s="15">
        <v>-2.1</v>
      </c>
      <c r="N347" s="3">
        <v>-1.8</v>
      </c>
      <c r="O347" s="3">
        <v>-2.2999999999999998</v>
      </c>
      <c r="P347" s="15">
        <v>-4.0999999999999996</v>
      </c>
      <c r="Q347" s="15">
        <v>-2.2000000000000002</v>
      </c>
      <c r="R347" s="15">
        <v>-2</v>
      </c>
      <c r="S347" s="14">
        <v>0.2</v>
      </c>
      <c r="T347" s="14">
        <v>2</v>
      </c>
      <c r="U347" s="15">
        <v>-0.5</v>
      </c>
    </row>
    <row r="348" spans="1:21" x14ac:dyDescent="0.2">
      <c r="A348" s="3">
        <v>347</v>
      </c>
      <c r="B348" s="13" t="s">
        <v>327</v>
      </c>
      <c r="C348" s="3">
        <v>31</v>
      </c>
      <c r="D348" s="15">
        <v>-9.1999999999999993</v>
      </c>
      <c r="E348" s="3">
        <v>-1.3</v>
      </c>
      <c r="F348" s="3">
        <v>2.4</v>
      </c>
      <c r="G348" s="15">
        <v>-4.2</v>
      </c>
      <c r="H348" s="3">
        <v>-3.5</v>
      </c>
      <c r="I348" s="3">
        <v>-6.8</v>
      </c>
      <c r="J348" s="15">
        <v>-5.9</v>
      </c>
      <c r="K348" s="3">
        <v>-3</v>
      </c>
      <c r="L348" s="3">
        <v>-3.7</v>
      </c>
      <c r="M348" s="15">
        <v>-1.9</v>
      </c>
      <c r="N348" s="3">
        <v>0</v>
      </c>
      <c r="O348" s="3">
        <v>-3.4</v>
      </c>
      <c r="P348" s="15">
        <v>-3.5</v>
      </c>
      <c r="Q348" s="15">
        <v>-2.1</v>
      </c>
      <c r="R348" s="14">
        <v>0</v>
      </c>
      <c r="S348" s="14">
        <v>0</v>
      </c>
      <c r="T348" s="15">
        <v>-0.4</v>
      </c>
      <c r="U348" s="14">
        <v>0.6</v>
      </c>
    </row>
    <row r="349" spans="1:21" x14ac:dyDescent="0.2">
      <c r="A349" s="3">
        <v>348</v>
      </c>
      <c r="B349" s="13" t="s">
        <v>319</v>
      </c>
      <c r="C349" s="3">
        <v>30</v>
      </c>
      <c r="D349" s="15">
        <v>-9.3000000000000007</v>
      </c>
      <c r="E349" s="3">
        <v>-3.3</v>
      </c>
      <c r="F349" s="3">
        <v>-2.7</v>
      </c>
      <c r="G349" s="15">
        <v>-3.6</v>
      </c>
      <c r="H349" s="3">
        <v>0</v>
      </c>
      <c r="I349" s="3">
        <v>1.5</v>
      </c>
      <c r="J349" s="15">
        <v>-1.8</v>
      </c>
      <c r="K349" s="3">
        <v>-2.5</v>
      </c>
      <c r="L349" s="3">
        <v>-3.4</v>
      </c>
      <c r="M349" s="14">
        <v>0.4</v>
      </c>
      <c r="N349" s="3">
        <v>-0.7</v>
      </c>
      <c r="O349" s="3">
        <v>0</v>
      </c>
      <c r="P349" s="15">
        <v>-0.7</v>
      </c>
      <c r="Q349" s="15">
        <v>-2.5</v>
      </c>
      <c r="R349" s="15">
        <v>-3.2</v>
      </c>
      <c r="S349" s="14">
        <v>0.1</v>
      </c>
      <c r="T349" s="14">
        <v>3.8</v>
      </c>
      <c r="U349" s="14">
        <v>2.1</v>
      </c>
    </row>
    <row r="350" spans="1:21" x14ac:dyDescent="0.2">
      <c r="A350" s="3">
        <v>349</v>
      </c>
      <c r="B350" s="13" t="s">
        <v>344</v>
      </c>
      <c r="C350" s="3">
        <v>33</v>
      </c>
      <c r="D350" s="15">
        <v>-9.5</v>
      </c>
      <c r="E350" s="3">
        <v>-1.3</v>
      </c>
      <c r="F350" s="3">
        <v>4.7</v>
      </c>
      <c r="G350" s="15">
        <v>-5.8</v>
      </c>
      <c r="H350" s="3">
        <v>-1.8</v>
      </c>
      <c r="I350" s="3">
        <v>0.3</v>
      </c>
      <c r="J350" s="15">
        <v>-9.1</v>
      </c>
      <c r="K350" s="3">
        <v>-4.9000000000000004</v>
      </c>
      <c r="L350" s="3">
        <v>-7.1</v>
      </c>
      <c r="M350" s="14">
        <v>1.5</v>
      </c>
      <c r="N350" s="3">
        <v>1</v>
      </c>
      <c r="O350" s="3">
        <v>-4</v>
      </c>
      <c r="P350" s="15">
        <v>-3</v>
      </c>
      <c r="Q350" s="15">
        <v>-3.5</v>
      </c>
      <c r="R350" s="14">
        <v>0.3</v>
      </c>
      <c r="S350" s="15">
        <v>-0.1</v>
      </c>
      <c r="T350" s="14">
        <v>0</v>
      </c>
      <c r="U350" s="14">
        <v>3.3</v>
      </c>
    </row>
    <row r="351" spans="1:21" x14ac:dyDescent="0.2">
      <c r="A351" s="3">
        <v>350</v>
      </c>
      <c r="B351" s="13" t="s">
        <v>268</v>
      </c>
      <c r="C351" s="3">
        <v>31</v>
      </c>
      <c r="D351" s="15">
        <v>-9.8000000000000007</v>
      </c>
      <c r="E351" s="3">
        <v>-4.2</v>
      </c>
      <c r="F351" s="3">
        <v>-8.4</v>
      </c>
      <c r="G351" s="15">
        <v>-0.7</v>
      </c>
      <c r="H351" s="3">
        <v>-2.4</v>
      </c>
      <c r="I351" s="3">
        <v>-5.3</v>
      </c>
      <c r="J351" s="15">
        <v>-2.4</v>
      </c>
      <c r="K351" s="3">
        <v>1</v>
      </c>
      <c r="L351" s="3">
        <v>1.8</v>
      </c>
      <c r="M351" s="15">
        <v>-1.8</v>
      </c>
      <c r="N351" s="3">
        <v>-4.2</v>
      </c>
      <c r="O351" s="3">
        <v>-0.5</v>
      </c>
      <c r="P351" s="15">
        <v>-4.8</v>
      </c>
      <c r="Q351" s="15">
        <v>-4.3</v>
      </c>
      <c r="R351" s="15">
        <v>-2.8</v>
      </c>
      <c r="S351" s="14">
        <v>0.1</v>
      </c>
      <c r="T351" s="14">
        <v>3.7</v>
      </c>
      <c r="U351" s="15">
        <v>-2.9</v>
      </c>
    </row>
    <row r="352" spans="1:21" x14ac:dyDescent="0.2">
      <c r="A352" s="3">
        <v>351</v>
      </c>
      <c r="B352" s="13" t="s">
        <v>247</v>
      </c>
      <c r="C352" s="3">
        <v>32</v>
      </c>
      <c r="D352" s="15">
        <v>-10</v>
      </c>
      <c r="E352" s="3">
        <v>-5.6</v>
      </c>
      <c r="F352" s="3">
        <v>-4.4000000000000004</v>
      </c>
      <c r="G352" s="15">
        <v>-6</v>
      </c>
      <c r="H352" s="3">
        <v>-2.8</v>
      </c>
      <c r="I352" s="3">
        <v>-6.5</v>
      </c>
      <c r="J352" s="15">
        <v>-2.8</v>
      </c>
      <c r="K352" s="3">
        <v>4.2</v>
      </c>
      <c r="L352" s="3">
        <v>6.7</v>
      </c>
      <c r="M352" s="15">
        <v>-2.9</v>
      </c>
      <c r="N352" s="3">
        <v>-2</v>
      </c>
      <c r="O352" s="3">
        <v>-4.3</v>
      </c>
      <c r="P352" s="15">
        <v>-6.4</v>
      </c>
      <c r="Q352" s="15">
        <v>-6.5</v>
      </c>
      <c r="R352" s="14">
        <v>0.8</v>
      </c>
      <c r="S352" s="15">
        <v>-0.9</v>
      </c>
      <c r="T352" s="15">
        <v>-0.1</v>
      </c>
      <c r="U352" s="15">
        <v>-2.8</v>
      </c>
    </row>
    <row r="353" spans="1:21" x14ac:dyDescent="0.2">
      <c r="A353" s="3">
        <v>352</v>
      </c>
      <c r="B353" s="13" t="s">
        <v>352</v>
      </c>
      <c r="C353" s="3">
        <v>32</v>
      </c>
      <c r="D353" s="15">
        <v>-10.1</v>
      </c>
      <c r="E353" s="3">
        <v>-3.5</v>
      </c>
      <c r="F353" s="3">
        <v>-0.5</v>
      </c>
      <c r="G353" s="15">
        <v>-5.5</v>
      </c>
      <c r="H353" s="3">
        <v>-0.1</v>
      </c>
      <c r="I353" s="3">
        <v>0.2</v>
      </c>
      <c r="J353" s="15">
        <v>-1</v>
      </c>
      <c r="K353" s="3">
        <v>-3</v>
      </c>
      <c r="L353" s="3">
        <v>-3.2</v>
      </c>
      <c r="M353" s="15">
        <v>-4.5999999999999996</v>
      </c>
      <c r="N353" s="3">
        <v>-0.1</v>
      </c>
      <c r="O353" s="3">
        <v>-2.7</v>
      </c>
      <c r="P353" s="15">
        <v>-2.9</v>
      </c>
      <c r="Q353" s="15">
        <v>-3.3</v>
      </c>
      <c r="R353" s="15">
        <v>-1.5</v>
      </c>
      <c r="S353" s="15">
        <v>-2</v>
      </c>
      <c r="T353" s="14">
        <v>1.6</v>
      </c>
      <c r="U353" s="14">
        <v>1.6</v>
      </c>
    </row>
    <row r="354" spans="1:21" x14ac:dyDescent="0.2">
      <c r="A354" s="3">
        <v>353</v>
      </c>
      <c r="B354" s="13" t="s">
        <v>324</v>
      </c>
      <c r="C354" s="3">
        <v>31</v>
      </c>
      <c r="D354" s="15">
        <v>-10.3</v>
      </c>
      <c r="E354" s="3">
        <v>-3.5</v>
      </c>
      <c r="F354" s="3">
        <v>-1.5</v>
      </c>
      <c r="G354" s="15">
        <v>-5</v>
      </c>
      <c r="H354" s="3">
        <v>-0.3</v>
      </c>
      <c r="I354" s="3">
        <v>-1.3</v>
      </c>
      <c r="J354" s="14">
        <v>0.4</v>
      </c>
      <c r="K354" s="3">
        <v>-2.8</v>
      </c>
      <c r="L354" s="3">
        <v>-2.5</v>
      </c>
      <c r="M354" s="15">
        <v>-5</v>
      </c>
      <c r="N354" s="3">
        <v>-0.7</v>
      </c>
      <c r="O354" s="3">
        <v>-2.7</v>
      </c>
      <c r="P354" s="15">
        <v>-3.4</v>
      </c>
      <c r="Q354" s="15">
        <v>-3.4</v>
      </c>
      <c r="R354" s="15">
        <v>-1.8</v>
      </c>
      <c r="S354" s="15">
        <v>-0.8</v>
      </c>
      <c r="T354" s="14">
        <v>2.5</v>
      </c>
      <c r="U354" s="14">
        <v>1.1000000000000001</v>
      </c>
    </row>
    <row r="355" spans="1:21" x14ac:dyDescent="0.2">
      <c r="A355" s="3">
        <v>354</v>
      </c>
      <c r="B355" s="13" t="s">
        <v>325</v>
      </c>
      <c r="C355" s="3">
        <v>32</v>
      </c>
      <c r="D355" s="15">
        <v>-10.4</v>
      </c>
      <c r="E355" s="3">
        <v>-5.2</v>
      </c>
      <c r="F355" s="3">
        <v>-6.4</v>
      </c>
      <c r="G355" s="15">
        <v>-4</v>
      </c>
      <c r="H355" s="3">
        <v>-0.8</v>
      </c>
      <c r="I355" s="3">
        <v>0.7</v>
      </c>
      <c r="J355" s="15">
        <v>-4.3</v>
      </c>
      <c r="K355" s="3">
        <v>0.8</v>
      </c>
      <c r="L355" s="3">
        <v>-1.4</v>
      </c>
      <c r="M355" s="14">
        <v>9.4</v>
      </c>
      <c r="N355" s="3">
        <v>-4.7</v>
      </c>
      <c r="O355" s="3">
        <v>-2.2999999999999998</v>
      </c>
      <c r="P355" s="15">
        <v>-7</v>
      </c>
      <c r="Q355" s="15">
        <v>-1.8</v>
      </c>
      <c r="R355" s="15">
        <v>-1.7</v>
      </c>
      <c r="S355" s="15">
        <v>-1.9</v>
      </c>
      <c r="T355" s="14">
        <v>2.5</v>
      </c>
      <c r="U355" s="14">
        <v>1</v>
      </c>
    </row>
    <row r="356" spans="1:21" x14ac:dyDescent="0.2">
      <c r="A356" s="3">
        <v>355</v>
      </c>
      <c r="B356" s="13" t="s">
        <v>366</v>
      </c>
      <c r="C356" s="3">
        <v>31</v>
      </c>
      <c r="D356" s="15">
        <v>-10.5</v>
      </c>
      <c r="E356" s="3">
        <v>-3.6</v>
      </c>
      <c r="F356" s="3">
        <v>-1</v>
      </c>
      <c r="G356" s="15">
        <v>-5.7</v>
      </c>
      <c r="H356" s="3">
        <v>1</v>
      </c>
      <c r="I356" s="3">
        <v>7.2</v>
      </c>
      <c r="J356" s="15">
        <v>-6</v>
      </c>
      <c r="K356" s="3">
        <v>-4.2</v>
      </c>
      <c r="L356" s="3">
        <v>-5</v>
      </c>
      <c r="M356" s="15">
        <v>-4.8</v>
      </c>
      <c r="N356" s="3">
        <v>-1.8</v>
      </c>
      <c r="O356" s="3">
        <v>-4.3</v>
      </c>
      <c r="P356" s="15">
        <v>-6.1</v>
      </c>
      <c r="Q356" s="15">
        <v>-1.6</v>
      </c>
      <c r="R356" s="15">
        <v>-0.8</v>
      </c>
      <c r="S356" s="14">
        <v>0</v>
      </c>
      <c r="T356" s="14">
        <v>1.7</v>
      </c>
      <c r="U356" s="14">
        <v>1.3</v>
      </c>
    </row>
    <row r="357" spans="1:21" x14ac:dyDescent="0.2">
      <c r="A357" s="3">
        <v>356</v>
      </c>
      <c r="B357" s="13" t="s">
        <v>177</v>
      </c>
      <c r="C357" s="3">
        <v>32</v>
      </c>
      <c r="D357" s="15">
        <v>-10.9</v>
      </c>
      <c r="E357" s="3">
        <v>-3.8</v>
      </c>
      <c r="F357" s="3">
        <v>0.4</v>
      </c>
      <c r="G357" s="15">
        <v>-6.9</v>
      </c>
      <c r="H357" s="3">
        <v>-0.5</v>
      </c>
      <c r="I357" s="3">
        <v>0.5</v>
      </c>
      <c r="J357" s="15">
        <v>-3.9</v>
      </c>
      <c r="K357" s="3">
        <v>-2.6</v>
      </c>
      <c r="L357" s="3">
        <v>-3.6</v>
      </c>
      <c r="M357" s="15">
        <v>-0.6</v>
      </c>
      <c r="N357" s="3">
        <v>-3.2</v>
      </c>
      <c r="O357" s="3">
        <v>-7.7</v>
      </c>
      <c r="P357" s="15">
        <v>-11</v>
      </c>
      <c r="Q357" s="15">
        <v>-2.9</v>
      </c>
      <c r="R357" s="14">
        <v>1.9</v>
      </c>
      <c r="S357" s="15">
        <v>-0.4</v>
      </c>
      <c r="T357" s="15">
        <v>-2.4</v>
      </c>
      <c r="U357" s="14">
        <v>0.8</v>
      </c>
    </row>
    <row r="358" spans="1:21" x14ac:dyDescent="0.2">
      <c r="A358" s="3">
        <v>357</v>
      </c>
      <c r="B358" s="13" t="s">
        <v>173</v>
      </c>
      <c r="C358" s="3">
        <v>31</v>
      </c>
      <c r="D358" s="15">
        <v>-11.6</v>
      </c>
      <c r="E358" s="3">
        <v>-1.9</v>
      </c>
      <c r="F358" s="3">
        <v>-1.6</v>
      </c>
      <c r="G358" s="15">
        <v>-1.9</v>
      </c>
      <c r="H358" s="3">
        <v>-2.2000000000000002</v>
      </c>
      <c r="I358" s="3">
        <v>-4.5999999999999996</v>
      </c>
      <c r="J358" s="15">
        <v>-2.8</v>
      </c>
      <c r="K358" s="3">
        <v>-5.4</v>
      </c>
      <c r="L358" s="3">
        <v>-5.4</v>
      </c>
      <c r="M358" s="15">
        <v>-8.9</v>
      </c>
      <c r="N358" s="3">
        <v>-1.8</v>
      </c>
      <c r="O358" s="3">
        <v>-2.7</v>
      </c>
      <c r="P358" s="15">
        <v>-4.5</v>
      </c>
      <c r="Q358" s="15">
        <v>-2.2000000000000002</v>
      </c>
      <c r="R358" s="15">
        <v>-2</v>
      </c>
      <c r="S358" s="15">
        <v>-1</v>
      </c>
      <c r="T358" s="14">
        <v>2</v>
      </c>
      <c r="U358" s="14">
        <v>2.6</v>
      </c>
    </row>
    <row r="359" spans="1:21" x14ac:dyDescent="0.2">
      <c r="A359" s="3">
        <v>358</v>
      </c>
      <c r="B359" s="13" t="s">
        <v>367</v>
      </c>
      <c r="C359" s="3">
        <v>32</v>
      </c>
      <c r="D359" s="15">
        <v>-11.7</v>
      </c>
      <c r="E359" s="3">
        <v>-5.0999999999999996</v>
      </c>
      <c r="F359" s="3">
        <v>-4.4000000000000004</v>
      </c>
      <c r="G359" s="15">
        <v>-5.9</v>
      </c>
      <c r="H359" s="3">
        <v>0.8</v>
      </c>
      <c r="I359" s="3">
        <v>4.5</v>
      </c>
      <c r="J359" s="15">
        <v>-3.1</v>
      </c>
      <c r="K359" s="3">
        <v>-2.2000000000000002</v>
      </c>
      <c r="L359" s="3">
        <v>-1.5</v>
      </c>
      <c r="M359" s="15">
        <v>-6.5</v>
      </c>
      <c r="N359" s="3">
        <v>-1.8</v>
      </c>
      <c r="O359" s="3">
        <v>-2.5</v>
      </c>
      <c r="P359" s="15">
        <v>-4.3</v>
      </c>
      <c r="Q359" s="14">
        <v>0.5</v>
      </c>
      <c r="R359" s="15">
        <v>-1.1000000000000001</v>
      </c>
      <c r="S359" s="15">
        <v>-0.3</v>
      </c>
      <c r="T359" s="14">
        <v>3.3</v>
      </c>
      <c r="U359" s="14">
        <v>0.4</v>
      </c>
    </row>
    <row r="360" spans="1:21" x14ac:dyDescent="0.2">
      <c r="A360" s="3">
        <v>359</v>
      </c>
      <c r="B360" s="13" t="s">
        <v>359</v>
      </c>
      <c r="C360" s="3">
        <v>31</v>
      </c>
      <c r="D360" s="15">
        <v>-13.8</v>
      </c>
      <c r="E360" s="3">
        <v>-4.7</v>
      </c>
      <c r="F360" s="3">
        <v>-3.1</v>
      </c>
      <c r="G360" s="15">
        <v>-5.9</v>
      </c>
      <c r="H360" s="3">
        <v>-0.2</v>
      </c>
      <c r="I360" s="3">
        <v>-1</v>
      </c>
      <c r="J360" s="14">
        <v>0.5</v>
      </c>
      <c r="K360" s="3">
        <v>-4</v>
      </c>
      <c r="L360" s="3">
        <v>-5.3</v>
      </c>
      <c r="M360" s="15">
        <v>-0.1</v>
      </c>
      <c r="N360" s="3">
        <v>-4.5999999999999996</v>
      </c>
      <c r="O360" s="3">
        <v>-5.8</v>
      </c>
      <c r="P360" s="15">
        <v>-10.4</v>
      </c>
      <c r="Q360" s="15">
        <v>-5.4</v>
      </c>
      <c r="R360" s="14">
        <v>0</v>
      </c>
      <c r="S360" s="15">
        <v>-0.7</v>
      </c>
      <c r="T360" s="14">
        <v>1.3</v>
      </c>
      <c r="U360" s="14">
        <v>3.4</v>
      </c>
    </row>
    <row r="361" spans="1:21" x14ac:dyDescent="0.2">
      <c r="A361" s="3">
        <v>360</v>
      </c>
      <c r="B361" s="13" t="s">
        <v>364</v>
      </c>
      <c r="C361" s="3">
        <v>32</v>
      </c>
      <c r="D361" s="15">
        <v>-14</v>
      </c>
      <c r="E361" s="3">
        <v>-5.4</v>
      </c>
      <c r="F361" s="3">
        <v>-5.2</v>
      </c>
      <c r="G361" s="15">
        <v>-5.6</v>
      </c>
      <c r="H361" s="3">
        <v>-4.3</v>
      </c>
      <c r="I361" s="3">
        <v>-8.4</v>
      </c>
      <c r="J361" s="15">
        <v>-7.8</v>
      </c>
      <c r="K361" s="3">
        <v>1</v>
      </c>
      <c r="L361" s="3">
        <v>1.5</v>
      </c>
      <c r="M361" s="15">
        <v>-0.3</v>
      </c>
      <c r="N361" s="3">
        <v>-0.6</v>
      </c>
      <c r="O361" s="3">
        <v>-1.5</v>
      </c>
      <c r="P361" s="15">
        <v>-2.1</v>
      </c>
      <c r="Q361" s="15">
        <v>-5.9</v>
      </c>
      <c r="R361" s="15">
        <v>-3</v>
      </c>
      <c r="S361" s="15">
        <v>-1.3</v>
      </c>
      <c r="T361" s="14">
        <v>3.4</v>
      </c>
      <c r="U361" s="15">
        <v>-1.1000000000000001</v>
      </c>
    </row>
    <row r="362" spans="1:21" x14ac:dyDescent="0.2">
      <c r="A362" s="3">
        <v>361</v>
      </c>
      <c r="B362" s="13" t="s">
        <v>373</v>
      </c>
      <c r="C362" s="3">
        <v>30</v>
      </c>
      <c r="D362" s="15">
        <v>-14.1</v>
      </c>
      <c r="E362" s="3">
        <v>-5.0999999999999996</v>
      </c>
      <c r="F362" s="3">
        <v>-0.8</v>
      </c>
      <c r="G362" s="15">
        <v>-8.6</v>
      </c>
      <c r="H362" s="3">
        <v>-2.5</v>
      </c>
      <c r="I362" s="3">
        <v>-3.8</v>
      </c>
      <c r="J362" s="15">
        <v>-6.6</v>
      </c>
      <c r="K362" s="3">
        <v>-1.2</v>
      </c>
      <c r="L362" s="3">
        <v>-0.7</v>
      </c>
      <c r="M362" s="15">
        <v>-3.4</v>
      </c>
      <c r="N362" s="3">
        <v>-0.7</v>
      </c>
      <c r="O362" s="3">
        <v>-5.7</v>
      </c>
      <c r="P362" s="15">
        <v>-6.5</v>
      </c>
      <c r="Q362" s="15">
        <v>-4.2</v>
      </c>
      <c r="R362" s="14">
        <v>0.1</v>
      </c>
      <c r="S362" s="15">
        <v>-2.8</v>
      </c>
      <c r="T362" s="14">
        <v>0.4</v>
      </c>
      <c r="U362" s="14">
        <v>0.8</v>
      </c>
    </row>
    <row r="363" spans="1:21" x14ac:dyDescent="0.2">
      <c r="A363" s="3">
        <v>362</v>
      </c>
      <c r="B363" s="13" t="s">
        <v>342</v>
      </c>
      <c r="C363" s="3">
        <v>31</v>
      </c>
      <c r="D363" s="15">
        <v>-14.5</v>
      </c>
      <c r="E363" s="3">
        <v>-5.7</v>
      </c>
      <c r="F363" s="3">
        <v>-4.5</v>
      </c>
      <c r="G363" s="15">
        <v>-6</v>
      </c>
      <c r="H363" s="3">
        <v>-4.3</v>
      </c>
      <c r="I363" s="3">
        <v>-8.8000000000000007</v>
      </c>
      <c r="J363" s="15">
        <v>-5.9</v>
      </c>
      <c r="K363" s="3">
        <v>1.1000000000000001</v>
      </c>
      <c r="L363" s="3">
        <v>3.1</v>
      </c>
      <c r="M363" s="15">
        <v>-5.3</v>
      </c>
      <c r="N363" s="3">
        <v>-0.8</v>
      </c>
      <c r="O363" s="3">
        <v>-2.6</v>
      </c>
      <c r="P363" s="15">
        <v>-3.4</v>
      </c>
      <c r="Q363" s="15">
        <v>-5.3</v>
      </c>
      <c r="R363" s="15">
        <v>-0.4</v>
      </c>
      <c r="S363" s="15">
        <v>-1.9</v>
      </c>
      <c r="T363" s="14">
        <v>1.9</v>
      </c>
      <c r="U363" s="15">
        <v>-1.6</v>
      </c>
    </row>
    <row r="364" spans="1:21" x14ac:dyDescent="0.2">
      <c r="A364" s="3">
        <v>363</v>
      </c>
      <c r="B364" s="13" t="s">
        <v>372</v>
      </c>
      <c r="C364" s="3">
        <v>32</v>
      </c>
      <c r="D364" s="15">
        <v>-16.100000000000001</v>
      </c>
      <c r="E364" s="3">
        <v>-5.4</v>
      </c>
      <c r="F364" s="3">
        <v>0.3</v>
      </c>
      <c r="G364" s="15">
        <v>-9.6</v>
      </c>
      <c r="H364" s="3">
        <v>-0.8</v>
      </c>
      <c r="I364" s="3">
        <v>1</v>
      </c>
      <c r="J364" s="15">
        <v>-5.0999999999999996</v>
      </c>
      <c r="K364" s="3">
        <v>-4.4000000000000004</v>
      </c>
      <c r="L364" s="3">
        <v>-5.7</v>
      </c>
      <c r="M364" s="15">
        <v>-1.6</v>
      </c>
      <c r="N364" s="3">
        <v>-2.6</v>
      </c>
      <c r="O364" s="3">
        <v>-7.1</v>
      </c>
      <c r="P364" s="15">
        <v>-9.8000000000000007</v>
      </c>
      <c r="Q364" s="15">
        <v>-5.0999999999999996</v>
      </c>
      <c r="R364" s="14">
        <v>0.4</v>
      </c>
      <c r="S364" s="14">
        <v>0.5</v>
      </c>
      <c r="T364" s="14">
        <v>0.2</v>
      </c>
      <c r="U364" s="14">
        <v>4.5999999999999996</v>
      </c>
    </row>
    <row r="365" spans="1:21" x14ac:dyDescent="0.2">
      <c r="A365" s="3">
        <v>364</v>
      </c>
      <c r="B365" s="13" t="s">
        <v>374</v>
      </c>
      <c r="C365" s="3">
        <v>31</v>
      </c>
      <c r="D365" s="15">
        <v>-26.7</v>
      </c>
      <c r="E365" s="3">
        <v>-9.1999999999999993</v>
      </c>
      <c r="F365" s="3">
        <v>-7.3</v>
      </c>
      <c r="G365" s="15">
        <v>-10.9</v>
      </c>
      <c r="H365" s="3">
        <v>-3.8</v>
      </c>
      <c r="I365" s="3">
        <v>-7.3</v>
      </c>
      <c r="J365" s="15">
        <v>-7.5</v>
      </c>
      <c r="K365" s="3">
        <v>-4.3</v>
      </c>
      <c r="L365" s="3">
        <v>-5.9</v>
      </c>
      <c r="M365" s="15">
        <v>-2.2000000000000002</v>
      </c>
      <c r="N365" s="3">
        <v>-4.0999999999999996</v>
      </c>
      <c r="O365" s="3">
        <v>-4.7</v>
      </c>
      <c r="P365" s="15">
        <v>-8.9</v>
      </c>
      <c r="Q365" s="15">
        <v>-6.9</v>
      </c>
      <c r="R365" s="15">
        <v>-3.6</v>
      </c>
      <c r="S365" s="15">
        <v>-1.5</v>
      </c>
      <c r="T365" s="14">
        <v>5.8</v>
      </c>
      <c r="U365" s="14">
        <v>1.5</v>
      </c>
    </row>
  </sheetData>
  <hyperlinks>
    <hyperlink ref="D1" r:id="rId1" display="https://www.espn.com/mens-college-basketball/stats/team/_/view/differential/table/offensive/sort/avgPoints/dir/asc" xr:uid="{BC2A2228-1034-FD40-B6C7-CF5E575FA33E}"/>
    <hyperlink ref="E1" r:id="rId2" display="https://www.espn.com/mens-college-basketball/stats/team/_/view/differential/table/offensive/sort/avgFieldGoalsMade/dir/desc" xr:uid="{144323DE-0585-BA40-AB92-322C7A63C6E1}"/>
    <hyperlink ref="F1" r:id="rId3" display="https://www.espn.com/mens-college-basketball/stats/team/_/view/differential/table/offensive/sort/avgFieldGoalsAttempted/dir/desc" xr:uid="{799F480B-C353-FD45-9950-68BC5F25FC5A}"/>
    <hyperlink ref="G1" r:id="rId4" display="https://www.espn.com/mens-college-basketball/stats/team/_/view/differential/table/offensive/sort/fieldGoalPct/dir/desc" xr:uid="{8AC0570E-DB19-C74A-8BFC-89F396AFE6B0}"/>
    <hyperlink ref="H1" r:id="rId5" display="https://www.espn.com/mens-college-basketball/stats/team/_/view/differential/table/offensive/sort/avgThreePointFieldGoalsMade/dir/desc" xr:uid="{EE782574-2B77-E647-BBF2-1A4958C13CAD}"/>
    <hyperlink ref="I1" r:id="rId6" display="https://www.espn.com/mens-college-basketball/stats/team/_/view/differential/table/offensive/sort/avgThreePointFieldGoalsAttempted/dir/desc" xr:uid="{FFE24ADF-0C8F-BB40-93D7-B78B38FC3C76}"/>
    <hyperlink ref="J1" r:id="rId7" display="https://www.espn.com/mens-college-basketball/stats/team/_/view/differential/table/offensive/sort/threePointFieldGoalPct/dir/desc" xr:uid="{75FE73C8-8C15-3F4A-884A-11CFF45C589E}"/>
    <hyperlink ref="K1" r:id="rId8" display="https://www.espn.com/mens-college-basketball/stats/team/_/view/differential/table/offensive/sort/avgFreeThrowsMade/dir/desc" xr:uid="{4F36A635-37D7-E846-8C3E-3CD092C2B130}"/>
    <hyperlink ref="L1" r:id="rId9" display="https://www.espn.com/mens-college-basketball/stats/team/_/view/differential/table/offensive/sort/avgFreeThrowsAttempted/dir/desc" xr:uid="{A6771C3E-9514-8048-AF0C-B1339CCDF4A0}"/>
    <hyperlink ref="M1" r:id="rId10" display="https://www.espn.com/mens-college-basketball/stats/team/_/view/differential/table/offensive/sort/freeThrowPct/dir/desc" xr:uid="{B1CF9C7B-AE76-B74C-9586-883BF7FEBB98}"/>
    <hyperlink ref="N1" r:id="rId11" display="https://www.espn.com/mens-college-basketball/stats/team/_/view/differential/table/offensive/sort/avgOffensiveRebounds/dir/desc" xr:uid="{10C4AA91-C716-054C-A58A-92F5B342546F}"/>
    <hyperlink ref="O1" r:id="rId12" display="https://www.espn.com/mens-college-basketball/stats/team/_/view/differential/table/defensive/sort/avgDefensiveRebounds/dir/desc" xr:uid="{9530A987-BDCB-4C49-A31F-7CB3CF39A2D1}"/>
    <hyperlink ref="P1" r:id="rId13" display="https://www.espn.com/mens-college-basketball/stats/team/_/view/differential/table/general/sort/avgRebounds/dir/desc" xr:uid="{AF75E47F-6AD8-AE43-80D0-48F20CE9F2B1}"/>
    <hyperlink ref="Q1" r:id="rId14" display="https://www.espn.com/mens-college-basketball/stats/team/_/view/differential/table/offensive/sort/avgAssists/dir/desc" xr:uid="{B588A9DE-4C21-844B-836E-5981F5856F3C}"/>
    <hyperlink ref="R1" r:id="rId15" display="https://www.espn.com/mens-college-basketball/stats/team/_/view/differential/table/defensive/sort/avgSteals/dir/desc" xr:uid="{535BF056-F351-C245-8220-9EED96C129D2}"/>
    <hyperlink ref="S1" r:id="rId16" display="https://www.espn.com/mens-college-basketball/stats/team/_/view/differential/table/defensive/sort/avgBlocks/dir/desc" xr:uid="{0724EDF9-3F66-9741-8250-60D57934884A}"/>
    <hyperlink ref="T1" r:id="rId17" display="https://www.espn.com/mens-college-basketball/stats/team/_/view/differential/table/offensive/sort/avgTurnovers/dir/desc" xr:uid="{5DBF79FC-B66F-A74C-8E23-E13425FCDF71}"/>
    <hyperlink ref="U1" r:id="rId18" display="https://www.espn.com/mens-college-basketball/stats/team/_/view/differential/table/general/sort/avgFouls/dir/desc" xr:uid="{8D11627E-371D-DF41-8A11-92E52A1A06FA}"/>
    <hyperlink ref="A1" r:id="rId19" xr:uid="{FA1EC8F5-B2A4-5246-9798-07AB6389A33E}"/>
  </hyperlinks>
  <pageMargins left="0.7" right="0.7" top="0.75" bottom="0.75" header="0.3" footer="0.3"/>
  <drawing r:id="rId20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6F3FD-889A-434C-87C0-F41366F4E962}">
  <dimension ref="A1:L368"/>
  <sheetViews>
    <sheetView workbookViewId="0">
      <selection activeCell="A248" sqref="A248"/>
    </sheetView>
  </sheetViews>
  <sheetFormatPr baseColWidth="10" defaultRowHeight="16" x14ac:dyDescent="0.2"/>
  <sheetData>
    <row r="1" spans="1:12" x14ac:dyDescent="0.2">
      <c r="A1" s="4" t="s">
        <v>732</v>
      </c>
      <c r="K1" s="4" t="s">
        <v>796</v>
      </c>
      <c r="L1" s="4" t="s">
        <v>797</v>
      </c>
    </row>
    <row r="2" spans="1:12" x14ac:dyDescent="0.2">
      <c r="A2" s="2" t="s">
        <v>0</v>
      </c>
      <c r="B2" s="2" t="s">
        <v>757</v>
      </c>
      <c r="C2" s="4" t="s">
        <v>789</v>
      </c>
      <c r="D2" s="4" t="s">
        <v>756</v>
      </c>
      <c r="E2" s="4" t="s">
        <v>790</v>
      </c>
      <c r="F2" s="2" t="s">
        <v>791</v>
      </c>
      <c r="G2" s="4" t="s">
        <v>792</v>
      </c>
      <c r="H2" s="4" t="s">
        <v>793</v>
      </c>
      <c r="I2" s="4" t="s">
        <v>794</v>
      </c>
      <c r="J2" s="4" t="s">
        <v>795</v>
      </c>
      <c r="K2" s="4" t="s">
        <v>796</v>
      </c>
      <c r="L2" s="4" t="s">
        <v>797</v>
      </c>
    </row>
    <row r="3" spans="1:12" x14ac:dyDescent="0.2">
      <c r="A3" s="13" t="s">
        <v>77</v>
      </c>
      <c r="B3" s="3" t="s">
        <v>762</v>
      </c>
      <c r="C3" s="3" t="s">
        <v>1184</v>
      </c>
      <c r="D3" s="3">
        <v>24.7</v>
      </c>
      <c r="E3" s="3">
        <v>1</v>
      </c>
      <c r="F3" s="3" t="s">
        <v>798</v>
      </c>
      <c r="G3" s="3">
        <v>13.6</v>
      </c>
      <c r="H3" s="3">
        <v>11.1</v>
      </c>
      <c r="I3" s="3" t="s">
        <v>1185</v>
      </c>
      <c r="J3" s="3" t="s">
        <v>1186</v>
      </c>
      <c r="K3" s="3" t="s">
        <v>1003</v>
      </c>
      <c r="L3" s="3" t="s">
        <v>1187</v>
      </c>
    </row>
    <row r="4" spans="1:12" x14ac:dyDescent="0.2">
      <c r="A4" s="13" t="s">
        <v>147</v>
      </c>
      <c r="B4" s="3" t="s">
        <v>758</v>
      </c>
      <c r="C4" s="3" t="s">
        <v>1188</v>
      </c>
      <c r="D4" s="3">
        <v>23.8</v>
      </c>
      <c r="E4" s="3">
        <v>2</v>
      </c>
      <c r="F4" s="3" t="s">
        <v>798</v>
      </c>
      <c r="G4" s="3">
        <v>10.7</v>
      </c>
      <c r="H4" s="3">
        <v>13.1</v>
      </c>
      <c r="I4" s="3" t="s">
        <v>1189</v>
      </c>
      <c r="J4" s="3" t="s">
        <v>1186</v>
      </c>
      <c r="K4" s="3" t="s">
        <v>1003</v>
      </c>
      <c r="L4" s="3" t="s">
        <v>1187</v>
      </c>
    </row>
    <row r="5" spans="1:12" x14ac:dyDescent="0.2">
      <c r="A5" s="13" t="s">
        <v>20</v>
      </c>
      <c r="B5" s="3" t="s">
        <v>761</v>
      </c>
      <c r="C5" s="3" t="s">
        <v>1190</v>
      </c>
      <c r="D5" s="3">
        <v>22.3</v>
      </c>
      <c r="E5" s="3">
        <v>3</v>
      </c>
      <c r="F5" s="3" t="s">
        <v>798</v>
      </c>
      <c r="G5" s="3">
        <v>12.9</v>
      </c>
      <c r="H5" s="3">
        <v>9.4</v>
      </c>
      <c r="I5" s="3" t="s">
        <v>1191</v>
      </c>
      <c r="J5" s="3" t="s">
        <v>1192</v>
      </c>
      <c r="K5" s="3" t="s">
        <v>1003</v>
      </c>
      <c r="L5" s="3" t="s">
        <v>1187</v>
      </c>
    </row>
    <row r="6" spans="1:12" x14ac:dyDescent="0.2">
      <c r="A6" s="13" t="s">
        <v>21</v>
      </c>
      <c r="B6" s="3" t="s">
        <v>761</v>
      </c>
      <c r="C6" s="3" t="s">
        <v>1193</v>
      </c>
      <c r="D6" s="3">
        <v>20.100000000000001</v>
      </c>
      <c r="E6" s="3">
        <v>4</v>
      </c>
      <c r="F6" s="3" t="s">
        <v>798</v>
      </c>
      <c r="G6" s="3">
        <v>11.4</v>
      </c>
      <c r="H6" s="3">
        <v>8.6999999999999993</v>
      </c>
      <c r="I6" s="3" t="s">
        <v>1194</v>
      </c>
      <c r="J6" s="3" t="s">
        <v>977</v>
      </c>
      <c r="K6" s="3" t="s">
        <v>800</v>
      </c>
      <c r="L6" s="3" t="s">
        <v>820</v>
      </c>
    </row>
    <row r="7" spans="1:12" x14ac:dyDescent="0.2">
      <c r="A7" s="13" t="s">
        <v>145</v>
      </c>
      <c r="B7" s="3" t="s">
        <v>761</v>
      </c>
      <c r="C7" s="3" t="s">
        <v>1195</v>
      </c>
      <c r="D7" s="3">
        <v>19.5</v>
      </c>
      <c r="E7" s="3">
        <v>5</v>
      </c>
      <c r="F7" s="14">
        <v>1</v>
      </c>
      <c r="G7" s="3">
        <v>8.6999999999999993</v>
      </c>
      <c r="H7" s="3">
        <v>10.8</v>
      </c>
      <c r="I7" s="3" t="s">
        <v>1196</v>
      </c>
      <c r="J7" s="3" t="s">
        <v>807</v>
      </c>
      <c r="K7" s="3" t="s">
        <v>800</v>
      </c>
      <c r="L7" s="3" t="s">
        <v>821</v>
      </c>
    </row>
    <row r="8" spans="1:12" x14ac:dyDescent="0.2">
      <c r="A8" s="13" t="s">
        <v>12</v>
      </c>
      <c r="B8" s="3" t="s">
        <v>761</v>
      </c>
      <c r="C8" s="3" t="s">
        <v>1197</v>
      </c>
      <c r="D8" s="3">
        <v>19.2</v>
      </c>
      <c r="E8" s="3">
        <v>6</v>
      </c>
      <c r="F8" s="15">
        <v>1</v>
      </c>
      <c r="G8" s="3">
        <v>12.4</v>
      </c>
      <c r="H8" s="3">
        <v>6.8</v>
      </c>
      <c r="I8" s="3" t="s">
        <v>1198</v>
      </c>
      <c r="J8" s="3" t="s">
        <v>799</v>
      </c>
      <c r="K8" s="3" t="s">
        <v>800</v>
      </c>
      <c r="L8" s="3" t="s">
        <v>1187</v>
      </c>
    </row>
    <row r="9" spans="1:12" x14ac:dyDescent="0.2">
      <c r="A9" s="13" t="s">
        <v>22</v>
      </c>
      <c r="B9" s="3" t="s">
        <v>758</v>
      </c>
      <c r="C9" s="3" t="s">
        <v>1199</v>
      </c>
      <c r="D9" s="3">
        <v>18.7</v>
      </c>
      <c r="E9" s="3">
        <v>7</v>
      </c>
      <c r="F9" s="3" t="s">
        <v>798</v>
      </c>
      <c r="G9" s="3">
        <v>8.1999999999999993</v>
      </c>
      <c r="H9" s="3">
        <v>10.5</v>
      </c>
      <c r="I9" s="3" t="s">
        <v>1200</v>
      </c>
      <c r="J9" s="3" t="s">
        <v>806</v>
      </c>
      <c r="K9" s="3" t="s">
        <v>800</v>
      </c>
      <c r="L9" s="3" t="s">
        <v>1187</v>
      </c>
    </row>
    <row r="10" spans="1:12" x14ac:dyDescent="0.2">
      <c r="A10" s="13" t="s">
        <v>25</v>
      </c>
      <c r="B10" s="3" t="s">
        <v>758</v>
      </c>
      <c r="C10" s="3" t="s">
        <v>1197</v>
      </c>
      <c r="D10" s="3">
        <v>18.2</v>
      </c>
      <c r="E10" s="3">
        <v>8</v>
      </c>
      <c r="F10" s="3" t="s">
        <v>798</v>
      </c>
      <c r="G10" s="3">
        <v>11.1</v>
      </c>
      <c r="H10" s="3">
        <v>7.1</v>
      </c>
      <c r="I10" s="3" t="s">
        <v>1198</v>
      </c>
      <c r="J10" s="3" t="s">
        <v>801</v>
      </c>
      <c r="K10" s="3" t="s">
        <v>800</v>
      </c>
      <c r="L10" s="3" t="s">
        <v>1187</v>
      </c>
    </row>
    <row r="11" spans="1:12" x14ac:dyDescent="0.2">
      <c r="A11" s="13" t="s">
        <v>33</v>
      </c>
      <c r="B11" s="3" t="s">
        <v>758</v>
      </c>
      <c r="C11" s="3" t="s">
        <v>1201</v>
      </c>
      <c r="D11" s="3">
        <v>18.2</v>
      </c>
      <c r="E11" s="3">
        <v>9</v>
      </c>
      <c r="F11" s="14">
        <v>1</v>
      </c>
      <c r="G11" s="3">
        <v>10.3</v>
      </c>
      <c r="H11" s="3">
        <v>7.9</v>
      </c>
      <c r="I11" s="3" t="s">
        <v>1202</v>
      </c>
      <c r="J11" s="3" t="s">
        <v>994</v>
      </c>
      <c r="K11" s="3" t="s">
        <v>800</v>
      </c>
      <c r="L11" s="3" t="s">
        <v>1187</v>
      </c>
    </row>
    <row r="12" spans="1:12" x14ac:dyDescent="0.2">
      <c r="A12" s="13" t="s">
        <v>15</v>
      </c>
      <c r="B12" s="3" t="s">
        <v>763</v>
      </c>
      <c r="C12" s="3" t="s">
        <v>1197</v>
      </c>
      <c r="D12" s="3">
        <v>17.899999999999999</v>
      </c>
      <c r="E12" s="3">
        <v>10</v>
      </c>
      <c r="F12" s="15">
        <v>1</v>
      </c>
      <c r="G12" s="3">
        <v>10.8</v>
      </c>
      <c r="H12" s="3">
        <v>7.1</v>
      </c>
      <c r="I12" s="3" t="s">
        <v>1198</v>
      </c>
      <c r="J12" s="3" t="s">
        <v>977</v>
      </c>
      <c r="K12" s="3" t="s">
        <v>800</v>
      </c>
      <c r="L12" s="3" t="s">
        <v>1187</v>
      </c>
    </row>
    <row r="13" spans="1:12" x14ac:dyDescent="0.2">
      <c r="A13" s="13" t="s">
        <v>61</v>
      </c>
      <c r="B13" s="3" t="s">
        <v>760</v>
      </c>
      <c r="C13" s="3" t="s">
        <v>1195</v>
      </c>
      <c r="D13" s="3">
        <v>17.3</v>
      </c>
      <c r="E13" s="3">
        <v>11</v>
      </c>
      <c r="F13" s="14">
        <v>1</v>
      </c>
      <c r="G13" s="3">
        <v>7</v>
      </c>
      <c r="H13" s="3">
        <v>10.3</v>
      </c>
      <c r="I13" s="3" t="s">
        <v>1203</v>
      </c>
      <c r="J13" s="3" t="s">
        <v>1204</v>
      </c>
      <c r="K13" s="3" t="s">
        <v>1003</v>
      </c>
      <c r="L13" s="3" t="s">
        <v>1187</v>
      </c>
    </row>
    <row r="14" spans="1:12" x14ac:dyDescent="0.2">
      <c r="A14" s="13" t="s">
        <v>60</v>
      </c>
      <c r="B14" s="3" t="s">
        <v>759</v>
      </c>
      <c r="C14" s="3" t="s">
        <v>1188</v>
      </c>
      <c r="D14" s="3">
        <v>17.100000000000001</v>
      </c>
      <c r="E14" s="3">
        <v>12</v>
      </c>
      <c r="F14" s="14">
        <v>4</v>
      </c>
      <c r="G14" s="3">
        <v>5.6</v>
      </c>
      <c r="H14" s="3">
        <v>11.4</v>
      </c>
      <c r="I14" s="3" t="s">
        <v>1189</v>
      </c>
      <c r="J14" s="3" t="s">
        <v>1205</v>
      </c>
      <c r="K14" s="3" t="s">
        <v>1003</v>
      </c>
      <c r="L14" s="3" t="s">
        <v>1187</v>
      </c>
    </row>
    <row r="15" spans="1:12" x14ac:dyDescent="0.2">
      <c r="A15" s="13" t="s">
        <v>26</v>
      </c>
      <c r="B15" s="3" t="s">
        <v>760</v>
      </c>
      <c r="C15" s="3" t="s">
        <v>1197</v>
      </c>
      <c r="D15" s="3">
        <v>16.899999999999999</v>
      </c>
      <c r="E15" s="3">
        <v>13</v>
      </c>
      <c r="F15" s="14">
        <v>1</v>
      </c>
      <c r="G15" s="3">
        <v>6.8</v>
      </c>
      <c r="H15" s="3">
        <v>10.1</v>
      </c>
      <c r="I15" s="3" t="s">
        <v>1198</v>
      </c>
      <c r="J15" s="3" t="s">
        <v>994</v>
      </c>
      <c r="K15" s="3" t="s">
        <v>800</v>
      </c>
      <c r="L15" s="3" t="s">
        <v>1187</v>
      </c>
    </row>
    <row r="16" spans="1:12" x14ac:dyDescent="0.2">
      <c r="A16" s="13" t="s">
        <v>140</v>
      </c>
      <c r="B16" s="3" t="s">
        <v>758</v>
      </c>
      <c r="C16" s="3" t="s">
        <v>1206</v>
      </c>
      <c r="D16" s="3">
        <v>16.899999999999999</v>
      </c>
      <c r="E16" s="3">
        <v>14</v>
      </c>
      <c r="F16" s="15">
        <v>3</v>
      </c>
      <c r="G16" s="3">
        <v>7.5</v>
      </c>
      <c r="H16" s="3">
        <v>9.4</v>
      </c>
      <c r="I16" s="3" t="s">
        <v>1207</v>
      </c>
      <c r="J16" s="3" t="s">
        <v>803</v>
      </c>
      <c r="K16" s="3" t="s">
        <v>800</v>
      </c>
      <c r="L16" s="3" t="s">
        <v>1187</v>
      </c>
    </row>
    <row r="17" spans="1:12" x14ac:dyDescent="0.2">
      <c r="A17" s="13" t="s">
        <v>129</v>
      </c>
      <c r="B17" s="3" t="s">
        <v>762</v>
      </c>
      <c r="C17" s="3" t="s">
        <v>1195</v>
      </c>
      <c r="D17" s="3">
        <v>16.399999999999999</v>
      </c>
      <c r="E17" s="3">
        <v>15</v>
      </c>
      <c r="F17" s="3" t="s">
        <v>798</v>
      </c>
      <c r="G17" s="3">
        <v>8.1999999999999993</v>
      </c>
      <c r="H17" s="3">
        <v>8.1999999999999993</v>
      </c>
      <c r="I17" s="3" t="s">
        <v>1203</v>
      </c>
      <c r="J17" s="3" t="s">
        <v>1205</v>
      </c>
      <c r="K17" s="3" t="s">
        <v>800</v>
      </c>
      <c r="L17" s="3" t="s">
        <v>1187</v>
      </c>
    </row>
    <row r="18" spans="1:12" x14ac:dyDescent="0.2">
      <c r="A18" s="13" t="s">
        <v>53</v>
      </c>
      <c r="B18" s="3" t="s">
        <v>759</v>
      </c>
      <c r="C18" s="3" t="s">
        <v>1208</v>
      </c>
      <c r="D18" s="3">
        <v>16.399999999999999</v>
      </c>
      <c r="E18" s="3">
        <v>16</v>
      </c>
      <c r="F18" s="14">
        <v>1</v>
      </c>
      <c r="G18" s="3">
        <v>10.6</v>
      </c>
      <c r="H18" s="3">
        <v>5.8</v>
      </c>
      <c r="I18" s="3" t="s">
        <v>1209</v>
      </c>
      <c r="J18" s="3" t="s">
        <v>994</v>
      </c>
      <c r="K18" s="3" t="s">
        <v>800</v>
      </c>
      <c r="L18" s="3" t="s">
        <v>1187</v>
      </c>
    </row>
    <row r="19" spans="1:12" x14ac:dyDescent="0.2">
      <c r="A19" s="13" t="s">
        <v>14</v>
      </c>
      <c r="B19" s="3" t="s">
        <v>761</v>
      </c>
      <c r="C19" s="3" t="s">
        <v>1210</v>
      </c>
      <c r="D19" s="3">
        <v>16.100000000000001</v>
      </c>
      <c r="E19" s="3">
        <v>17</v>
      </c>
      <c r="F19" s="15">
        <v>4</v>
      </c>
      <c r="G19" s="3">
        <v>10.5</v>
      </c>
      <c r="H19" s="3">
        <v>5.7</v>
      </c>
      <c r="I19" s="3" t="s">
        <v>1211</v>
      </c>
      <c r="J19" s="3" t="s">
        <v>1212</v>
      </c>
      <c r="K19" s="3" t="s">
        <v>800</v>
      </c>
      <c r="L19" s="3" t="s">
        <v>1187</v>
      </c>
    </row>
    <row r="20" spans="1:12" x14ac:dyDescent="0.2">
      <c r="A20" s="13" t="s">
        <v>44</v>
      </c>
      <c r="B20" s="3" t="s">
        <v>760</v>
      </c>
      <c r="C20" s="3" t="s">
        <v>1213</v>
      </c>
      <c r="D20" s="3">
        <v>16.100000000000001</v>
      </c>
      <c r="E20" s="3">
        <v>18</v>
      </c>
      <c r="F20" s="14">
        <v>5</v>
      </c>
      <c r="G20" s="3">
        <v>9.5</v>
      </c>
      <c r="H20" s="3">
        <v>6.6</v>
      </c>
      <c r="I20" s="3" t="s">
        <v>1214</v>
      </c>
      <c r="J20" s="3" t="s">
        <v>806</v>
      </c>
      <c r="K20" s="3" t="s">
        <v>800</v>
      </c>
      <c r="L20" s="3" t="s">
        <v>815</v>
      </c>
    </row>
    <row r="21" spans="1:12" x14ac:dyDescent="0.2">
      <c r="A21" s="13" t="s">
        <v>51</v>
      </c>
      <c r="B21" s="3" t="s">
        <v>758</v>
      </c>
      <c r="C21" s="3" t="s">
        <v>1215</v>
      </c>
      <c r="D21" s="3">
        <v>15.9</v>
      </c>
      <c r="E21" s="3">
        <v>19</v>
      </c>
      <c r="F21" s="14">
        <v>3</v>
      </c>
      <c r="G21" s="3">
        <v>10</v>
      </c>
      <c r="H21" s="3">
        <v>5.9</v>
      </c>
      <c r="I21" s="3" t="s">
        <v>1216</v>
      </c>
      <c r="J21" s="3" t="s">
        <v>1000</v>
      </c>
      <c r="K21" s="3" t="s">
        <v>800</v>
      </c>
      <c r="L21" s="3" t="s">
        <v>1187</v>
      </c>
    </row>
    <row r="22" spans="1:12" x14ac:dyDescent="0.2">
      <c r="A22" s="13" t="s">
        <v>80</v>
      </c>
      <c r="B22" s="3" t="s">
        <v>759</v>
      </c>
      <c r="C22" s="3" t="s">
        <v>1208</v>
      </c>
      <c r="D22" s="3">
        <v>15.8</v>
      </c>
      <c r="E22" s="3">
        <v>20</v>
      </c>
      <c r="F22" s="15">
        <v>1</v>
      </c>
      <c r="G22" s="3">
        <v>7.6</v>
      </c>
      <c r="H22" s="3">
        <v>8.1999999999999993</v>
      </c>
      <c r="I22" s="3" t="s">
        <v>1209</v>
      </c>
      <c r="J22" s="3" t="s">
        <v>806</v>
      </c>
      <c r="K22" s="3" t="s">
        <v>800</v>
      </c>
      <c r="L22" s="3" t="s">
        <v>1187</v>
      </c>
    </row>
    <row r="23" spans="1:12" x14ac:dyDescent="0.2">
      <c r="A23" s="13" t="s">
        <v>154</v>
      </c>
      <c r="B23" s="3" t="s">
        <v>760</v>
      </c>
      <c r="C23" s="3" t="s">
        <v>1210</v>
      </c>
      <c r="D23" s="3">
        <v>15.7</v>
      </c>
      <c r="E23" s="3">
        <v>21</v>
      </c>
      <c r="F23" s="15">
        <v>3</v>
      </c>
      <c r="G23" s="3">
        <v>10.4</v>
      </c>
      <c r="H23" s="3">
        <v>5.4</v>
      </c>
      <c r="I23" s="3" t="s">
        <v>1211</v>
      </c>
      <c r="J23" s="3" t="s">
        <v>806</v>
      </c>
      <c r="K23" s="3" t="s">
        <v>800</v>
      </c>
      <c r="L23" s="3" t="s">
        <v>1187</v>
      </c>
    </row>
    <row r="24" spans="1:12" x14ac:dyDescent="0.2">
      <c r="A24" s="13" t="s">
        <v>136</v>
      </c>
      <c r="B24" s="3" t="s">
        <v>761</v>
      </c>
      <c r="C24" s="3" t="s">
        <v>1217</v>
      </c>
      <c r="D24" s="3">
        <v>15.6</v>
      </c>
      <c r="E24" s="3">
        <v>22</v>
      </c>
      <c r="F24" s="15">
        <v>2</v>
      </c>
      <c r="G24" s="3">
        <v>6.6</v>
      </c>
      <c r="H24" s="3">
        <v>9</v>
      </c>
      <c r="I24" s="3" t="s">
        <v>1218</v>
      </c>
      <c r="J24" s="3" t="s">
        <v>802</v>
      </c>
      <c r="K24" s="3" t="s">
        <v>800</v>
      </c>
      <c r="L24" s="3" t="s">
        <v>1187</v>
      </c>
    </row>
    <row r="25" spans="1:12" x14ac:dyDescent="0.2">
      <c r="A25" s="13" t="s">
        <v>18</v>
      </c>
      <c r="B25" s="3" t="s">
        <v>760</v>
      </c>
      <c r="C25" s="3" t="s">
        <v>1206</v>
      </c>
      <c r="D25" s="3">
        <v>15.3</v>
      </c>
      <c r="E25" s="3">
        <v>23</v>
      </c>
      <c r="F25" s="15">
        <v>2</v>
      </c>
      <c r="G25" s="3">
        <v>9</v>
      </c>
      <c r="H25" s="3">
        <v>6.3</v>
      </c>
      <c r="I25" s="3" t="s">
        <v>1207</v>
      </c>
      <c r="J25" s="3" t="s">
        <v>1219</v>
      </c>
      <c r="K25" s="3" t="s">
        <v>800</v>
      </c>
      <c r="L25" s="3" t="s">
        <v>1187</v>
      </c>
    </row>
    <row r="26" spans="1:12" x14ac:dyDescent="0.2">
      <c r="A26" s="13" t="s">
        <v>75</v>
      </c>
      <c r="B26" s="3" t="s">
        <v>758</v>
      </c>
      <c r="C26" s="3" t="s">
        <v>1199</v>
      </c>
      <c r="D26" s="3">
        <v>15.1</v>
      </c>
      <c r="E26" s="3">
        <v>24</v>
      </c>
      <c r="F26" s="3" t="s">
        <v>798</v>
      </c>
      <c r="G26" s="3">
        <v>9.3000000000000007</v>
      </c>
      <c r="H26" s="3">
        <v>5.7</v>
      </c>
      <c r="I26" s="3" t="s">
        <v>1200</v>
      </c>
      <c r="J26" s="3" t="s">
        <v>994</v>
      </c>
      <c r="K26" s="3" t="s">
        <v>800</v>
      </c>
      <c r="L26" s="3" t="s">
        <v>1187</v>
      </c>
    </row>
    <row r="27" spans="1:12" x14ac:dyDescent="0.2">
      <c r="A27" s="13" t="s">
        <v>43</v>
      </c>
      <c r="B27" s="3" t="s">
        <v>762</v>
      </c>
      <c r="C27" s="3" t="s">
        <v>1220</v>
      </c>
      <c r="D27" s="3">
        <v>14.8</v>
      </c>
      <c r="E27" s="3">
        <v>25</v>
      </c>
      <c r="F27" s="14">
        <v>3</v>
      </c>
      <c r="G27" s="3">
        <v>8.6999999999999993</v>
      </c>
      <c r="H27" s="3">
        <v>6.1</v>
      </c>
      <c r="I27" s="3" t="s">
        <v>1221</v>
      </c>
      <c r="J27" s="3" t="s">
        <v>806</v>
      </c>
      <c r="K27" s="3" t="s">
        <v>800</v>
      </c>
      <c r="L27" s="3" t="s">
        <v>1187</v>
      </c>
    </row>
    <row r="28" spans="1:12" x14ac:dyDescent="0.2">
      <c r="A28" s="13" t="s">
        <v>186</v>
      </c>
      <c r="B28" s="3" t="s">
        <v>759</v>
      </c>
      <c r="C28" s="3" t="s">
        <v>1222</v>
      </c>
      <c r="D28" s="3">
        <v>14.6</v>
      </c>
      <c r="E28" s="3">
        <v>26</v>
      </c>
      <c r="F28" s="3" t="s">
        <v>798</v>
      </c>
      <c r="G28" s="3">
        <v>7.8</v>
      </c>
      <c r="H28" s="3">
        <v>6.8</v>
      </c>
      <c r="I28" s="3" t="s">
        <v>1223</v>
      </c>
      <c r="J28" s="3" t="s">
        <v>801</v>
      </c>
      <c r="K28" s="3" t="s">
        <v>800</v>
      </c>
      <c r="L28" s="3" t="s">
        <v>1187</v>
      </c>
    </row>
    <row r="29" spans="1:12" x14ac:dyDescent="0.2">
      <c r="A29" s="13" t="s">
        <v>199</v>
      </c>
      <c r="B29" s="3" t="s">
        <v>760</v>
      </c>
      <c r="C29" s="3" t="s">
        <v>1217</v>
      </c>
      <c r="D29" s="3">
        <v>14.4</v>
      </c>
      <c r="E29" s="3">
        <v>27</v>
      </c>
      <c r="F29" s="15">
        <v>2</v>
      </c>
      <c r="G29" s="3">
        <v>6.5</v>
      </c>
      <c r="H29" s="3">
        <v>8</v>
      </c>
      <c r="I29" s="3" t="s">
        <v>1218</v>
      </c>
      <c r="J29" s="3" t="s">
        <v>806</v>
      </c>
      <c r="K29" s="3" t="s">
        <v>800</v>
      </c>
      <c r="L29" s="3" t="s">
        <v>1187</v>
      </c>
    </row>
    <row r="30" spans="1:12" x14ac:dyDescent="0.2">
      <c r="A30" s="13" t="s">
        <v>122</v>
      </c>
      <c r="B30" s="3" t="s">
        <v>762</v>
      </c>
      <c r="C30" s="3" t="s">
        <v>1224</v>
      </c>
      <c r="D30" s="3">
        <v>14</v>
      </c>
      <c r="E30" s="3">
        <v>28</v>
      </c>
      <c r="F30" s="15">
        <v>1</v>
      </c>
      <c r="G30" s="3">
        <v>6.6</v>
      </c>
      <c r="H30" s="3">
        <v>7.4</v>
      </c>
      <c r="I30" s="3" t="s">
        <v>1225</v>
      </c>
      <c r="J30" s="3" t="s">
        <v>1205</v>
      </c>
      <c r="K30" s="3" t="s">
        <v>800</v>
      </c>
      <c r="L30" s="3" t="s">
        <v>1187</v>
      </c>
    </row>
    <row r="31" spans="1:12" x14ac:dyDescent="0.2">
      <c r="A31" s="13" t="s">
        <v>30</v>
      </c>
      <c r="B31" s="3" t="s">
        <v>760</v>
      </c>
      <c r="C31" s="3" t="s">
        <v>1199</v>
      </c>
      <c r="D31" s="3">
        <v>13.8</v>
      </c>
      <c r="E31" s="3">
        <v>29</v>
      </c>
      <c r="F31" s="14">
        <v>3</v>
      </c>
      <c r="G31" s="3">
        <v>6.5</v>
      </c>
      <c r="H31" s="3">
        <v>7.2</v>
      </c>
      <c r="I31" s="3" t="s">
        <v>1226</v>
      </c>
      <c r="J31" s="3" t="s">
        <v>994</v>
      </c>
      <c r="K31" s="3" t="s">
        <v>800</v>
      </c>
      <c r="L31" s="3" t="s">
        <v>825</v>
      </c>
    </row>
    <row r="32" spans="1:12" x14ac:dyDescent="0.2">
      <c r="A32" s="13" t="s">
        <v>150</v>
      </c>
      <c r="B32" s="3" t="s">
        <v>763</v>
      </c>
      <c r="C32" s="3" t="s">
        <v>1190</v>
      </c>
      <c r="D32" s="3">
        <v>13.7</v>
      </c>
      <c r="E32" s="3">
        <v>30</v>
      </c>
      <c r="F32" s="15">
        <v>1</v>
      </c>
      <c r="G32" s="3">
        <v>5.0999999999999996</v>
      </c>
      <c r="H32" s="3">
        <v>8.6</v>
      </c>
      <c r="I32" s="3" t="s">
        <v>1191</v>
      </c>
      <c r="J32" s="3" t="s">
        <v>1227</v>
      </c>
      <c r="K32" s="3" t="s">
        <v>1003</v>
      </c>
      <c r="L32" s="3" t="s">
        <v>1187</v>
      </c>
    </row>
    <row r="33" spans="1:12" x14ac:dyDescent="0.2">
      <c r="A33" s="13" t="s">
        <v>27</v>
      </c>
      <c r="B33" s="3" t="s">
        <v>761</v>
      </c>
      <c r="C33" s="3" t="s">
        <v>1210</v>
      </c>
      <c r="D33" s="3">
        <v>13.7</v>
      </c>
      <c r="E33" s="3">
        <v>31</v>
      </c>
      <c r="F33" s="15">
        <v>1</v>
      </c>
      <c r="G33" s="3">
        <v>9.6</v>
      </c>
      <c r="H33" s="3">
        <v>4.0999999999999996</v>
      </c>
      <c r="I33" s="3" t="s">
        <v>1211</v>
      </c>
      <c r="J33" s="3" t="s">
        <v>1212</v>
      </c>
      <c r="K33" s="3" t="s">
        <v>800</v>
      </c>
      <c r="L33" s="3" t="s">
        <v>1187</v>
      </c>
    </row>
    <row r="34" spans="1:12" x14ac:dyDescent="0.2">
      <c r="A34" s="13" t="s">
        <v>95</v>
      </c>
      <c r="B34" s="3" t="s">
        <v>761</v>
      </c>
      <c r="C34" s="3" t="s">
        <v>1210</v>
      </c>
      <c r="D34" s="3">
        <v>13.6</v>
      </c>
      <c r="E34" s="3">
        <v>32</v>
      </c>
      <c r="F34" s="15">
        <v>1</v>
      </c>
      <c r="G34" s="3">
        <v>7.1</v>
      </c>
      <c r="H34" s="3">
        <v>6.5</v>
      </c>
      <c r="I34" s="3" t="s">
        <v>1211</v>
      </c>
      <c r="J34" s="3" t="s">
        <v>1212</v>
      </c>
      <c r="K34" s="3" t="s">
        <v>800</v>
      </c>
      <c r="L34" s="3" t="s">
        <v>1187</v>
      </c>
    </row>
    <row r="35" spans="1:12" x14ac:dyDescent="0.2">
      <c r="A35" s="13" t="s">
        <v>130</v>
      </c>
      <c r="B35" s="3" t="s">
        <v>764</v>
      </c>
      <c r="C35" s="3" t="s">
        <v>1195</v>
      </c>
      <c r="D35" s="3">
        <v>13.4</v>
      </c>
      <c r="E35" s="3">
        <v>33</v>
      </c>
      <c r="F35" s="3" t="s">
        <v>798</v>
      </c>
      <c r="G35" s="3">
        <v>5.5</v>
      </c>
      <c r="H35" s="3">
        <v>7.9</v>
      </c>
      <c r="I35" s="3" t="s">
        <v>1228</v>
      </c>
      <c r="J35" s="3" t="s">
        <v>1192</v>
      </c>
      <c r="K35" s="3" t="s">
        <v>1003</v>
      </c>
      <c r="L35" s="3" t="s">
        <v>826</v>
      </c>
    </row>
    <row r="36" spans="1:12" x14ac:dyDescent="0.2">
      <c r="A36" s="13" t="s">
        <v>57</v>
      </c>
      <c r="B36" s="3" t="s">
        <v>761</v>
      </c>
      <c r="C36" s="3" t="s">
        <v>1229</v>
      </c>
      <c r="D36" s="3">
        <v>13.4</v>
      </c>
      <c r="E36" s="3">
        <v>34</v>
      </c>
      <c r="F36" s="14">
        <v>2</v>
      </c>
      <c r="G36" s="3">
        <v>7.7</v>
      </c>
      <c r="H36" s="3">
        <v>5.7</v>
      </c>
      <c r="I36" s="3" t="s">
        <v>1230</v>
      </c>
      <c r="J36" s="3" t="s">
        <v>1231</v>
      </c>
      <c r="K36" s="3" t="s">
        <v>800</v>
      </c>
      <c r="L36" s="3" t="s">
        <v>1187</v>
      </c>
    </row>
    <row r="37" spans="1:12" x14ac:dyDescent="0.2">
      <c r="A37" s="13" t="s">
        <v>36</v>
      </c>
      <c r="B37" s="3" t="s">
        <v>761</v>
      </c>
      <c r="C37" s="3" t="s">
        <v>1206</v>
      </c>
      <c r="D37" s="3">
        <v>13.2</v>
      </c>
      <c r="E37" s="3">
        <v>35</v>
      </c>
      <c r="F37" s="14">
        <v>2</v>
      </c>
      <c r="G37" s="3">
        <v>7.3</v>
      </c>
      <c r="H37" s="3">
        <v>5.9</v>
      </c>
      <c r="I37" s="3" t="s">
        <v>1207</v>
      </c>
      <c r="J37" s="3" t="s">
        <v>805</v>
      </c>
      <c r="K37" s="3" t="s">
        <v>800</v>
      </c>
      <c r="L37" s="3" t="s">
        <v>1187</v>
      </c>
    </row>
    <row r="38" spans="1:12" x14ac:dyDescent="0.2">
      <c r="A38" s="13" t="s">
        <v>94</v>
      </c>
      <c r="B38" s="3" t="s">
        <v>760</v>
      </c>
      <c r="C38" s="3" t="s">
        <v>1199</v>
      </c>
      <c r="D38" s="3">
        <v>13.2</v>
      </c>
      <c r="E38" s="3">
        <v>36</v>
      </c>
      <c r="F38" s="15">
        <v>2</v>
      </c>
      <c r="G38" s="3">
        <v>6.4</v>
      </c>
      <c r="H38" s="3">
        <v>6.8</v>
      </c>
      <c r="I38" s="3" t="s">
        <v>1200</v>
      </c>
      <c r="J38" s="3" t="s">
        <v>1219</v>
      </c>
      <c r="K38" s="3" t="s">
        <v>800</v>
      </c>
      <c r="L38" s="3" t="s">
        <v>1187</v>
      </c>
    </row>
    <row r="39" spans="1:12" x14ac:dyDescent="0.2">
      <c r="A39" s="13" t="s">
        <v>69</v>
      </c>
      <c r="B39" s="3" t="s">
        <v>760</v>
      </c>
      <c r="C39" s="3" t="s">
        <v>1232</v>
      </c>
      <c r="D39" s="3">
        <v>12.7</v>
      </c>
      <c r="E39" s="3">
        <v>37</v>
      </c>
      <c r="F39" s="15">
        <v>2</v>
      </c>
      <c r="G39" s="3">
        <v>7</v>
      </c>
      <c r="H39" s="3">
        <v>5.7</v>
      </c>
      <c r="I39" s="3" t="s">
        <v>1233</v>
      </c>
      <c r="J39" s="3" t="s">
        <v>979</v>
      </c>
      <c r="K39" s="3" t="s">
        <v>800</v>
      </c>
      <c r="L39" s="3" t="s">
        <v>1187</v>
      </c>
    </row>
    <row r="40" spans="1:12" x14ac:dyDescent="0.2">
      <c r="A40" s="13" t="s">
        <v>81</v>
      </c>
      <c r="B40" s="3" t="s">
        <v>761</v>
      </c>
      <c r="C40" s="3" t="s">
        <v>1234</v>
      </c>
      <c r="D40" s="3">
        <v>12.5</v>
      </c>
      <c r="E40" s="3">
        <v>38</v>
      </c>
      <c r="F40" s="3" t="s">
        <v>798</v>
      </c>
      <c r="G40" s="3">
        <v>5.4</v>
      </c>
      <c r="H40" s="3">
        <v>7.1</v>
      </c>
      <c r="I40" s="3" t="s">
        <v>1235</v>
      </c>
      <c r="J40" s="3" t="s">
        <v>805</v>
      </c>
      <c r="K40" s="3" t="s">
        <v>800</v>
      </c>
      <c r="L40" s="3" t="s">
        <v>1187</v>
      </c>
    </row>
    <row r="41" spans="1:12" x14ac:dyDescent="0.2">
      <c r="A41" s="13" t="s">
        <v>100</v>
      </c>
      <c r="B41" s="3" t="s">
        <v>759</v>
      </c>
      <c r="C41" s="3" t="s">
        <v>1236</v>
      </c>
      <c r="D41" s="3">
        <v>12.5</v>
      </c>
      <c r="E41" s="3">
        <v>39</v>
      </c>
      <c r="F41" s="3" t="s">
        <v>798</v>
      </c>
      <c r="G41" s="3">
        <v>6.5</v>
      </c>
      <c r="H41" s="3">
        <v>6</v>
      </c>
      <c r="I41" s="3" t="s">
        <v>1237</v>
      </c>
      <c r="J41" s="3" t="s">
        <v>806</v>
      </c>
      <c r="K41" s="3" t="s">
        <v>800</v>
      </c>
      <c r="L41" s="3" t="s">
        <v>1187</v>
      </c>
    </row>
    <row r="42" spans="1:12" x14ac:dyDescent="0.2">
      <c r="A42" s="13" t="s">
        <v>246</v>
      </c>
      <c r="B42" s="3" t="s">
        <v>758</v>
      </c>
      <c r="C42" s="3" t="s">
        <v>1238</v>
      </c>
      <c r="D42" s="3">
        <v>12.2</v>
      </c>
      <c r="E42" s="3">
        <v>40</v>
      </c>
      <c r="F42" s="3" t="s">
        <v>798</v>
      </c>
      <c r="G42" s="3">
        <v>4</v>
      </c>
      <c r="H42" s="3">
        <v>8.1999999999999993</v>
      </c>
      <c r="I42" s="3" t="s">
        <v>1239</v>
      </c>
      <c r="J42" s="3" t="s">
        <v>1020</v>
      </c>
      <c r="K42" s="3" t="s">
        <v>800</v>
      </c>
      <c r="L42" s="3" t="s">
        <v>1187</v>
      </c>
    </row>
    <row r="43" spans="1:12" x14ac:dyDescent="0.2">
      <c r="A43" s="13" t="s">
        <v>108</v>
      </c>
      <c r="B43" s="3" t="s">
        <v>759</v>
      </c>
      <c r="C43" s="3" t="s">
        <v>1215</v>
      </c>
      <c r="D43" s="3">
        <v>11.8</v>
      </c>
      <c r="E43" s="3">
        <v>41</v>
      </c>
      <c r="F43" s="3" t="s">
        <v>798</v>
      </c>
      <c r="G43" s="3">
        <v>7.9</v>
      </c>
      <c r="H43" s="3">
        <v>3.9</v>
      </c>
      <c r="I43" s="3" t="s">
        <v>1216</v>
      </c>
      <c r="J43" s="3" t="s">
        <v>803</v>
      </c>
      <c r="K43" s="3" t="s">
        <v>800</v>
      </c>
      <c r="L43" s="3" t="s">
        <v>1187</v>
      </c>
    </row>
    <row r="44" spans="1:12" x14ac:dyDescent="0.2">
      <c r="A44" s="13" t="s">
        <v>117</v>
      </c>
      <c r="B44" s="3" t="s">
        <v>761</v>
      </c>
      <c r="C44" s="3" t="s">
        <v>1240</v>
      </c>
      <c r="D44" s="3">
        <v>11.7</v>
      </c>
      <c r="E44" s="3">
        <v>42</v>
      </c>
      <c r="F44" s="14">
        <v>1</v>
      </c>
      <c r="G44" s="3">
        <v>4.4000000000000004</v>
      </c>
      <c r="H44" s="3">
        <v>7.2</v>
      </c>
      <c r="I44" s="3" t="s">
        <v>1241</v>
      </c>
      <c r="J44" s="3" t="s">
        <v>805</v>
      </c>
      <c r="K44" s="3" t="s">
        <v>800</v>
      </c>
      <c r="L44" s="3" t="s">
        <v>1187</v>
      </c>
    </row>
    <row r="45" spans="1:12" x14ac:dyDescent="0.2">
      <c r="A45" s="13" t="s">
        <v>67</v>
      </c>
      <c r="B45" s="3" t="s">
        <v>761</v>
      </c>
      <c r="C45" s="3" t="s">
        <v>1240</v>
      </c>
      <c r="D45" s="3">
        <v>11.5</v>
      </c>
      <c r="E45" s="3">
        <v>43</v>
      </c>
      <c r="F45" s="14">
        <v>2</v>
      </c>
      <c r="G45" s="3">
        <v>7.1</v>
      </c>
      <c r="H45" s="3">
        <v>4.4000000000000004</v>
      </c>
      <c r="I45" s="3" t="s">
        <v>1241</v>
      </c>
      <c r="J45" s="3" t="s">
        <v>1231</v>
      </c>
      <c r="K45" s="3" t="s">
        <v>800</v>
      </c>
      <c r="L45" s="3" t="s">
        <v>1187</v>
      </c>
    </row>
    <row r="46" spans="1:12" x14ac:dyDescent="0.2">
      <c r="A46" s="13" t="s">
        <v>42</v>
      </c>
      <c r="B46" s="3" t="s">
        <v>765</v>
      </c>
      <c r="C46" s="3" t="s">
        <v>1242</v>
      </c>
      <c r="D46" s="3">
        <v>11.5</v>
      </c>
      <c r="E46" s="3">
        <v>44</v>
      </c>
      <c r="F46" s="3" t="s">
        <v>798</v>
      </c>
      <c r="G46" s="3">
        <v>8.9</v>
      </c>
      <c r="H46" s="3">
        <v>2.6</v>
      </c>
      <c r="I46" s="3" t="s">
        <v>1243</v>
      </c>
      <c r="J46" s="3" t="s">
        <v>801</v>
      </c>
      <c r="K46" s="3" t="s">
        <v>800</v>
      </c>
      <c r="L46" s="3" t="s">
        <v>1187</v>
      </c>
    </row>
    <row r="47" spans="1:12" x14ac:dyDescent="0.2">
      <c r="A47" s="13" t="s">
        <v>31</v>
      </c>
      <c r="B47" s="3" t="s">
        <v>762</v>
      </c>
      <c r="C47" s="3" t="s">
        <v>1208</v>
      </c>
      <c r="D47" s="3">
        <v>11.5</v>
      </c>
      <c r="E47" s="3">
        <v>45</v>
      </c>
      <c r="F47" s="14">
        <v>1</v>
      </c>
      <c r="G47" s="3">
        <v>6.7</v>
      </c>
      <c r="H47" s="3">
        <v>4.8</v>
      </c>
      <c r="I47" s="3" t="s">
        <v>1209</v>
      </c>
      <c r="J47" s="3" t="s">
        <v>806</v>
      </c>
      <c r="K47" s="3" t="s">
        <v>800</v>
      </c>
      <c r="L47" s="3" t="s">
        <v>1187</v>
      </c>
    </row>
    <row r="48" spans="1:12" x14ac:dyDescent="0.2">
      <c r="A48" s="13" t="s">
        <v>105</v>
      </c>
      <c r="B48" s="3" t="s">
        <v>766</v>
      </c>
      <c r="C48" s="3" t="s">
        <v>1190</v>
      </c>
      <c r="D48" s="3">
        <v>11.3</v>
      </c>
      <c r="E48" s="3">
        <v>46</v>
      </c>
      <c r="F48" s="15">
        <v>4</v>
      </c>
      <c r="G48" s="3">
        <v>4.9000000000000004</v>
      </c>
      <c r="H48" s="3">
        <v>6.3</v>
      </c>
      <c r="I48" s="3" t="s">
        <v>1244</v>
      </c>
      <c r="J48" s="3" t="s">
        <v>999</v>
      </c>
      <c r="K48" s="3" t="s">
        <v>1003</v>
      </c>
      <c r="L48" s="3" t="s">
        <v>823</v>
      </c>
    </row>
    <row r="49" spans="1:12" x14ac:dyDescent="0.2">
      <c r="A49" s="13" t="s">
        <v>222</v>
      </c>
      <c r="B49" s="3" t="s">
        <v>760</v>
      </c>
      <c r="C49" s="3" t="s">
        <v>1245</v>
      </c>
      <c r="D49" s="3">
        <v>11.2</v>
      </c>
      <c r="E49" s="3">
        <v>47</v>
      </c>
      <c r="F49" s="14">
        <v>2</v>
      </c>
      <c r="G49" s="3">
        <v>5</v>
      </c>
      <c r="H49" s="3">
        <v>6.2</v>
      </c>
      <c r="I49" s="3" t="s">
        <v>1246</v>
      </c>
      <c r="J49" s="3" t="s">
        <v>1020</v>
      </c>
      <c r="K49" s="3" t="s">
        <v>800</v>
      </c>
      <c r="L49" s="3" t="s">
        <v>1187</v>
      </c>
    </row>
    <row r="50" spans="1:12" x14ac:dyDescent="0.2">
      <c r="A50" s="13" t="s">
        <v>126</v>
      </c>
      <c r="B50" s="3" t="s">
        <v>765</v>
      </c>
      <c r="C50" s="3" t="s">
        <v>1222</v>
      </c>
      <c r="D50" s="3">
        <v>10.9</v>
      </c>
      <c r="E50" s="3">
        <v>48</v>
      </c>
      <c r="F50" s="14">
        <v>5</v>
      </c>
      <c r="G50" s="3">
        <v>5.8</v>
      </c>
      <c r="H50" s="3">
        <v>5.0999999999999996</v>
      </c>
      <c r="I50" s="3" t="s">
        <v>1223</v>
      </c>
      <c r="J50" s="3" t="s">
        <v>994</v>
      </c>
      <c r="K50" s="3" t="s">
        <v>800</v>
      </c>
      <c r="L50" s="3" t="s">
        <v>1187</v>
      </c>
    </row>
    <row r="51" spans="1:12" x14ac:dyDescent="0.2">
      <c r="A51" s="13" t="s">
        <v>34</v>
      </c>
      <c r="B51" s="3" t="s">
        <v>765</v>
      </c>
      <c r="C51" s="3" t="s">
        <v>1242</v>
      </c>
      <c r="D51" s="3">
        <v>10.8</v>
      </c>
      <c r="E51" s="3">
        <v>49</v>
      </c>
      <c r="F51" s="15">
        <v>2</v>
      </c>
      <c r="G51" s="3">
        <v>3.8</v>
      </c>
      <c r="H51" s="3">
        <v>7.1</v>
      </c>
      <c r="I51" s="3" t="s">
        <v>1243</v>
      </c>
      <c r="J51" s="3" t="s">
        <v>1204</v>
      </c>
      <c r="K51" s="3" t="s">
        <v>1003</v>
      </c>
      <c r="L51" s="3" t="s">
        <v>1187</v>
      </c>
    </row>
    <row r="52" spans="1:12" x14ac:dyDescent="0.2">
      <c r="A52" s="13" t="s">
        <v>63</v>
      </c>
      <c r="B52" s="3" t="s">
        <v>762</v>
      </c>
      <c r="C52" s="3" t="s">
        <v>1232</v>
      </c>
      <c r="D52" s="3">
        <v>10.8</v>
      </c>
      <c r="E52" s="3">
        <v>50</v>
      </c>
      <c r="F52" s="3" t="s">
        <v>798</v>
      </c>
      <c r="G52" s="3">
        <v>6.3</v>
      </c>
      <c r="H52" s="3">
        <v>4.4000000000000004</v>
      </c>
      <c r="I52" s="3" t="s">
        <v>1233</v>
      </c>
      <c r="J52" s="3" t="s">
        <v>808</v>
      </c>
      <c r="K52" s="3" t="s">
        <v>800</v>
      </c>
      <c r="L52" s="3" t="s">
        <v>1187</v>
      </c>
    </row>
    <row r="53" spans="1:12" x14ac:dyDescent="0.2">
      <c r="A53" s="13" t="s">
        <v>218</v>
      </c>
      <c r="B53" s="3" t="s">
        <v>758</v>
      </c>
      <c r="C53" s="3" t="s">
        <v>1247</v>
      </c>
      <c r="D53" s="3">
        <v>10.6</v>
      </c>
      <c r="E53" s="3">
        <v>51</v>
      </c>
      <c r="F53" s="15">
        <v>3</v>
      </c>
      <c r="G53" s="3">
        <v>2.4</v>
      </c>
      <c r="H53" s="3">
        <v>8.3000000000000007</v>
      </c>
      <c r="I53" s="3" t="s">
        <v>1248</v>
      </c>
      <c r="J53" s="3" t="s">
        <v>1000</v>
      </c>
      <c r="K53" s="3" t="s">
        <v>800</v>
      </c>
      <c r="L53" s="3" t="s">
        <v>1187</v>
      </c>
    </row>
    <row r="54" spans="1:12" x14ac:dyDescent="0.2">
      <c r="A54" s="13" t="s">
        <v>121</v>
      </c>
      <c r="B54" s="3" t="s">
        <v>760</v>
      </c>
      <c r="C54" s="3" t="s">
        <v>1247</v>
      </c>
      <c r="D54" s="3">
        <v>10.6</v>
      </c>
      <c r="E54" s="3">
        <v>52</v>
      </c>
      <c r="F54" s="3" t="s">
        <v>798</v>
      </c>
      <c r="G54" s="3">
        <v>4.5999999999999996</v>
      </c>
      <c r="H54" s="3">
        <v>6</v>
      </c>
      <c r="I54" s="3" t="s">
        <v>1248</v>
      </c>
      <c r="J54" s="3" t="s">
        <v>1000</v>
      </c>
      <c r="K54" s="3" t="s">
        <v>800</v>
      </c>
      <c r="L54" s="3" t="s">
        <v>1187</v>
      </c>
    </row>
    <row r="55" spans="1:12" x14ac:dyDescent="0.2">
      <c r="A55" s="13" t="s">
        <v>208</v>
      </c>
      <c r="B55" s="3" t="s">
        <v>765</v>
      </c>
      <c r="C55" s="3" t="s">
        <v>1249</v>
      </c>
      <c r="D55" s="3">
        <v>10.5</v>
      </c>
      <c r="E55" s="3">
        <v>53</v>
      </c>
      <c r="F55" s="14">
        <v>3</v>
      </c>
      <c r="G55" s="3">
        <v>5.2</v>
      </c>
      <c r="H55" s="3">
        <v>5.3</v>
      </c>
      <c r="I55" s="3" t="s">
        <v>1250</v>
      </c>
      <c r="J55" s="3" t="s">
        <v>1251</v>
      </c>
      <c r="K55" s="3" t="s">
        <v>800</v>
      </c>
      <c r="L55" s="3" t="s">
        <v>1187</v>
      </c>
    </row>
    <row r="56" spans="1:12" x14ac:dyDescent="0.2">
      <c r="A56" s="13" t="s">
        <v>263</v>
      </c>
      <c r="B56" s="3" t="s">
        <v>765</v>
      </c>
      <c r="C56" s="3" t="s">
        <v>1252</v>
      </c>
      <c r="D56" s="3">
        <v>10.4</v>
      </c>
      <c r="E56" s="3">
        <v>54</v>
      </c>
      <c r="F56" s="15">
        <v>3</v>
      </c>
      <c r="G56" s="3">
        <v>1.9</v>
      </c>
      <c r="H56" s="3">
        <v>8.6</v>
      </c>
      <c r="I56" s="3" t="s">
        <v>1253</v>
      </c>
      <c r="J56" s="3" t="s">
        <v>994</v>
      </c>
      <c r="K56" s="3" t="s">
        <v>800</v>
      </c>
      <c r="L56" s="3" t="s">
        <v>1187</v>
      </c>
    </row>
    <row r="57" spans="1:12" x14ac:dyDescent="0.2">
      <c r="A57" s="13" t="s">
        <v>131</v>
      </c>
      <c r="B57" s="3" t="s">
        <v>760</v>
      </c>
      <c r="C57" s="3" t="s">
        <v>1254</v>
      </c>
      <c r="D57" s="3">
        <v>10</v>
      </c>
      <c r="E57" s="3">
        <v>55</v>
      </c>
      <c r="F57" s="15">
        <v>1</v>
      </c>
      <c r="G57" s="3">
        <v>4.4000000000000004</v>
      </c>
      <c r="H57" s="3">
        <v>5.7</v>
      </c>
      <c r="I57" s="3" t="s">
        <v>811</v>
      </c>
      <c r="J57" s="3" t="s">
        <v>1020</v>
      </c>
      <c r="K57" s="3" t="s">
        <v>800</v>
      </c>
      <c r="L57" s="3" t="s">
        <v>1187</v>
      </c>
    </row>
    <row r="58" spans="1:12" x14ac:dyDescent="0.2">
      <c r="A58" s="13" t="s">
        <v>40</v>
      </c>
      <c r="B58" s="3" t="s">
        <v>761</v>
      </c>
      <c r="C58" s="3" t="s">
        <v>1234</v>
      </c>
      <c r="D58" s="3">
        <v>10</v>
      </c>
      <c r="E58" s="3">
        <v>56</v>
      </c>
      <c r="F58" s="15">
        <v>1</v>
      </c>
      <c r="G58" s="3">
        <v>6.3</v>
      </c>
      <c r="H58" s="3">
        <v>3.6</v>
      </c>
      <c r="I58" s="3" t="s">
        <v>1235</v>
      </c>
      <c r="J58" s="3" t="s">
        <v>805</v>
      </c>
      <c r="K58" s="3" t="s">
        <v>800</v>
      </c>
      <c r="L58" s="3" t="s">
        <v>1187</v>
      </c>
    </row>
    <row r="59" spans="1:12" x14ac:dyDescent="0.2">
      <c r="A59" s="13" t="s">
        <v>79</v>
      </c>
      <c r="B59" s="3" t="s">
        <v>772</v>
      </c>
      <c r="C59" s="3" t="s">
        <v>1188</v>
      </c>
      <c r="D59" s="3">
        <v>9.6</v>
      </c>
      <c r="E59" s="3">
        <v>57</v>
      </c>
      <c r="F59" s="14">
        <v>2</v>
      </c>
      <c r="G59" s="3">
        <v>4.5</v>
      </c>
      <c r="H59" s="3">
        <v>5.0999999999999996</v>
      </c>
      <c r="I59" s="3" t="s">
        <v>1189</v>
      </c>
      <c r="J59" s="3" t="s">
        <v>1205</v>
      </c>
      <c r="K59" s="3" t="s">
        <v>1003</v>
      </c>
      <c r="L59" s="3" t="s">
        <v>1187</v>
      </c>
    </row>
    <row r="60" spans="1:12" x14ac:dyDescent="0.2">
      <c r="A60" s="13" t="s">
        <v>32</v>
      </c>
      <c r="B60" s="3" t="s">
        <v>760</v>
      </c>
      <c r="C60" s="3" t="s">
        <v>1255</v>
      </c>
      <c r="D60" s="3">
        <v>9.6</v>
      </c>
      <c r="E60" s="3">
        <v>58</v>
      </c>
      <c r="F60" s="15">
        <v>1</v>
      </c>
      <c r="G60" s="3">
        <v>4.7</v>
      </c>
      <c r="H60" s="3">
        <v>4.9000000000000004</v>
      </c>
      <c r="I60" s="3" t="s">
        <v>1256</v>
      </c>
      <c r="J60" s="3" t="s">
        <v>1018</v>
      </c>
      <c r="K60" s="3" t="s">
        <v>800</v>
      </c>
      <c r="L60" s="3" t="s">
        <v>1187</v>
      </c>
    </row>
    <row r="61" spans="1:12" x14ac:dyDescent="0.2">
      <c r="A61" s="13" t="s">
        <v>13</v>
      </c>
      <c r="B61" s="3" t="s">
        <v>760</v>
      </c>
      <c r="C61" s="3" t="s">
        <v>1245</v>
      </c>
      <c r="D61" s="3">
        <v>9.4</v>
      </c>
      <c r="E61" s="3">
        <v>59</v>
      </c>
      <c r="F61" s="14">
        <v>3</v>
      </c>
      <c r="G61" s="3">
        <v>8.4</v>
      </c>
      <c r="H61" s="3">
        <v>1.1000000000000001</v>
      </c>
      <c r="I61" s="3" t="s">
        <v>1246</v>
      </c>
      <c r="J61" s="3" t="s">
        <v>1020</v>
      </c>
      <c r="K61" s="3" t="s">
        <v>800</v>
      </c>
      <c r="L61" s="3" t="s">
        <v>1187</v>
      </c>
    </row>
    <row r="62" spans="1:12" x14ac:dyDescent="0.2">
      <c r="A62" s="13" t="s">
        <v>171</v>
      </c>
      <c r="B62" s="3" t="s">
        <v>760</v>
      </c>
      <c r="C62" s="3" t="s">
        <v>1257</v>
      </c>
      <c r="D62" s="3">
        <v>9.4</v>
      </c>
      <c r="E62" s="3">
        <v>60</v>
      </c>
      <c r="F62" s="3" t="s">
        <v>798</v>
      </c>
      <c r="G62" s="3">
        <v>6.3</v>
      </c>
      <c r="H62" s="3">
        <v>3.1</v>
      </c>
      <c r="I62" s="3" t="s">
        <v>1258</v>
      </c>
      <c r="J62" s="3" t="s">
        <v>1020</v>
      </c>
      <c r="K62" s="3" t="s">
        <v>800</v>
      </c>
      <c r="L62" s="3" t="s">
        <v>1187</v>
      </c>
    </row>
    <row r="63" spans="1:12" x14ac:dyDescent="0.2">
      <c r="A63" s="13" t="s">
        <v>68</v>
      </c>
      <c r="B63" s="3" t="s">
        <v>758</v>
      </c>
      <c r="C63" s="3" t="s">
        <v>1259</v>
      </c>
      <c r="D63" s="3">
        <v>8.8000000000000007</v>
      </c>
      <c r="E63" s="3">
        <v>61</v>
      </c>
      <c r="F63" s="15">
        <v>3</v>
      </c>
      <c r="G63" s="3">
        <v>4</v>
      </c>
      <c r="H63" s="3">
        <v>4.8</v>
      </c>
      <c r="I63" s="3" t="s">
        <v>1260</v>
      </c>
      <c r="J63" s="3" t="s">
        <v>808</v>
      </c>
      <c r="K63" s="3" t="s">
        <v>800</v>
      </c>
      <c r="L63" s="3" t="s">
        <v>1187</v>
      </c>
    </row>
    <row r="64" spans="1:12" x14ac:dyDescent="0.2">
      <c r="A64" s="13" t="s">
        <v>299</v>
      </c>
      <c r="B64" s="3" t="s">
        <v>762</v>
      </c>
      <c r="C64" s="3" t="s">
        <v>1236</v>
      </c>
      <c r="D64" s="3">
        <v>8.6999999999999993</v>
      </c>
      <c r="E64" s="3">
        <v>62</v>
      </c>
      <c r="F64" s="15">
        <v>1</v>
      </c>
      <c r="G64" s="3">
        <v>2</v>
      </c>
      <c r="H64" s="3">
        <v>6.7</v>
      </c>
      <c r="I64" s="3" t="s">
        <v>1237</v>
      </c>
      <c r="J64" s="3" t="s">
        <v>806</v>
      </c>
      <c r="K64" s="3" t="s">
        <v>800</v>
      </c>
      <c r="L64" s="3" t="s">
        <v>1187</v>
      </c>
    </row>
    <row r="65" spans="1:12" x14ac:dyDescent="0.2">
      <c r="A65" s="13" t="s">
        <v>216</v>
      </c>
      <c r="B65" s="3" t="s">
        <v>758</v>
      </c>
      <c r="C65" s="3" t="s">
        <v>1257</v>
      </c>
      <c r="D65" s="3">
        <v>8.4</v>
      </c>
      <c r="E65" s="3">
        <v>63</v>
      </c>
      <c r="F65" s="3" t="s">
        <v>798</v>
      </c>
      <c r="G65" s="3">
        <v>2.4</v>
      </c>
      <c r="H65" s="3">
        <v>6.1</v>
      </c>
      <c r="I65" s="3" t="s">
        <v>1258</v>
      </c>
      <c r="J65" s="3" t="s">
        <v>979</v>
      </c>
      <c r="K65" s="3" t="s">
        <v>800</v>
      </c>
      <c r="L65" s="3" t="s">
        <v>1187</v>
      </c>
    </row>
    <row r="66" spans="1:12" x14ac:dyDescent="0.2">
      <c r="A66" s="13" t="s">
        <v>109</v>
      </c>
      <c r="B66" s="3" t="s">
        <v>758</v>
      </c>
      <c r="C66" s="3" t="s">
        <v>1245</v>
      </c>
      <c r="D66" s="3">
        <v>8.4</v>
      </c>
      <c r="E66" s="3">
        <v>64</v>
      </c>
      <c r="F66" s="14">
        <v>7</v>
      </c>
      <c r="G66" s="3">
        <v>4.9000000000000004</v>
      </c>
      <c r="H66" s="3">
        <v>3.5</v>
      </c>
      <c r="I66" s="3" t="s">
        <v>1246</v>
      </c>
      <c r="J66" s="3" t="s">
        <v>1020</v>
      </c>
      <c r="K66" s="3" t="s">
        <v>800</v>
      </c>
      <c r="L66" s="3" t="s">
        <v>1187</v>
      </c>
    </row>
    <row r="67" spans="1:12" x14ac:dyDescent="0.2">
      <c r="A67" s="13" t="s">
        <v>276</v>
      </c>
      <c r="B67" s="3" t="s">
        <v>759</v>
      </c>
      <c r="C67" s="3" t="s">
        <v>1261</v>
      </c>
      <c r="D67" s="3">
        <v>8.4</v>
      </c>
      <c r="E67" s="3">
        <v>65</v>
      </c>
      <c r="F67" s="3" t="s">
        <v>798</v>
      </c>
      <c r="G67" s="3">
        <v>5.9</v>
      </c>
      <c r="H67" s="3">
        <v>2.5</v>
      </c>
      <c r="I67" s="3" t="s">
        <v>1262</v>
      </c>
      <c r="J67" s="3" t="s">
        <v>1018</v>
      </c>
      <c r="K67" s="3" t="s">
        <v>800</v>
      </c>
      <c r="L67" s="3" t="s">
        <v>1187</v>
      </c>
    </row>
    <row r="68" spans="1:12" x14ac:dyDescent="0.2">
      <c r="A68" s="13" t="s">
        <v>127</v>
      </c>
      <c r="B68" s="3" t="s">
        <v>770</v>
      </c>
      <c r="C68" s="3" t="s">
        <v>1195</v>
      </c>
      <c r="D68" s="3">
        <v>8.3000000000000007</v>
      </c>
      <c r="E68" s="3">
        <v>66</v>
      </c>
      <c r="F68" s="3" t="s">
        <v>798</v>
      </c>
      <c r="G68" s="3">
        <v>4.7</v>
      </c>
      <c r="H68" s="3">
        <v>3.7</v>
      </c>
      <c r="I68" s="3" t="s">
        <v>1203</v>
      </c>
      <c r="J68" s="3" t="s">
        <v>1186</v>
      </c>
      <c r="K68" s="3" t="s">
        <v>1003</v>
      </c>
      <c r="L68" s="3" t="s">
        <v>1187</v>
      </c>
    </row>
    <row r="69" spans="1:12" x14ac:dyDescent="0.2">
      <c r="A69" s="13" t="s">
        <v>62</v>
      </c>
      <c r="B69" s="3" t="s">
        <v>771</v>
      </c>
      <c r="C69" s="3" t="s">
        <v>1005</v>
      </c>
      <c r="D69" s="3">
        <v>8.1999999999999993</v>
      </c>
      <c r="E69" s="3">
        <v>67</v>
      </c>
      <c r="F69" s="15">
        <v>3</v>
      </c>
      <c r="G69" s="3">
        <v>4.9000000000000004</v>
      </c>
      <c r="H69" s="3">
        <v>3.3</v>
      </c>
      <c r="I69" s="3" t="s">
        <v>1263</v>
      </c>
      <c r="J69" s="3" t="s">
        <v>1264</v>
      </c>
      <c r="K69" s="3" t="s">
        <v>1003</v>
      </c>
      <c r="L69" s="3" t="s">
        <v>822</v>
      </c>
    </row>
    <row r="70" spans="1:12" x14ac:dyDescent="0.2">
      <c r="A70" s="13" t="s">
        <v>333</v>
      </c>
      <c r="B70" s="3" t="s">
        <v>758</v>
      </c>
      <c r="C70" s="3" t="s">
        <v>1259</v>
      </c>
      <c r="D70" s="3">
        <v>8.1</v>
      </c>
      <c r="E70" s="3">
        <v>68</v>
      </c>
      <c r="F70" s="3" t="s">
        <v>798</v>
      </c>
      <c r="G70" s="3">
        <v>1</v>
      </c>
      <c r="H70" s="3">
        <v>7.1</v>
      </c>
      <c r="I70" s="3" t="s">
        <v>1260</v>
      </c>
      <c r="J70" s="3" t="s">
        <v>979</v>
      </c>
      <c r="K70" s="3" t="s">
        <v>800</v>
      </c>
      <c r="L70" s="3" t="s">
        <v>1187</v>
      </c>
    </row>
    <row r="71" spans="1:12" x14ac:dyDescent="0.2">
      <c r="A71" s="13" t="s">
        <v>71</v>
      </c>
      <c r="B71" s="3" t="s">
        <v>763</v>
      </c>
      <c r="C71" s="3" t="s">
        <v>1234</v>
      </c>
      <c r="D71" s="3">
        <v>7.9</v>
      </c>
      <c r="E71" s="3">
        <v>69</v>
      </c>
      <c r="F71" s="15">
        <v>2</v>
      </c>
      <c r="G71" s="3">
        <v>4.8</v>
      </c>
      <c r="H71" s="3">
        <v>3.1</v>
      </c>
      <c r="I71" s="3" t="s">
        <v>1235</v>
      </c>
      <c r="J71" s="3" t="s">
        <v>807</v>
      </c>
      <c r="K71" s="3" t="s">
        <v>800</v>
      </c>
      <c r="L71" s="3" t="s">
        <v>1187</v>
      </c>
    </row>
    <row r="72" spans="1:12" x14ac:dyDescent="0.2">
      <c r="A72" s="13" t="s">
        <v>236</v>
      </c>
      <c r="B72" s="3" t="s">
        <v>764</v>
      </c>
      <c r="C72" s="3" t="s">
        <v>1242</v>
      </c>
      <c r="D72" s="3">
        <v>7.8</v>
      </c>
      <c r="E72" s="3">
        <v>70</v>
      </c>
      <c r="F72" s="14">
        <v>4</v>
      </c>
      <c r="G72" s="3">
        <v>0.9</v>
      </c>
      <c r="H72" s="3">
        <v>7</v>
      </c>
      <c r="I72" s="3" t="s">
        <v>1265</v>
      </c>
      <c r="J72" s="3" t="s">
        <v>1192</v>
      </c>
      <c r="K72" s="3" t="s">
        <v>1003</v>
      </c>
      <c r="L72" s="3" t="s">
        <v>827</v>
      </c>
    </row>
    <row r="73" spans="1:12" x14ac:dyDescent="0.2">
      <c r="A73" s="13" t="s">
        <v>155</v>
      </c>
      <c r="B73" s="3" t="s">
        <v>764</v>
      </c>
      <c r="C73" s="3" t="s">
        <v>1201</v>
      </c>
      <c r="D73" s="3">
        <v>7.7</v>
      </c>
      <c r="E73" s="3">
        <v>71</v>
      </c>
      <c r="F73" s="15">
        <v>1</v>
      </c>
      <c r="G73" s="3">
        <v>3.2</v>
      </c>
      <c r="H73" s="3">
        <v>4.5</v>
      </c>
      <c r="I73" s="3" t="s">
        <v>1202</v>
      </c>
      <c r="J73" s="3" t="s">
        <v>802</v>
      </c>
      <c r="K73" s="3" t="s">
        <v>800</v>
      </c>
      <c r="L73" s="3" t="s">
        <v>1187</v>
      </c>
    </row>
    <row r="74" spans="1:12" x14ac:dyDescent="0.2">
      <c r="A74" s="13" t="s">
        <v>165</v>
      </c>
      <c r="B74" s="3" t="s">
        <v>764</v>
      </c>
      <c r="C74" s="3" t="s">
        <v>1217</v>
      </c>
      <c r="D74" s="3">
        <v>7.6</v>
      </c>
      <c r="E74" s="3">
        <v>72</v>
      </c>
      <c r="F74" s="3" t="s">
        <v>798</v>
      </c>
      <c r="G74" s="3">
        <v>5.3</v>
      </c>
      <c r="H74" s="3">
        <v>2.2999999999999998</v>
      </c>
      <c r="I74" s="3" t="s">
        <v>1218</v>
      </c>
      <c r="J74" s="3" t="s">
        <v>807</v>
      </c>
      <c r="K74" s="3" t="s">
        <v>800</v>
      </c>
      <c r="L74" s="3" t="s">
        <v>1187</v>
      </c>
    </row>
    <row r="75" spans="1:12" x14ac:dyDescent="0.2">
      <c r="A75" s="13" t="s">
        <v>284</v>
      </c>
      <c r="B75" s="3" t="s">
        <v>767</v>
      </c>
      <c r="C75" s="3" t="s">
        <v>1266</v>
      </c>
      <c r="D75" s="3">
        <v>7.6</v>
      </c>
      <c r="E75" s="3">
        <v>73</v>
      </c>
      <c r="F75" s="14">
        <v>5</v>
      </c>
      <c r="G75" s="3">
        <v>2.6</v>
      </c>
      <c r="H75" s="3">
        <v>5</v>
      </c>
      <c r="I75" s="3" t="s">
        <v>1267</v>
      </c>
      <c r="J75" s="3" t="s">
        <v>1204</v>
      </c>
      <c r="K75" s="3" t="s">
        <v>1003</v>
      </c>
      <c r="L75" s="3" t="s">
        <v>1187</v>
      </c>
    </row>
    <row r="76" spans="1:12" x14ac:dyDescent="0.2">
      <c r="A76" s="13" t="s">
        <v>66</v>
      </c>
      <c r="B76" s="3" t="s">
        <v>761</v>
      </c>
      <c r="C76" s="3" t="s">
        <v>1268</v>
      </c>
      <c r="D76" s="3">
        <v>7.5</v>
      </c>
      <c r="E76" s="3">
        <v>74</v>
      </c>
      <c r="F76" s="15">
        <v>5</v>
      </c>
      <c r="G76" s="3">
        <v>2.4</v>
      </c>
      <c r="H76" s="3">
        <v>5.0999999999999996</v>
      </c>
      <c r="I76" s="3" t="s">
        <v>1269</v>
      </c>
      <c r="J76" s="3" t="s">
        <v>1270</v>
      </c>
      <c r="K76" s="3" t="s">
        <v>800</v>
      </c>
      <c r="L76" s="3" t="s">
        <v>1187</v>
      </c>
    </row>
    <row r="77" spans="1:12" x14ac:dyDescent="0.2">
      <c r="A77" s="13" t="s">
        <v>156</v>
      </c>
      <c r="B77" s="3" t="s">
        <v>763</v>
      </c>
      <c r="C77" s="3" t="s">
        <v>1199</v>
      </c>
      <c r="D77" s="3">
        <v>7.4</v>
      </c>
      <c r="E77" s="3">
        <v>75</v>
      </c>
      <c r="F77" s="14">
        <v>4</v>
      </c>
      <c r="G77" s="3">
        <v>2.2999999999999998</v>
      </c>
      <c r="H77" s="3">
        <v>5.0999999999999996</v>
      </c>
      <c r="I77" s="3" t="s">
        <v>1200</v>
      </c>
      <c r="J77" s="3" t="s">
        <v>799</v>
      </c>
      <c r="K77" s="3" t="s">
        <v>800</v>
      </c>
      <c r="L77" s="3" t="s">
        <v>1187</v>
      </c>
    </row>
    <row r="78" spans="1:12" x14ac:dyDescent="0.2">
      <c r="A78" s="13" t="s">
        <v>161</v>
      </c>
      <c r="B78" s="3" t="s">
        <v>760</v>
      </c>
      <c r="C78" s="3" t="s">
        <v>1271</v>
      </c>
      <c r="D78" s="3">
        <v>7.4</v>
      </c>
      <c r="E78" s="3">
        <v>76</v>
      </c>
      <c r="F78" s="15">
        <v>1</v>
      </c>
      <c r="G78" s="3">
        <v>4.3</v>
      </c>
      <c r="H78" s="3">
        <v>3.1</v>
      </c>
      <c r="I78" s="3" t="s">
        <v>1272</v>
      </c>
      <c r="J78" s="3" t="s">
        <v>808</v>
      </c>
      <c r="K78" s="3" t="s">
        <v>800</v>
      </c>
      <c r="L78" s="3" t="s">
        <v>1187</v>
      </c>
    </row>
    <row r="79" spans="1:12" x14ac:dyDescent="0.2">
      <c r="A79" s="13" t="s">
        <v>204</v>
      </c>
      <c r="B79" s="3" t="s">
        <v>758</v>
      </c>
      <c r="C79" s="3" t="s">
        <v>1273</v>
      </c>
      <c r="D79" s="3">
        <v>7.4</v>
      </c>
      <c r="E79" s="3">
        <v>77</v>
      </c>
      <c r="F79" s="15">
        <v>1</v>
      </c>
      <c r="G79" s="3">
        <v>3.2</v>
      </c>
      <c r="H79" s="3">
        <v>4.0999999999999996</v>
      </c>
      <c r="I79" s="3" t="s">
        <v>1274</v>
      </c>
      <c r="J79" s="3" t="s">
        <v>1275</v>
      </c>
      <c r="K79" s="3" t="s">
        <v>800</v>
      </c>
      <c r="L79" s="3" t="s">
        <v>1187</v>
      </c>
    </row>
    <row r="80" spans="1:12" x14ac:dyDescent="0.2">
      <c r="A80" s="13" t="s">
        <v>191</v>
      </c>
      <c r="B80" s="3" t="s">
        <v>765</v>
      </c>
      <c r="C80" s="3" t="s">
        <v>1245</v>
      </c>
      <c r="D80" s="3">
        <v>7.3</v>
      </c>
      <c r="E80" s="3">
        <v>78</v>
      </c>
      <c r="F80" s="15">
        <v>1</v>
      </c>
      <c r="G80" s="3">
        <v>4.4000000000000004</v>
      </c>
      <c r="H80" s="3">
        <v>2.9</v>
      </c>
      <c r="I80" s="3" t="s">
        <v>1246</v>
      </c>
      <c r="J80" s="3" t="s">
        <v>808</v>
      </c>
      <c r="K80" s="3" t="s">
        <v>800</v>
      </c>
      <c r="L80" s="3" t="s">
        <v>1187</v>
      </c>
    </row>
    <row r="81" spans="1:12" x14ac:dyDescent="0.2">
      <c r="A81" s="13" t="s">
        <v>252</v>
      </c>
      <c r="B81" s="3" t="s">
        <v>761</v>
      </c>
      <c r="C81" s="16" t="d">
        <v>2025-12-20</v>
      </c>
      <c r="D81" s="3">
        <v>7.2</v>
      </c>
      <c r="E81" s="3">
        <v>79</v>
      </c>
      <c r="F81" s="14">
        <v>1</v>
      </c>
      <c r="G81" s="3">
        <v>2.2999999999999998</v>
      </c>
      <c r="H81" s="3">
        <v>4.9000000000000004</v>
      </c>
      <c r="I81" s="3" t="s">
        <v>1276</v>
      </c>
      <c r="J81" s="3" t="s">
        <v>1277</v>
      </c>
      <c r="K81" s="3" t="s">
        <v>800</v>
      </c>
      <c r="L81" s="3" t="s">
        <v>1187</v>
      </c>
    </row>
    <row r="82" spans="1:12" x14ac:dyDescent="0.2">
      <c r="A82" s="13" t="s">
        <v>320</v>
      </c>
      <c r="B82" s="3" t="s">
        <v>766</v>
      </c>
      <c r="C82" s="3" t="s">
        <v>1278</v>
      </c>
      <c r="D82" s="3">
        <v>7</v>
      </c>
      <c r="E82" s="3">
        <v>80</v>
      </c>
      <c r="F82" s="15">
        <v>7</v>
      </c>
      <c r="G82" s="3">
        <v>1.9</v>
      </c>
      <c r="H82" s="3">
        <v>5.0999999999999996</v>
      </c>
      <c r="I82" s="3" t="s">
        <v>1279</v>
      </c>
      <c r="J82" s="3" t="s">
        <v>977</v>
      </c>
      <c r="K82" s="3" t="s">
        <v>800</v>
      </c>
      <c r="L82" s="3" t="s">
        <v>1187</v>
      </c>
    </row>
    <row r="83" spans="1:12" x14ac:dyDescent="0.2">
      <c r="A83" s="13" t="s">
        <v>76</v>
      </c>
      <c r="B83" s="3" t="s">
        <v>779</v>
      </c>
      <c r="C83" s="3" t="s">
        <v>1280</v>
      </c>
      <c r="D83" s="3">
        <v>6.8</v>
      </c>
      <c r="E83" s="3">
        <v>81</v>
      </c>
      <c r="F83" s="3" t="s">
        <v>798</v>
      </c>
      <c r="G83" s="3">
        <v>7.2</v>
      </c>
      <c r="H83" s="3">
        <v>-0.3</v>
      </c>
      <c r="I83" s="3" t="s">
        <v>1281</v>
      </c>
      <c r="J83" s="3" t="s">
        <v>1282</v>
      </c>
      <c r="K83" s="3" t="s">
        <v>1003</v>
      </c>
      <c r="L83" s="3" t="s">
        <v>1187</v>
      </c>
    </row>
    <row r="84" spans="1:12" x14ac:dyDescent="0.2">
      <c r="A84" s="13" t="s">
        <v>203</v>
      </c>
      <c r="B84" s="3" t="s">
        <v>758</v>
      </c>
      <c r="C84" s="3" t="s">
        <v>1283</v>
      </c>
      <c r="D84" s="3">
        <v>6.8</v>
      </c>
      <c r="E84" s="3">
        <v>82</v>
      </c>
      <c r="F84" s="14">
        <v>8</v>
      </c>
      <c r="G84" s="3">
        <v>1.6</v>
      </c>
      <c r="H84" s="3">
        <v>5.2</v>
      </c>
      <c r="I84" s="3" t="s">
        <v>1284</v>
      </c>
      <c r="J84" s="3" t="s">
        <v>1285</v>
      </c>
      <c r="K84" s="3" t="s">
        <v>800</v>
      </c>
      <c r="L84" s="3" t="s">
        <v>1187</v>
      </c>
    </row>
    <row r="85" spans="1:12" x14ac:dyDescent="0.2">
      <c r="A85" s="13" t="s">
        <v>264</v>
      </c>
      <c r="B85" s="3" t="s">
        <v>759</v>
      </c>
      <c r="C85" s="16" t="d">
        <v>2025-12-20</v>
      </c>
      <c r="D85" s="3">
        <v>6.5</v>
      </c>
      <c r="E85" s="3">
        <v>83</v>
      </c>
      <c r="F85" s="3" t="s">
        <v>798</v>
      </c>
      <c r="G85" s="3">
        <v>3.2</v>
      </c>
      <c r="H85" s="3">
        <v>3.2</v>
      </c>
      <c r="I85" s="3" t="s">
        <v>1276</v>
      </c>
      <c r="J85" s="3" t="s">
        <v>1018</v>
      </c>
      <c r="K85" s="3" t="s">
        <v>800</v>
      </c>
      <c r="L85" s="3" t="s">
        <v>1187</v>
      </c>
    </row>
    <row r="86" spans="1:12" x14ac:dyDescent="0.2">
      <c r="A86" s="13" t="s">
        <v>223</v>
      </c>
      <c r="B86" s="3" t="s">
        <v>759</v>
      </c>
      <c r="C86" s="3" t="s">
        <v>1232</v>
      </c>
      <c r="D86" s="3">
        <v>6.5</v>
      </c>
      <c r="E86" s="3">
        <v>84</v>
      </c>
      <c r="F86" s="15">
        <v>2</v>
      </c>
      <c r="G86" s="3">
        <v>1.5</v>
      </c>
      <c r="H86" s="3">
        <v>4.9000000000000004</v>
      </c>
      <c r="I86" s="3" t="s">
        <v>1233</v>
      </c>
      <c r="J86" s="3" t="s">
        <v>808</v>
      </c>
      <c r="K86" s="3" t="s">
        <v>800</v>
      </c>
      <c r="L86" s="3" t="s">
        <v>1187</v>
      </c>
    </row>
    <row r="87" spans="1:12" x14ac:dyDescent="0.2">
      <c r="A87" s="13" t="s">
        <v>86</v>
      </c>
      <c r="B87" s="3" t="s">
        <v>774</v>
      </c>
      <c r="C87" s="3" t="s">
        <v>1286</v>
      </c>
      <c r="D87" s="3">
        <v>6.4</v>
      </c>
      <c r="E87" s="3">
        <v>85</v>
      </c>
      <c r="F87" s="14">
        <v>2</v>
      </c>
      <c r="G87" s="3">
        <v>2.2999999999999998</v>
      </c>
      <c r="H87" s="3">
        <v>4.0999999999999996</v>
      </c>
      <c r="I87" s="3" t="s">
        <v>1287</v>
      </c>
      <c r="J87" s="3" t="s">
        <v>799</v>
      </c>
      <c r="K87" s="3" t="s">
        <v>1003</v>
      </c>
      <c r="L87" s="3" t="s">
        <v>1187</v>
      </c>
    </row>
    <row r="88" spans="1:12" x14ac:dyDescent="0.2">
      <c r="A88" s="13" t="s">
        <v>124</v>
      </c>
      <c r="B88" s="3" t="s">
        <v>762</v>
      </c>
      <c r="C88" s="3" t="s">
        <v>1232</v>
      </c>
      <c r="D88" s="3">
        <v>6.4</v>
      </c>
      <c r="E88" s="3">
        <v>86</v>
      </c>
      <c r="F88" s="15">
        <v>2</v>
      </c>
      <c r="G88" s="3">
        <v>1.6</v>
      </c>
      <c r="H88" s="3">
        <v>4.9000000000000004</v>
      </c>
      <c r="I88" s="3" t="s">
        <v>1233</v>
      </c>
      <c r="J88" s="3" t="s">
        <v>808</v>
      </c>
      <c r="K88" s="3" t="s">
        <v>800</v>
      </c>
      <c r="L88" s="3" t="s">
        <v>1187</v>
      </c>
    </row>
    <row r="89" spans="1:12" x14ac:dyDescent="0.2">
      <c r="A89" s="13" t="s">
        <v>101</v>
      </c>
      <c r="B89" s="3" t="s">
        <v>768</v>
      </c>
      <c r="C89" s="3" t="s">
        <v>1242</v>
      </c>
      <c r="D89" s="3">
        <v>6.2</v>
      </c>
      <c r="E89" s="3">
        <v>87</v>
      </c>
      <c r="F89" s="14">
        <v>5</v>
      </c>
      <c r="G89" s="3">
        <v>1.2</v>
      </c>
      <c r="H89" s="3">
        <v>5</v>
      </c>
      <c r="I89" s="3" t="s">
        <v>1243</v>
      </c>
      <c r="J89" s="3" t="s">
        <v>1011</v>
      </c>
      <c r="K89" s="3" t="s">
        <v>800</v>
      </c>
      <c r="L89" s="3" t="s">
        <v>1187</v>
      </c>
    </row>
    <row r="90" spans="1:12" x14ac:dyDescent="0.2">
      <c r="A90" s="13" t="s">
        <v>143</v>
      </c>
      <c r="B90" s="3" t="s">
        <v>762</v>
      </c>
      <c r="C90" s="3" t="s">
        <v>1240</v>
      </c>
      <c r="D90" s="3">
        <v>6.1</v>
      </c>
      <c r="E90" s="3">
        <v>88</v>
      </c>
      <c r="F90" s="14">
        <v>3</v>
      </c>
      <c r="G90" s="3">
        <v>3.2</v>
      </c>
      <c r="H90" s="3">
        <v>2.9</v>
      </c>
      <c r="I90" s="3" t="s">
        <v>1241</v>
      </c>
      <c r="J90" s="3" t="s">
        <v>803</v>
      </c>
      <c r="K90" s="3" t="s">
        <v>800</v>
      </c>
      <c r="L90" s="3" t="s">
        <v>1187</v>
      </c>
    </row>
    <row r="91" spans="1:12" x14ac:dyDescent="0.2">
      <c r="A91" s="13" t="s">
        <v>197</v>
      </c>
      <c r="B91" s="3" t="s">
        <v>762</v>
      </c>
      <c r="C91" s="3" t="s">
        <v>1288</v>
      </c>
      <c r="D91" s="3">
        <v>6.1</v>
      </c>
      <c r="E91" s="3">
        <v>89</v>
      </c>
      <c r="F91" s="15">
        <v>4</v>
      </c>
      <c r="G91" s="3">
        <v>3</v>
      </c>
      <c r="H91" s="3">
        <v>3.1</v>
      </c>
      <c r="I91" s="3" t="s">
        <v>1289</v>
      </c>
      <c r="J91" s="3" t="s">
        <v>808</v>
      </c>
      <c r="K91" s="3" t="s">
        <v>800</v>
      </c>
      <c r="L91" s="3" t="s">
        <v>1187</v>
      </c>
    </row>
    <row r="92" spans="1:12" x14ac:dyDescent="0.2">
      <c r="A92" s="13" t="s">
        <v>331</v>
      </c>
      <c r="B92" s="3" t="s">
        <v>760</v>
      </c>
      <c r="C92" s="3" t="s">
        <v>1271</v>
      </c>
      <c r="D92" s="3">
        <v>6</v>
      </c>
      <c r="E92" s="3">
        <v>90</v>
      </c>
      <c r="F92" s="15">
        <v>4</v>
      </c>
      <c r="G92" s="3">
        <v>2.7</v>
      </c>
      <c r="H92" s="3">
        <v>3.4</v>
      </c>
      <c r="I92" s="3" t="s">
        <v>1272</v>
      </c>
      <c r="J92" s="3" t="s">
        <v>1020</v>
      </c>
      <c r="K92" s="3" t="s">
        <v>800</v>
      </c>
      <c r="L92" s="3" t="s">
        <v>1187</v>
      </c>
    </row>
    <row r="93" spans="1:12" x14ac:dyDescent="0.2">
      <c r="A93" s="13" t="s">
        <v>112</v>
      </c>
      <c r="B93" s="3" t="s">
        <v>769</v>
      </c>
      <c r="C93" s="3" t="s">
        <v>1222</v>
      </c>
      <c r="D93" s="3">
        <v>6</v>
      </c>
      <c r="E93" s="3">
        <v>91</v>
      </c>
      <c r="F93" s="15">
        <v>3</v>
      </c>
      <c r="G93" s="3">
        <v>3.1</v>
      </c>
      <c r="H93" s="3">
        <v>2.9</v>
      </c>
      <c r="I93" s="3" t="s">
        <v>1223</v>
      </c>
      <c r="J93" s="3" t="s">
        <v>799</v>
      </c>
      <c r="K93" s="3" t="s">
        <v>1003</v>
      </c>
      <c r="L93" s="3" t="s">
        <v>1187</v>
      </c>
    </row>
    <row r="94" spans="1:12" x14ac:dyDescent="0.2">
      <c r="A94" s="13" t="s">
        <v>96</v>
      </c>
      <c r="B94" s="3" t="s">
        <v>767</v>
      </c>
      <c r="C94" s="3" t="s">
        <v>1213</v>
      </c>
      <c r="D94" s="3">
        <v>5.9</v>
      </c>
      <c r="E94" s="3">
        <v>92</v>
      </c>
      <c r="F94" s="15">
        <v>3</v>
      </c>
      <c r="G94" s="3">
        <v>3.3</v>
      </c>
      <c r="H94" s="3">
        <v>2.6</v>
      </c>
      <c r="I94" s="3" t="s">
        <v>1290</v>
      </c>
      <c r="J94" s="3" t="s">
        <v>801</v>
      </c>
      <c r="K94" s="3" t="s">
        <v>800</v>
      </c>
      <c r="L94" s="3" t="s">
        <v>1187</v>
      </c>
    </row>
    <row r="95" spans="1:12" x14ac:dyDescent="0.2">
      <c r="A95" s="13" t="s">
        <v>270</v>
      </c>
      <c r="B95" s="3" t="s">
        <v>762</v>
      </c>
      <c r="C95" s="16" t="d">
        <v>2025-12-19</v>
      </c>
      <c r="D95" s="3">
        <v>5.7</v>
      </c>
      <c r="E95" s="3">
        <v>93</v>
      </c>
      <c r="F95" s="14">
        <v>1</v>
      </c>
      <c r="G95" s="3">
        <v>2.4</v>
      </c>
      <c r="H95" s="3">
        <v>3.3</v>
      </c>
      <c r="I95" s="3" t="s">
        <v>980</v>
      </c>
      <c r="J95" s="3" t="s">
        <v>809</v>
      </c>
      <c r="K95" s="3" t="s">
        <v>800</v>
      </c>
      <c r="L95" s="3" t="s">
        <v>1187</v>
      </c>
    </row>
    <row r="96" spans="1:12" x14ac:dyDescent="0.2">
      <c r="A96" s="13" t="s">
        <v>181</v>
      </c>
      <c r="B96" s="3" t="s">
        <v>762</v>
      </c>
      <c r="C96" s="3" t="s">
        <v>1245</v>
      </c>
      <c r="D96" s="3">
        <v>5.7</v>
      </c>
      <c r="E96" s="3">
        <v>94</v>
      </c>
      <c r="F96" s="14">
        <v>3</v>
      </c>
      <c r="G96" s="3">
        <v>1.2</v>
      </c>
      <c r="H96" s="3">
        <v>4.4000000000000004</v>
      </c>
      <c r="I96" s="3" t="s">
        <v>1246</v>
      </c>
      <c r="J96" s="3" t="s">
        <v>1000</v>
      </c>
      <c r="K96" s="3" t="s">
        <v>800</v>
      </c>
      <c r="L96" s="3" t="s">
        <v>1187</v>
      </c>
    </row>
    <row r="97" spans="1:12" x14ac:dyDescent="0.2">
      <c r="A97" s="13" t="s">
        <v>214</v>
      </c>
      <c r="B97" s="3" t="s">
        <v>772</v>
      </c>
      <c r="C97" s="3" t="s">
        <v>1286</v>
      </c>
      <c r="D97" s="3">
        <v>5.5</v>
      </c>
      <c r="E97" s="3">
        <v>95</v>
      </c>
      <c r="F97" s="3" t="s">
        <v>798</v>
      </c>
      <c r="G97" s="3">
        <v>-0.5</v>
      </c>
      <c r="H97" s="3">
        <v>6.1</v>
      </c>
      <c r="I97" s="3" t="s">
        <v>1287</v>
      </c>
      <c r="J97" s="3" t="s">
        <v>1204</v>
      </c>
      <c r="K97" s="3" t="s">
        <v>800</v>
      </c>
      <c r="L97" s="3" t="s">
        <v>1187</v>
      </c>
    </row>
    <row r="98" spans="1:12" x14ac:dyDescent="0.2">
      <c r="A98" s="13" t="s">
        <v>269</v>
      </c>
      <c r="B98" s="3" t="s">
        <v>765</v>
      </c>
      <c r="C98" s="3" t="s">
        <v>1238</v>
      </c>
      <c r="D98" s="3">
        <v>5.5</v>
      </c>
      <c r="E98" s="3">
        <v>96</v>
      </c>
      <c r="F98" s="15">
        <v>3</v>
      </c>
      <c r="G98" s="3">
        <v>1.2</v>
      </c>
      <c r="H98" s="3">
        <v>4.3</v>
      </c>
      <c r="I98" s="3" t="s">
        <v>1239</v>
      </c>
      <c r="J98" s="3" t="s">
        <v>803</v>
      </c>
      <c r="K98" s="3" t="s">
        <v>800</v>
      </c>
      <c r="L98" s="3" t="s">
        <v>1187</v>
      </c>
    </row>
    <row r="99" spans="1:12" x14ac:dyDescent="0.2">
      <c r="A99" s="13" t="s">
        <v>178</v>
      </c>
      <c r="B99" s="3" t="s">
        <v>762</v>
      </c>
      <c r="C99" s="3" t="s">
        <v>1261</v>
      </c>
      <c r="D99" s="3">
        <v>5.4</v>
      </c>
      <c r="E99" s="3">
        <v>97</v>
      </c>
      <c r="F99" s="15">
        <v>1</v>
      </c>
      <c r="G99" s="3">
        <v>3.5</v>
      </c>
      <c r="H99" s="3">
        <v>1.9</v>
      </c>
      <c r="I99" s="3" t="s">
        <v>1262</v>
      </c>
      <c r="J99" s="3" t="s">
        <v>1020</v>
      </c>
      <c r="K99" s="3" t="s">
        <v>800</v>
      </c>
      <c r="L99" s="3" t="s">
        <v>1187</v>
      </c>
    </row>
    <row r="100" spans="1:12" x14ac:dyDescent="0.2">
      <c r="A100" s="13" t="s">
        <v>142</v>
      </c>
      <c r="B100" s="3" t="s">
        <v>763</v>
      </c>
      <c r="C100" s="3" t="s">
        <v>1234</v>
      </c>
      <c r="D100" s="3">
        <v>5.0999999999999996</v>
      </c>
      <c r="E100" s="3">
        <v>98</v>
      </c>
      <c r="F100" s="3" t="s">
        <v>798</v>
      </c>
      <c r="G100" s="3">
        <v>4.7</v>
      </c>
      <c r="H100" s="3">
        <v>0.4</v>
      </c>
      <c r="I100" s="3" t="s">
        <v>1235</v>
      </c>
      <c r="J100" s="3" t="s">
        <v>1212</v>
      </c>
      <c r="K100" s="3" t="s">
        <v>800</v>
      </c>
      <c r="L100" s="3" t="s">
        <v>1187</v>
      </c>
    </row>
    <row r="101" spans="1:12" x14ac:dyDescent="0.2">
      <c r="A101" s="13" t="s">
        <v>29</v>
      </c>
      <c r="B101" s="3" t="s">
        <v>766</v>
      </c>
      <c r="C101" s="3" t="s">
        <v>1210</v>
      </c>
      <c r="D101" s="3">
        <v>4.9000000000000004</v>
      </c>
      <c r="E101" s="3">
        <v>99</v>
      </c>
      <c r="F101" s="14">
        <v>1</v>
      </c>
      <c r="G101" s="3">
        <v>6.6</v>
      </c>
      <c r="H101" s="3">
        <v>-1.7</v>
      </c>
      <c r="I101" s="3" t="s">
        <v>1291</v>
      </c>
      <c r="J101" s="3" t="s">
        <v>799</v>
      </c>
      <c r="K101" s="3" t="s">
        <v>800</v>
      </c>
      <c r="L101" s="3" t="s">
        <v>814</v>
      </c>
    </row>
    <row r="102" spans="1:12" x14ac:dyDescent="0.2">
      <c r="A102" s="13" t="s">
        <v>370</v>
      </c>
      <c r="B102" s="3" t="s">
        <v>762</v>
      </c>
      <c r="C102" s="3" t="s">
        <v>1271</v>
      </c>
      <c r="D102" s="3">
        <v>4.9000000000000004</v>
      </c>
      <c r="E102" s="3">
        <v>100</v>
      </c>
      <c r="F102" s="15">
        <v>1</v>
      </c>
      <c r="G102" s="3">
        <v>1.8</v>
      </c>
      <c r="H102" s="3">
        <v>3.1</v>
      </c>
      <c r="I102" s="3" t="s">
        <v>1272</v>
      </c>
      <c r="J102" s="3" t="s">
        <v>808</v>
      </c>
      <c r="K102" s="3" t="s">
        <v>800</v>
      </c>
      <c r="L102" s="3" t="s">
        <v>1187</v>
      </c>
    </row>
    <row r="103" spans="1:12" x14ac:dyDescent="0.2">
      <c r="A103" s="13" t="s">
        <v>189</v>
      </c>
      <c r="B103" s="3" t="s">
        <v>764</v>
      </c>
      <c r="C103" s="3" t="s">
        <v>1210</v>
      </c>
      <c r="D103" s="3">
        <v>4.8</v>
      </c>
      <c r="E103" s="3">
        <v>101</v>
      </c>
      <c r="F103" s="3" t="s">
        <v>798</v>
      </c>
      <c r="G103" s="3">
        <v>0.6</v>
      </c>
      <c r="H103" s="3">
        <v>4.2</v>
      </c>
      <c r="I103" s="3" t="s">
        <v>1211</v>
      </c>
      <c r="J103" s="3" t="s">
        <v>807</v>
      </c>
      <c r="K103" s="3" t="s">
        <v>800</v>
      </c>
      <c r="L103" s="3" t="s">
        <v>1187</v>
      </c>
    </row>
    <row r="104" spans="1:12" x14ac:dyDescent="0.2">
      <c r="A104" s="13" t="s">
        <v>49</v>
      </c>
      <c r="B104" s="3" t="s">
        <v>766</v>
      </c>
      <c r="C104" s="3" t="s">
        <v>1238</v>
      </c>
      <c r="D104" s="3">
        <v>4.5999999999999996</v>
      </c>
      <c r="E104" s="3">
        <v>102</v>
      </c>
      <c r="F104" s="14">
        <v>1</v>
      </c>
      <c r="G104" s="3">
        <v>3.8</v>
      </c>
      <c r="H104" s="3">
        <v>0.8</v>
      </c>
      <c r="I104" s="3" t="s">
        <v>1239</v>
      </c>
      <c r="J104" s="3" t="s">
        <v>1212</v>
      </c>
      <c r="K104" s="3" t="s">
        <v>800</v>
      </c>
      <c r="L104" s="3" t="s">
        <v>1187</v>
      </c>
    </row>
    <row r="105" spans="1:12" x14ac:dyDescent="0.2">
      <c r="A105" s="13" t="s">
        <v>234</v>
      </c>
      <c r="B105" s="3" t="s">
        <v>758</v>
      </c>
      <c r="C105" s="3" t="s">
        <v>1271</v>
      </c>
      <c r="D105" s="3">
        <v>4.3</v>
      </c>
      <c r="E105" s="3">
        <v>103</v>
      </c>
      <c r="F105" s="15">
        <v>1</v>
      </c>
      <c r="G105" s="3">
        <v>0.5</v>
      </c>
      <c r="H105" s="3">
        <v>3.8</v>
      </c>
      <c r="I105" s="3" t="s">
        <v>1272</v>
      </c>
      <c r="J105" s="3" t="s">
        <v>1020</v>
      </c>
      <c r="K105" s="3" t="s">
        <v>800</v>
      </c>
      <c r="L105" s="3" t="s">
        <v>1187</v>
      </c>
    </row>
    <row r="106" spans="1:12" x14ac:dyDescent="0.2">
      <c r="A106" s="13" t="s">
        <v>149</v>
      </c>
      <c r="B106" s="3" t="s">
        <v>762</v>
      </c>
      <c r="C106" s="3" t="s">
        <v>1261</v>
      </c>
      <c r="D106" s="3">
        <v>4</v>
      </c>
      <c r="E106" s="3">
        <v>104</v>
      </c>
      <c r="F106" s="14">
        <v>1</v>
      </c>
      <c r="G106" s="3">
        <v>3.1</v>
      </c>
      <c r="H106" s="3">
        <v>1</v>
      </c>
      <c r="I106" s="3" t="s">
        <v>1262</v>
      </c>
      <c r="J106" s="3" t="s">
        <v>1018</v>
      </c>
      <c r="K106" s="3" t="s">
        <v>800</v>
      </c>
      <c r="L106" s="3" t="s">
        <v>1187</v>
      </c>
    </row>
    <row r="107" spans="1:12" x14ac:dyDescent="0.2">
      <c r="A107" s="13" t="s">
        <v>151</v>
      </c>
      <c r="B107" s="3" t="s">
        <v>759</v>
      </c>
      <c r="C107" s="3" t="s">
        <v>1261</v>
      </c>
      <c r="D107" s="3">
        <v>3.9</v>
      </c>
      <c r="E107" s="3">
        <v>105</v>
      </c>
      <c r="F107" s="14">
        <v>5</v>
      </c>
      <c r="G107" s="3">
        <v>2.2000000000000002</v>
      </c>
      <c r="H107" s="3">
        <v>1.7</v>
      </c>
      <c r="I107" s="3" t="s">
        <v>1262</v>
      </c>
      <c r="J107" s="3" t="s">
        <v>1275</v>
      </c>
      <c r="K107" s="3" t="s">
        <v>800</v>
      </c>
      <c r="L107" s="3" t="s">
        <v>1187</v>
      </c>
    </row>
    <row r="108" spans="1:12" x14ac:dyDescent="0.2">
      <c r="A108" s="13" t="s">
        <v>99</v>
      </c>
      <c r="B108" s="3" t="s">
        <v>784</v>
      </c>
      <c r="C108" s="3" t="s">
        <v>1249</v>
      </c>
      <c r="D108" s="3">
        <v>3.8</v>
      </c>
      <c r="E108" s="3">
        <v>106</v>
      </c>
      <c r="F108" s="3" t="s">
        <v>798</v>
      </c>
      <c r="G108" s="3">
        <v>2.4</v>
      </c>
      <c r="H108" s="3">
        <v>1.4</v>
      </c>
      <c r="I108" s="3" t="s">
        <v>1250</v>
      </c>
      <c r="J108" s="3" t="s">
        <v>977</v>
      </c>
      <c r="K108" s="3" t="s">
        <v>1003</v>
      </c>
      <c r="L108" s="3" t="s">
        <v>1187</v>
      </c>
    </row>
    <row r="109" spans="1:12" x14ac:dyDescent="0.2">
      <c r="A109" s="13" t="s">
        <v>245</v>
      </c>
      <c r="B109" s="3" t="s">
        <v>760</v>
      </c>
      <c r="C109" s="3" t="s">
        <v>1292</v>
      </c>
      <c r="D109" s="3">
        <v>3.8</v>
      </c>
      <c r="E109" s="3">
        <v>107</v>
      </c>
      <c r="F109" s="15">
        <v>3</v>
      </c>
      <c r="G109" s="3">
        <v>1.5</v>
      </c>
      <c r="H109" s="3">
        <v>2.2999999999999998</v>
      </c>
      <c r="I109" s="3" t="s">
        <v>810</v>
      </c>
      <c r="J109" s="3" t="s">
        <v>1275</v>
      </c>
      <c r="K109" s="3" t="s">
        <v>800</v>
      </c>
      <c r="L109" s="3" t="s">
        <v>1187</v>
      </c>
    </row>
    <row r="110" spans="1:12" x14ac:dyDescent="0.2">
      <c r="A110" s="13" t="s">
        <v>133</v>
      </c>
      <c r="B110" s="3" t="s">
        <v>764</v>
      </c>
      <c r="C110" s="3" t="s">
        <v>1215</v>
      </c>
      <c r="D110" s="3">
        <v>3.6</v>
      </c>
      <c r="E110" s="3">
        <v>108</v>
      </c>
      <c r="F110" s="14">
        <v>1</v>
      </c>
      <c r="G110" s="3">
        <v>1.7</v>
      </c>
      <c r="H110" s="3">
        <v>1.9</v>
      </c>
      <c r="I110" s="3" t="s">
        <v>1216</v>
      </c>
      <c r="J110" s="3" t="s">
        <v>802</v>
      </c>
      <c r="K110" s="3" t="s">
        <v>800</v>
      </c>
      <c r="L110" s="3" t="s">
        <v>1187</v>
      </c>
    </row>
    <row r="111" spans="1:12" x14ac:dyDescent="0.2">
      <c r="A111" s="13" t="s">
        <v>230</v>
      </c>
      <c r="B111" s="3" t="s">
        <v>769</v>
      </c>
      <c r="C111" s="3" t="s">
        <v>1208</v>
      </c>
      <c r="D111" s="3">
        <v>3.6</v>
      </c>
      <c r="E111" s="3">
        <v>109</v>
      </c>
      <c r="F111" s="14">
        <v>7</v>
      </c>
      <c r="G111" s="3">
        <v>-0.2</v>
      </c>
      <c r="H111" s="3">
        <v>3.9</v>
      </c>
      <c r="I111" s="3" t="s">
        <v>1209</v>
      </c>
      <c r="J111" s="3" t="s">
        <v>799</v>
      </c>
      <c r="K111" s="3" t="s">
        <v>1003</v>
      </c>
      <c r="L111" s="3" t="s">
        <v>1187</v>
      </c>
    </row>
    <row r="112" spans="1:12" x14ac:dyDescent="0.2">
      <c r="A112" s="13" t="s">
        <v>239</v>
      </c>
      <c r="B112" s="3" t="s">
        <v>764</v>
      </c>
      <c r="C112" s="3" t="s">
        <v>1210</v>
      </c>
      <c r="D112" s="3">
        <v>3.6</v>
      </c>
      <c r="E112" s="3">
        <v>110</v>
      </c>
      <c r="F112" s="15">
        <v>2</v>
      </c>
      <c r="G112" s="3">
        <v>-0.2</v>
      </c>
      <c r="H112" s="3">
        <v>3.7</v>
      </c>
      <c r="I112" s="3" t="s">
        <v>1211</v>
      </c>
      <c r="J112" s="3" t="s">
        <v>804</v>
      </c>
      <c r="K112" s="3" t="s">
        <v>800</v>
      </c>
      <c r="L112" s="3" t="s">
        <v>1187</v>
      </c>
    </row>
    <row r="113" spans="1:12" x14ac:dyDescent="0.2">
      <c r="A113" s="13" t="s">
        <v>88</v>
      </c>
      <c r="B113" s="3" t="s">
        <v>776</v>
      </c>
      <c r="C113" s="3" t="s">
        <v>1224</v>
      </c>
      <c r="D113" s="3">
        <v>3.5</v>
      </c>
      <c r="E113" s="3">
        <v>111</v>
      </c>
      <c r="F113" s="15">
        <v>4</v>
      </c>
      <c r="G113" s="3">
        <v>3.7</v>
      </c>
      <c r="H113" s="3">
        <v>-0.2</v>
      </c>
      <c r="I113" s="3" t="s">
        <v>1225</v>
      </c>
      <c r="J113" s="3" t="s">
        <v>977</v>
      </c>
      <c r="K113" s="3" t="s">
        <v>800</v>
      </c>
      <c r="L113" s="3" t="s">
        <v>1187</v>
      </c>
    </row>
    <row r="114" spans="1:12" x14ac:dyDescent="0.2">
      <c r="A114" s="13" t="s">
        <v>52</v>
      </c>
      <c r="B114" s="3" t="s">
        <v>778</v>
      </c>
      <c r="C114" s="3" t="s">
        <v>1286</v>
      </c>
      <c r="D114" s="3">
        <v>3.2</v>
      </c>
      <c r="E114" s="3">
        <v>112</v>
      </c>
      <c r="F114" s="14">
        <v>2</v>
      </c>
      <c r="G114" s="3">
        <v>2.7</v>
      </c>
      <c r="H114" s="3">
        <v>0.4</v>
      </c>
      <c r="I114" s="3" t="s">
        <v>1287</v>
      </c>
      <c r="J114" s="3" t="s">
        <v>1227</v>
      </c>
      <c r="K114" s="3" t="s">
        <v>1003</v>
      </c>
      <c r="L114" s="3" t="s">
        <v>1187</v>
      </c>
    </row>
    <row r="115" spans="1:12" x14ac:dyDescent="0.2">
      <c r="A115" s="13" t="s">
        <v>135</v>
      </c>
      <c r="B115" s="3" t="s">
        <v>767</v>
      </c>
      <c r="C115" s="3" t="s">
        <v>1234</v>
      </c>
      <c r="D115" s="3">
        <v>3.1</v>
      </c>
      <c r="E115" s="3">
        <v>113</v>
      </c>
      <c r="F115" s="15">
        <v>2</v>
      </c>
      <c r="G115" s="3">
        <v>1.6</v>
      </c>
      <c r="H115" s="3">
        <v>1.5</v>
      </c>
      <c r="I115" s="3" t="s">
        <v>1235</v>
      </c>
      <c r="J115" s="3" t="s">
        <v>994</v>
      </c>
      <c r="K115" s="3" t="s">
        <v>800</v>
      </c>
      <c r="L115" s="3" t="s">
        <v>1187</v>
      </c>
    </row>
    <row r="116" spans="1:12" x14ac:dyDescent="0.2">
      <c r="A116" s="13" t="s">
        <v>56</v>
      </c>
      <c r="B116" s="3" t="s">
        <v>763</v>
      </c>
      <c r="C116" s="3" t="s">
        <v>1215</v>
      </c>
      <c r="D116" s="3">
        <v>2.9</v>
      </c>
      <c r="E116" s="3">
        <v>114</v>
      </c>
      <c r="F116" s="15">
        <v>1</v>
      </c>
      <c r="G116" s="3">
        <v>2.8</v>
      </c>
      <c r="H116" s="3">
        <v>0.1</v>
      </c>
      <c r="I116" s="3" t="s">
        <v>1216</v>
      </c>
      <c r="J116" s="3" t="s">
        <v>805</v>
      </c>
      <c r="K116" s="3" t="s">
        <v>800</v>
      </c>
      <c r="L116" s="3" t="s">
        <v>1187</v>
      </c>
    </row>
    <row r="117" spans="1:12" x14ac:dyDescent="0.2">
      <c r="A117" s="13" t="s">
        <v>16</v>
      </c>
      <c r="B117" s="3" t="s">
        <v>775</v>
      </c>
      <c r="C117" s="3" t="s">
        <v>1217</v>
      </c>
      <c r="D117" s="3">
        <v>2.9</v>
      </c>
      <c r="E117" s="3">
        <v>115</v>
      </c>
      <c r="F117" s="3" t="s">
        <v>798</v>
      </c>
      <c r="G117" s="3">
        <v>2.7</v>
      </c>
      <c r="H117" s="3">
        <v>0.2</v>
      </c>
      <c r="I117" s="3" t="s">
        <v>1218</v>
      </c>
      <c r="J117" s="3" t="s">
        <v>807</v>
      </c>
      <c r="K117" s="3" t="s">
        <v>800</v>
      </c>
      <c r="L117" s="3" t="s">
        <v>1187</v>
      </c>
    </row>
    <row r="118" spans="1:12" x14ac:dyDescent="0.2">
      <c r="A118" s="13" t="s">
        <v>114</v>
      </c>
      <c r="B118" s="3" t="s">
        <v>764</v>
      </c>
      <c r="C118" s="3" t="s">
        <v>1206</v>
      </c>
      <c r="D118" s="3">
        <v>2.7</v>
      </c>
      <c r="E118" s="3">
        <v>116</v>
      </c>
      <c r="F118" s="15">
        <v>4</v>
      </c>
      <c r="G118" s="3">
        <v>0.9</v>
      </c>
      <c r="H118" s="3">
        <v>1.8</v>
      </c>
      <c r="I118" s="3" t="s">
        <v>1207</v>
      </c>
      <c r="J118" s="3" t="s">
        <v>804</v>
      </c>
      <c r="K118" s="3" t="s">
        <v>800</v>
      </c>
      <c r="L118" s="3" t="s">
        <v>1187</v>
      </c>
    </row>
    <row r="119" spans="1:12" x14ac:dyDescent="0.2">
      <c r="A119" s="13" t="s">
        <v>322</v>
      </c>
      <c r="B119" s="3" t="s">
        <v>764</v>
      </c>
      <c r="C119" s="3" t="s">
        <v>1273</v>
      </c>
      <c r="D119" s="3">
        <v>2.5</v>
      </c>
      <c r="E119" s="3">
        <v>117</v>
      </c>
      <c r="F119" s="3" t="s">
        <v>798</v>
      </c>
      <c r="G119" s="3">
        <v>-0.3</v>
      </c>
      <c r="H119" s="3">
        <v>2.8</v>
      </c>
      <c r="I119" s="3" t="s">
        <v>1274</v>
      </c>
      <c r="J119" s="3" t="s">
        <v>805</v>
      </c>
      <c r="K119" s="3" t="s">
        <v>800</v>
      </c>
      <c r="L119" s="3" t="s">
        <v>1187</v>
      </c>
    </row>
    <row r="120" spans="1:12" x14ac:dyDescent="0.2">
      <c r="A120" s="13" t="s">
        <v>17</v>
      </c>
      <c r="B120" s="3" t="s">
        <v>771</v>
      </c>
      <c r="C120" s="3" t="s">
        <v>1010</v>
      </c>
      <c r="D120" s="3">
        <v>2.5</v>
      </c>
      <c r="E120" s="3">
        <v>118</v>
      </c>
      <c r="F120" s="14">
        <v>1</v>
      </c>
      <c r="G120" s="3">
        <v>4</v>
      </c>
      <c r="H120" s="3">
        <v>-1.5</v>
      </c>
      <c r="I120" s="3" t="s">
        <v>1293</v>
      </c>
      <c r="J120" s="3" t="s">
        <v>1294</v>
      </c>
      <c r="K120" s="3" t="s">
        <v>800</v>
      </c>
      <c r="L120" s="3" t="s">
        <v>824</v>
      </c>
    </row>
    <row r="121" spans="1:12" x14ac:dyDescent="0.2">
      <c r="A121" s="13" t="s">
        <v>132</v>
      </c>
      <c r="B121" s="3" t="s">
        <v>762</v>
      </c>
      <c r="C121" s="16" t="d">
        <v>2025-07-24</v>
      </c>
      <c r="D121" s="3">
        <v>2.2000000000000002</v>
      </c>
      <c r="E121" s="3">
        <v>119</v>
      </c>
      <c r="F121" s="14">
        <v>1</v>
      </c>
      <c r="G121" s="3">
        <v>5</v>
      </c>
      <c r="H121" s="3">
        <v>-2.8</v>
      </c>
      <c r="I121" s="3" t="s">
        <v>1295</v>
      </c>
      <c r="J121" s="3" t="s">
        <v>1285</v>
      </c>
      <c r="K121" s="3" t="s">
        <v>800</v>
      </c>
      <c r="L121" s="3" t="s">
        <v>1187</v>
      </c>
    </row>
    <row r="122" spans="1:12" x14ac:dyDescent="0.2">
      <c r="A122" s="13" t="s">
        <v>120</v>
      </c>
      <c r="B122" s="3" t="s">
        <v>766</v>
      </c>
      <c r="C122" s="3" t="s">
        <v>1215</v>
      </c>
      <c r="D122" s="3">
        <v>2.2000000000000002</v>
      </c>
      <c r="E122" s="3">
        <v>120</v>
      </c>
      <c r="F122" s="15">
        <v>2</v>
      </c>
      <c r="G122" s="3">
        <v>-0.2</v>
      </c>
      <c r="H122" s="3">
        <v>2.4</v>
      </c>
      <c r="I122" s="3" t="s">
        <v>1216</v>
      </c>
      <c r="J122" s="3" t="s">
        <v>805</v>
      </c>
      <c r="K122" s="3" t="s">
        <v>800</v>
      </c>
      <c r="L122" s="3" t="s">
        <v>1187</v>
      </c>
    </row>
    <row r="123" spans="1:12" x14ac:dyDescent="0.2">
      <c r="A123" s="13" t="s">
        <v>220</v>
      </c>
      <c r="B123" s="3" t="s">
        <v>767</v>
      </c>
      <c r="C123" s="3" t="s">
        <v>1257</v>
      </c>
      <c r="D123" s="3">
        <v>2.2000000000000002</v>
      </c>
      <c r="E123" s="3">
        <v>121</v>
      </c>
      <c r="F123" s="3" t="s">
        <v>798</v>
      </c>
      <c r="G123" s="3">
        <v>0.2</v>
      </c>
      <c r="H123" s="3">
        <v>2</v>
      </c>
      <c r="I123" s="3" t="s">
        <v>1258</v>
      </c>
      <c r="J123" s="3" t="s">
        <v>979</v>
      </c>
      <c r="K123" s="3" t="s">
        <v>800</v>
      </c>
      <c r="L123" s="3" t="s">
        <v>1187</v>
      </c>
    </row>
    <row r="124" spans="1:12" x14ac:dyDescent="0.2">
      <c r="A124" s="13" t="s">
        <v>296</v>
      </c>
      <c r="B124" s="3" t="s">
        <v>762</v>
      </c>
      <c r="C124" s="3" t="s">
        <v>1273</v>
      </c>
      <c r="D124" s="3">
        <v>1.9</v>
      </c>
      <c r="E124" s="3">
        <v>122</v>
      </c>
      <c r="F124" s="3" t="s">
        <v>798</v>
      </c>
      <c r="G124" s="3">
        <v>0.7</v>
      </c>
      <c r="H124" s="3">
        <v>1.3</v>
      </c>
      <c r="I124" s="3" t="s">
        <v>1274</v>
      </c>
      <c r="J124" s="3" t="s">
        <v>808</v>
      </c>
      <c r="K124" s="3" t="s">
        <v>800</v>
      </c>
      <c r="L124" s="3" t="s">
        <v>1187</v>
      </c>
    </row>
    <row r="125" spans="1:12" x14ac:dyDescent="0.2">
      <c r="A125" s="13" t="s">
        <v>110</v>
      </c>
      <c r="B125" s="3" t="s">
        <v>776</v>
      </c>
      <c r="C125" s="3" t="s">
        <v>1199</v>
      </c>
      <c r="D125" s="3">
        <v>1.8</v>
      </c>
      <c r="E125" s="3">
        <v>123</v>
      </c>
      <c r="F125" s="3" t="s">
        <v>798</v>
      </c>
      <c r="G125" s="3">
        <v>0.4</v>
      </c>
      <c r="H125" s="3">
        <v>1.4</v>
      </c>
      <c r="I125" s="3" t="s">
        <v>1200</v>
      </c>
      <c r="J125" s="3" t="s">
        <v>799</v>
      </c>
      <c r="K125" s="3" t="s">
        <v>800</v>
      </c>
      <c r="L125" s="3" t="s">
        <v>1187</v>
      </c>
    </row>
    <row r="126" spans="1:12" x14ac:dyDescent="0.2">
      <c r="A126" s="13" t="s">
        <v>123</v>
      </c>
      <c r="B126" s="3" t="s">
        <v>767</v>
      </c>
      <c r="C126" s="3" t="s">
        <v>1215</v>
      </c>
      <c r="D126" s="3">
        <v>1.7</v>
      </c>
      <c r="E126" s="3">
        <v>124</v>
      </c>
      <c r="F126" s="3" t="s">
        <v>798</v>
      </c>
      <c r="G126" s="3">
        <v>2.9</v>
      </c>
      <c r="H126" s="3">
        <v>-1.2</v>
      </c>
      <c r="I126" s="3" t="s">
        <v>1216</v>
      </c>
      <c r="J126" s="3" t="s">
        <v>1000</v>
      </c>
      <c r="K126" s="3" t="s">
        <v>800</v>
      </c>
      <c r="L126" s="3" t="s">
        <v>1187</v>
      </c>
    </row>
    <row r="127" spans="1:12" x14ac:dyDescent="0.2">
      <c r="A127" s="13" t="s">
        <v>213</v>
      </c>
      <c r="B127" s="3" t="s">
        <v>775</v>
      </c>
      <c r="C127" s="3" t="s">
        <v>1234</v>
      </c>
      <c r="D127" s="3">
        <v>1.4</v>
      </c>
      <c r="E127" s="3">
        <v>125</v>
      </c>
      <c r="F127" s="14">
        <v>3</v>
      </c>
      <c r="G127" s="3">
        <v>-0.1</v>
      </c>
      <c r="H127" s="3">
        <v>1.5</v>
      </c>
      <c r="I127" s="3" t="s">
        <v>1235</v>
      </c>
      <c r="J127" s="3" t="s">
        <v>799</v>
      </c>
      <c r="K127" s="3" t="s">
        <v>800</v>
      </c>
      <c r="L127" s="3" t="s">
        <v>1187</v>
      </c>
    </row>
    <row r="128" spans="1:12" x14ac:dyDescent="0.2">
      <c r="A128" s="13" t="s">
        <v>192</v>
      </c>
      <c r="B128" s="3" t="s">
        <v>768</v>
      </c>
      <c r="C128" s="3" t="s">
        <v>1197</v>
      </c>
      <c r="D128" s="3">
        <v>1.4</v>
      </c>
      <c r="E128" s="3">
        <v>126</v>
      </c>
      <c r="F128" s="14">
        <v>6</v>
      </c>
      <c r="G128" s="3">
        <v>-1.3</v>
      </c>
      <c r="H128" s="3">
        <v>2.8</v>
      </c>
      <c r="I128" s="3" t="s">
        <v>1198</v>
      </c>
      <c r="J128" s="3" t="s">
        <v>1296</v>
      </c>
      <c r="K128" s="3" t="s">
        <v>1003</v>
      </c>
      <c r="L128" s="3" t="s">
        <v>1187</v>
      </c>
    </row>
    <row r="129" spans="1:12" x14ac:dyDescent="0.2">
      <c r="A129" s="13" t="s">
        <v>175</v>
      </c>
      <c r="B129" s="3" t="s">
        <v>766</v>
      </c>
      <c r="C129" s="3" t="s">
        <v>1215</v>
      </c>
      <c r="D129" s="3">
        <v>1.3</v>
      </c>
      <c r="E129" s="3">
        <v>127</v>
      </c>
      <c r="F129" s="14">
        <v>23</v>
      </c>
      <c r="G129" s="3">
        <v>0.2</v>
      </c>
      <c r="H129" s="3">
        <v>1.2</v>
      </c>
      <c r="I129" s="3" t="s">
        <v>1216</v>
      </c>
      <c r="J129" s="3" t="s">
        <v>807</v>
      </c>
      <c r="K129" s="3" t="s">
        <v>800</v>
      </c>
      <c r="L129" s="3" t="s">
        <v>1187</v>
      </c>
    </row>
    <row r="130" spans="1:12" x14ac:dyDescent="0.2">
      <c r="A130" s="13" t="s">
        <v>35</v>
      </c>
      <c r="B130" s="3" t="s">
        <v>782</v>
      </c>
      <c r="C130" s="3" t="s">
        <v>1249</v>
      </c>
      <c r="D130" s="3">
        <v>1.3</v>
      </c>
      <c r="E130" s="3">
        <v>128</v>
      </c>
      <c r="F130" s="14">
        <v>14</v>
      </c>
      <c r="G130" s="3">
        <v>2.5</v>
      </c>
      <c r="H130" s="3">
        <v>-1.2</v>
      </c>
      <c r="I130" s="3" t="s">
        <v>1250</v>
      </c>
      <c r="J130" s="3" t="s">
        <v>1192</v>
      </c>
      <c r="K130" s="3" t="s">
        <v>1003</v>
      </c>
      <c r="L130" s="3" t="s">
        <v>1187</v>
      </c>
    </row>
    <row r="131" spans="1:12" x14ac:dyDescent="0.2">
      <c r="A131" s="13" t="s">
        <v>321</v>
      </c>
      <c r="B131" s="3" t="s">
        <v>778</v>
      </c>
      <c r="C131" s="3" t="s">
        <v>1210</v>
      </c>
      <c r="D131" s="3">
        <v>1.3</v>
      </c>
      <c r="E131" s="3">
        <v>129</v>
      </c>
      <c r="F131" s="15">
        <v>2</v>
      </c>
      <c r="G131" s="3">
        <v>-0.8</v>
      </c>
      <c r="H131" s="3">
        <v>2.1</v>
      </c>
      <c r="I131" s="3" t="s">
        <v>1211</v>
      </c>
      <c r="J131" s="3" t="s">
        <v>802</v>
      </c>
      <c r="K131" s="3" t="s">
        <v>800</v>
      </c>
      <c r="L131" s="3" t="s">
        <v>1187</v>
      </c>
    </row>
    <row r="132" spans="1:12" x14ac:dyDescent="0.2">
      <c r="A132" s="13" t="s">
        <v>172</v>
      </c>
      <c r="B132" s="3" t="s">
        <v>764</v>
      </c>
      <c r="C132" s="3" t="s">
        <v>1245</v>
      </c>
      <c r="D132" s="3">
        <v>1.3</v>
      </c>
      <c r="E132" s="3">
        <v>130</v>
      </c>
      <c r="F132" s="3" t="s">
        <v>798</v>
      </c>
      <c r="G132" s="3">
        <v>1.3</v>
      </c>
      <c r="H132" s="3">
        <v>-0.1</v>
      </c>
      <c r="I132" s="3" t="s">
        <v>1246</v>
      </c>
      <c r="J132" s="3" t="s">
        <v>1231</v>
      </c>
      <c r="K132" s="3" t="s">
        <v>800</v>
      </c>
      <c r="L132" s="3" t="s">
        <v>1187</v>
      </c>
    </row>
    <row r="133" spans="1:12" x14ac:dyDescent="0.2">
      <c r="A133" s="13" t="s">
        <v>74</v>
      </c>
      <c r="B133" s="3" t="s">
        <v>773</v>
      </c>
      <c r="C133" s="3" t="s">
        <v>1297</v>
      </c>
      <c r="D133" s="3">
        <v>1.2</v>
      </c>
      <c r="E133" s="3">
        <v>131</v>
      </c>
      <c r="F133" s="14">
        <v>9</v>
      </c>
      <c r="G133" s="3">
        <v>-0.2</v>
      </c>
      <c r="H133" s="3">
        <v>1.4</v>
      </c>
      <c r="I133" s="3" t="s">
        <v>1298</v>
      </c>
      <c r="J133" s="3" t="s">
        <v>1282</v>
      </c>
      <c r="K133" s="3" t="s">
        <v>1003</v>
      </c>
      <c r="L133" s="3" t="s">
        <v>1187</v>
      </c>
    </row>
    <row r="134" spans="1:12" x14ac:dyDescent="0.2">
      <c r="A134" s="13" t="s">
        <v>141</v>
      </c>
      <c r="B134" s="3" t="s">
        <v>771</v>
      </c>
      <c r="C134" s="3" t="s">
        <v>1299</v>
      </c>
      <c r="D134" s="3">
        <v>1.2</v>
      </c>
      <c r="E134" s="3">
        <v>132</v>
      </c>
      <c r="F134" s="14">
        <v>2</v>
      </c>
      <c r="G134" s="3">
        <v>0.6</v>
      </c>
      <c r="H134" s="3">
        <v>0.7</v>
      </c>
      <c r="I134" s="3" t="s">
        <v>1300</v>
      </c>
      <c r="J134" s="3" t="s">
        <v>1301</v>
      </c>
      <c r="K134" s="3" t="s">
        <v>800</v>
      </c>
      <c r="L134" s="3" t="s">
        <v>1187</v>
      </c>
    </row>
    <row r="135" spans="1:12" x14ac:dyDescent="0.2">
      <c r="A135" s="13" t="s">
        <v>65</v>
      </c>
      <c r="B135" s="3" t="s">
        <v>772</v>
      </c>
      <c r="C135" s="3" t="s">
        <v>1217</v>
      </c>
      <c r="D135" s="3">
        <v>1.2</v>
      </c>
      <c r="E135" s="3">
        <v>133</v>
      </c>
      <c r="F135" s="15">
        <v>4</v>
      </c>
      <c r="G135" s="3">
        <v>-0.8</v>
      </c>
      <c r="H135" s="3">
        <v>2</v>
      </c>
      <c r="I135" s="3" t="s">
        <v>1218</v>
      </c>
      <c r="J135" s="3" t="s">
        <v>994</v>
      </c>
      <c r="K135" s="3" t="s">
        <v>800</v>
      </c>
      <c r="L135" s="3" t="s">
        <v>1187</v>
      </c>
    </row>
    <row r="136" spans="1:12" x14ac:dyDescent="0.2">
      <c r="A136" s="13" t="s">
        <v>157</v>
      </c>
      <c r="B136" s="3" t="s">
        <v>775</v>
      </c>
      <c r="C136" s="3" t="s">
        <v>1199</v>
      </c>
      <c r="D136" s="3">
        <v>1.1000000000000001</v>
      </c>
      <c r="E136" s="3">
        <v>134</v>
      </c>
      <c r="F136" s="15">
        <v>3</v>
      </c>
      <c r="G136" s="3">
        <v>3.6</v>
      </c>
      <c r="H136" s="3">
        <v>-2.4</v>
      </c>
      <c r="I136" s="3" t="s">
        <v>1200</v>
      </c>
      <c r="J136" s="3" t="s">
        <v>1192</v>
      </c>
      <c r="K136" s="3" t="s">
        <v>1003</v>
      </c>
      <c r="L136" s="3" t="s">
        <v>1187</v>
      </c>
    </row>
    <row r="137" spans="1:12" x14ac:dyDescent="0.2">
      <c r="A137" s="13" t="s">
        <v>82</v>
      </c>
      <c r="B137" s="3" t="s">
        <v>764</v>
      </c>
      <c r="C137" s="3" t="s">
        <v>1302</v>
      </c>
      <c r="D137" s="3">
        <v>1.1000000000000001</v>
      </c>
      <c r="E137" s="3">
        <v>135</v>
      </c>
      <c r="F137" s="15">
        <v>10</v>
      </c>
      <c r="G137" s="3">
        <v>1.1000000000000001</v>
      </c>
      <c r="H137" s="3">
        <v>0</v>
      </c>
      <c r="I137" s="3" t="s">
        <v>812</v>
      </c>
      <c r="J137" s="3" t="s">
        <v>1022</v>
      </c>
      <c r="K137" s="3" t="s">
        <v>800</v>
      </c>
      <c r="L137" s="3" t="s">
        <v>1187</v>
      </c>
    </row>
    <row r="138" spans="1:12" x14ac:dyDescent="0.2">
      <c r="A138" s="13" t="s">
        <v>119</v>
      </c>
      <c r="B138" s="3" t="s">
        <v>775</v>
      </c>
      <c r="C138" s="3" t="s">
        <v>1249</v>
      </c>
      <c r="D138" s="3">
        <v>1.1000000000000001</v>
      </c>
      <c r="E138" s="3">
        <v>136</v>
      </c>
      <c r="F138" s="15">
        <v>3</v>
      </c>
      <c r="G138" s="3">
        <v>1.3</v>
      </c>
      <c r="H138" s="3">
        <v>-0.2</v>
      </c>
      <c r="I138" s="3" t="s">
        <v>1250</v>
      </c>
      <c r="J138" s="3" t="s">
        <v>802</v>
      </c>
      <c r="K138" s="3" t="s">
        <v>800</v>
      </c>
      <c r="L138" s="3" t="s">
        <v>1187</v>
      </c>
    </row>
    <row r="139" spans="1:12" x14ac:dyDescent="0.2">
      <c r="A139" s="13" t="s">
        <v>232</v>
      </c>
      <c r="B139" s="3" t="s">
        <v>769</v>
      </c>
      <c r="C139" s="3" t="s">
        <v>1234</v>
      </c>
      <c r="D139" s="3">
        <v>1</v>
      </c>
      <c r="E139" s="3">
        <v>137</v>
      </c>
      <c r="F139" s="15">
        <v>11</v>
      </c>
      <c r="G139" s="3">
        <v>1.6</v>
      </c>
      <c r="H139" s="3">
        <v>-0.5</v>
      </c>
      <c r="I139" s="3" t="s">
        <v>1235</v>
      </c>
      <c r="J139" s="3" t="s">
        <v>799</v>
      </c>
      <c r="K139" s="3" t="s">
        <v>1003</v>
      </c>
      <c r="L139" s="3" t="s">
        <v>1187</v>
      </c>
    </row>
    <row r="140" spans="1:12" x14ac:dyDescent="0.2">
      <c r="A140" s="13" t="s">
        <v>212</v>
      </c>
      <c r="B140" s="3" t="s">
        <v>769</v>
      </c>
      <c r="C140" s="3" t="s">
        <v>1236</v>
      </c>
      <c r="D140" s="3">
        <v>1</v>
      </c>
      <c r="E140" s="3">
        <v>138</v>
      </c>
      <c r="F140" s="15">
        <v>2</v>
      </c>
      <c r="G140" s="3">
        <v>-0.6</v>
      </c>
      <c r="H140" s="3">
        <v>1.5</v>
      </c>
      <c r="I140" s="3" t="s">
        <v>1237</v>
      </c>
      <c r="J140" s="3" t="s">
        <v>799</v>
      </c>
      <c r="K140" s="3" t="s">
        <v>1003</v>
      </c>
      <c r="L140" s="3" t="s">
        <v>1187</v>
      </c>
    </row>
    <row r="141" spans="1:12" x14ac:dyDescent="0.2">
      <c r="A141" s="13" t="s">
        <v>206</v>
      </c>
      <c r="B141" s="3" t="s">
        <v>775</v>
      </c>
      <c r="C141" s="3" t="s">
        <v>1229</v>
      </c>
      <c r="D141" s="3">
        <v>0.9</v>
      </c>
      <c r="E141" s="3">
        <v>139</v>
      </c>
      <c r="F141" s="14">
        <v>5</v>
      </c>
      <c r="G141" s="3">
        <v>2.8</v>
      </c>
      <c r="H141" s="3">
        <v>-1.9</v>
      </c>
      <c r="I141" s="3" t="s">
        <v>1230</v>
      </c>
      <c r="J141" s="3" t="s">
        <v>1212</v>
      </c>
      <c r="K141" s="3" t="s">
        <v>800</v>
      </c>
      <c r="L141" s="3" t="s">
        <v>1187</v>
      </c>
    </row>
    <row r="142" spans="1:12" x14ac:dyDescent="0.2">
      <c r="A142" s="13" t="s">
        <v>137</v>
      </c>
      <c r="B142" s="3" t="s">
        <v>774</v>
      </c>
      <c r="C142" s="3" t="s">
        <v>1234</v>
      </c>
      <c r="D142" s="3">
        <v>0.9</v>
      </c>
      <c r="E142" s="3">
        <v>140</v>
      </c>
      <c r="F142" s="15">
        <v>1</v>
      </c>
      <c r="G142" s="3">
        <v>-0.2</v>
      </c>
      <c r="H142" s="3">
        <v>1.1000000000000001</v>
      </c>
      <c r="I142" s="3" t="s">
        <v>1235</v>
      </c>
      <c r="J142" s="3" t="s">
        <v>804</v>
      </c>
      <c r="K142" s="3" t="s">
        <v>800</v>
      </c>
      <c r="L142" s="3" t="s">
        <v>1187</v>
      </c>
    </row>
    <row r="143" spans="1:12" x14ac:dyDescent="0.2">
      <c r="A143" s="13" t="s">
        <v>113</v>
      </c>
      <c r="B143" s="3" t="s">
        <v>774</v>
      </c>
      <c r="C143" s="3" t="s">
        <v>1210</v>
      </c>
      <c r="D143" s="3">
        <v>0.9</v>
      </c>
      <c r="E143" s="3">
        <v>141</v>
      </c>
      <c r="F143" s="15">
        <v>3</v>
      </c>
      <c r="G143" s="3">
        <v>-0.3</v>
      </c>
      <c r="H143" s="3">
        <v>1.2</v>
      </c>
      <c r="I143" s="3" t="s">
        <v>1211</v>
      </c>
      <c r="J143" s="3" t="s">
        <v>807</v>
      </c>
      <c r="K143" s="3" t="s">
        <v>800</v>
      </c>
      <c r="L143" s="3" t="s">
        <v>1187</v>
      </c>
    </row>
    <row r="144" spans="1:12" x14ac:dyDescent="0.2">
      <c r="A144" s="13" t="s">
        <v>98</v>
      </c>
      <c r="B144" s="3" t="s">
        <v>766</v>
      </c>
      <c r="C144" s="3" t="s">
        <v>1232</v>
      </c>
      <c r="D144" s="3">
        <v>0.8</v>
      </c>
      <c r="E144" s="3">
        <v>142</v>
      </c>
      <c r="F144" s="15">
        <v>5</v>
      </c>
      <c r="G144" s="3">
        <v>2</v>
      </c>
      <c r="H144" s="3">
        <v>-1.2</v>
      </c>
      <c r="I144" s="3" t="s">
        <v>1233</v>
      </c>
      <c r="J144" s="3" t="s">
        <v>804</v>
      </c>
      <c r="K144" s="3" t="s">
        <v>800</v>
      </c>
      <c r="L144" s="3" t="s">
        <v>1187</v>
      </c>
    </row>
    <row r="145" spans="1:12" x14ac:dyDescent="0.2">
      <c r="A145" s="13" t="s">
        <v>39</v>
      </c>
      <c r="B145" s="3" t="s">
        <v>778</v>
      </c>
      <c r="C145" s="3" t="s">
        <v>1249</v>
      </c>
      <c r="D145" s="3">
        <v>0.6</v>
      </c>
      <c r="E145" s="3">
        <v>143</v>
      </c>
      <c r="F145" s="14">
        <v>5</v>
      </c>
      <c r="G145" s="3">
        <v>0.6</v>
      </c>
      <c r="H145" s="3">
        <v>0</v>
      </c>
      <c r="I145" s="3" t="s">
        <v>1250</v>
      </c>
      <c r="J145" s="3" t="s">
        <v>977</v>
      </c>
      <c r="K145" s="3" t="s">
        <v>800</v>
      </c>
      <c r="L145" s="3" t="s">
        <v>1187</v>
      </c>
    </row>
    <row r="146" spans="1:12" x14ac:dyDescent="0.2">
      <c r="A146" s="13" t="s">
        <v>238</v>
      </c>
      <c r="B146" s="3" t="s">
        <v>768</v>
      </c>
      <c r="C146" s="3" t="s">
        <v>1268</v>
      </c>
      <c r="D146" s="3">
        <v>0.6</v>
      </c>
      <c r="E146" s="3">
        <v>144</v>
      </c>
      <c r="F146" s="15">
        <v>3</v>
      </c>
      <c r="G146" s="3">
        <v>-2.5</v>
      </c>
      <c r="H146" s="3">
        <v>3.1</v>
      </c>
      <c r="I146" s="3" t="s">
        <v>1269</v>
      </c>
      <c r="J146" s="3" t="s">
        <v>1303</v>
      </c>
      <c r="K146" s="3" t="s">
        <v>800</v>
      </c>
      <c r="L146" s="3" t="s">
        <v>1187</v>
      </c>
    </row>
    <row r="147" spans="1:12" x14ac:dyDescent="0.2">
      <c r="A147" s="13" t="s">
        <v>337</v>
      </c>
      <c r="B147" s="3" t="s">
        <v>776</v>
      </c>
      <c r="C147" s="3" t="s">
        <v>1210</v>
      </c>
      <c r="D147" s="3">
        <v>0.6</v>
      </c>
      <c r="E147" s="3">
        <v>145</v>
      </c>
      <c r="F147" s="15">
        <v>10</v>
      </c>
      <c r="G147" s="3">
        <v>-0.6</v>
      </c>
      <c r="H147" s="3">
        <v>1.2</v>
      </c>
      <c r="I147" s="3" t="s">
        <v>1211</v>
      </c>
      <c r="J147" s="3" t="s">
        <v>999</v>
      </c>
      <c r="K147" s="3" t="s">
        <v>1003</v>
      </c>
      <c r="L147" s="3" t="s">
        <v>1187</v>
      </c>
    </row>
    <row r="148" spans="1:12" x14ac:dyDescent="0.2">
      <c r="A148" s="13" t="s">
        <v>118</v>
      </c>
      <c r="B148" s="3" t="s">
        <v>781</v>
      </c>
      <c r="C148" s="3" t="s">
        <v>1236</v>
      </c>
      <c r="D148" s="3">
        <v>0.6</v>
      </c>
      <c r="E148" s="3">
        <v>146</v>
      </c>
      <c r="F148" s="15">
        <v>1</v>
      </c>
      <c r="G148" s="3">
        <v>0.2</v>
      </c>
      <c r="H148" s="3">
        <v>0.4</v>
      </c>
      <c r="I148" s="3" t="s">
        <v>1237</v>
      </c>
      <c r="J148" s="3" t="s">
        <v>994</v>
      </c>
      <c r="K148" s="3" t="s">
        <v>800</v>
      </c>
      <c r="L148" s="3" t="s">
        <v>1187</v>
      </c>
    </row>
    <row r="149" spans="1:12" x14ac:dyDescent="0.2">
      <c r="A149" s="13" t="s">
        <v>103</v>
      </c>
      <c r="B149" s="3" t="s">
        <v>766</v>
      </c>
      <c r="C149" s="3" t="s">
        <v>1273</v>
      </c>
      <c r="D149" s="3">
        <v>0.5</v>
      </c>
      <c r="E149" s="3">
        <v>147</v>
      </c>
      <c r="F149" s="3" t="s">
        <v>798</v>
      </c>
      <c r="G149" s="3">
        <v>-1</v>
      </c>
      <c r="H149" s="3">
        <v>1.5</v>
      </c>
      <c r="I149" s="3" t="s">
        <v>1274</v>
      </c>
      <c r="J149" s="3" t="s">
        <v>1231</v>
      </c>
      <c r="K149" s="3" t="s">
        <v>800</v>
      </c>
      <c r="L149" s="3" t="s">
        <v>1187</v>
      </c>
    </row>
    <row r="150" spans="1:12" x14ac:dyDescent="0.2">
      <c r="A150" s="13" t="s">
        <v>46</v>
      </c>
      <c r="B150" s="3" t="s">
        <v>781</v>
      </c>
      <c r="C150" s="3" t="s">
        <v>1247</v>
      </c>
      <c r="D150" s="3">
        <v>0.5</v>
      </c>
      <c r="E150" s="3">
        <v>148</v>
      </c>
      <c r="F150" s="14">
        <v>1</v>
      </c>
      <c r="G150" s="3">
        <v>1.3</v>
      </c>
      <c r="H150" s="3">
        <v>-0.8</v>
      </c>
      <c r="I150" s="3" t="s">
        <v>1248</v>
      </c>
      <c r="J150" s="3" t="s">
        <v>1219</v>
      </c>
      <c r="K150" s="3" t="s">
        <v>800</v>
      </c>
      <c r="L150" s="3" t="s">
        <v>1187</v>
      </c>
    </row>
    <row r="151" spans="1:12" x14ac:dyDescent="0.2">
      <c r="A151" s="13" t="s">
        <v>19</v>
      </c>
      <c r="B151" s="3" t="s">
        <v>783</v>
      </c>
      <c r="C151" s="3" t="s">
        <v>1222</v>
      </c>
      <c r="D151" s="3">
        <v>0.4</v>
      </c>
      <c r="E151" s="3">
        <v>149</v>
      </c>
      <c r="F151" s="15">
        <v>6</v>
      </c>
      <c r="G151" s="3">
        <v>2.8</v>
      </c>
      <c r="H151" s="3">
        <v>-2.4</v>
      </c>
      <c r="I151" s="3" t="s">
        <v>1223</v>
      </c>
      <c r="J151" s="3" t="s">
        <v>1304</v>
      </c>
      <c r="K151" s="3" t="s">
        <v>800</v>
      </c>
      <c r="L151" s="3" t="s">
        <v>1187</v>
      </c>
    </row>
    <row r="152" spans="1:12" x14ac:dyDescent="0.2">
      <c r="A152" s="13" t="s">
        <v>358</v>
      </c>
      <c r="B152" s="3" t="s">
        <v>759</v>
      </c>
      <c r="C152" s="16" t="d">
        <v>2025-07-25</v>
      </c>
      <c r="D152" s="3">
        <v>0.4</v>
      </c>
      <c r="E152" s="3">
        <v>150</v>
      </c>
      <c r="F152" s="14">
        <v>3</v>
      </c>
      <c r="G152" s="3">
        <v>-3.6</v>
      </c>
      <c r="H152" s="3">
        <v>4</v>
      </c>
      <c r="I152" s="3" t="s">
        <v>1305</v>
      </c>
      <c r="J152" s="3" t="s">
        <v>1306</v>
      </c>
      <c r="K152" s="3" t="s">
        <v>800</v>
      </c>
      <c r="L152" s="3" t="s">
        <v>1187</v>
      </c>
    </row>
    <row r="153" spans="1:12" x14ac:dyDescent="0.2">
      <c r="A153" s="13" t="s">
        <v>195</v>
      </c>
      <c r="B153" s="3" t="s">
        <v>775</v>
      </c>
      <c r="C153" s="3" t="s">
        <v>1247</v>
      </c>
      <c r="D153" s="3">
        <v>0.2</v>
      </c>
      <c r="E153" s="3">
        <v>151</v>
      </c>
      <c r="F153" s="14">
        <v>3</v>
      </c>
      <c r="G153" s="3">
        <v>-1.5</v>
      </c>
      <c r="H153" s="3">
        <v>1.7</v>
      </c>
      <c r="I153" s="3" t="s">
        <v>1248</v>
      </c>
      <c r="J153" s="3" t="s">
        <v>807</v>
      </c>
      <c r="K153" s="3" t="s">
        <v>800</v>
      </c>
      <c r="L153" s="3" t="s">
        <v>1187</v>
      </c>
    </row>
    <row r="154" spans="1:12" x14ac:dyDescent="0.2">
      <c r="A154" s="13" t="s">
        <v>72</v>
      </c>
      <c r="B154" s="3" t="s">
        <v>778</v>
      </c>
      <c r="C154" s="3" t="s">
        <v>1259</v>
      </c>
      <c r="D154" s="3">
        <v>0.2</v>
      </c>
      <c r="E154" s="3">
        <v>152</v>
      </c>
      <c r="F154" s="3" t="s">
        <v>798</v>
      </c>
      <c r="G154" s="3">
        <v>0.9</v>
      </c>
      <c r="H154" s="3">
        <v>-0.7</v>
      </c>
      <c r="I154" s="3" t="s">
        <v>1260</v>
      </c>
      <c r="J154" s="3" t="s">
        <v>1212</v>
      </c>
      <c r="K154" s="3" t="s">
        <v>800</v>
      </c>
      <c r="L154" s="3" t="s">
        <v>1187</v>
      </c>
    </row>
    <row r="155" spans="1:12" x14ac:dyDescent="0.2">
      <c r="A155" s="13" t="s">
        <v>91</v>
      </c>
      <c r="B155" s="3" t="s">
        <v>774</v>
      </c>
      <c r="C155" s="3" t="s">
        <v>1201</v>
      </c>
      <c r="D155" s="3">
        <v>0.2</v>
      </c>
      <c r="E155" s="3">
        <v>153</v>
      </c>
      <c r="F155" s="15">
        <v>2</v>
      </c>
      <c r="G155" s="3">
        <v>0.3</v>
      </c>
      <c r="H155" s="3">
        <v>-0.1</v>
      </c>
      <c r="I155" s="3" t="s">
        <v>1202</v>
      </c>
      <c r="J155" s="3" t="s">
        <v>807</v>
      </c>
      <c r="K155" s="3" t="s">
        <v>800</v>
      </c>
      <c r="L155" s="3" t="s">
        <v>1187</v>
      </c>
    </row>
    <row r="156" spans="1:12" x14ac:dyDescent="0.2">
      <c r="A156" s="13" t="s">
        <v>104</v>
      </c>
      <c r="B156" s="3" t="s">
        <v>767</v>
      </c>
      <c r="C156" s="3" t="s">
        <v>1254</v>
      </c>
      <c r="D156" s="3">
        <v>0.2</v>
      </c>
      <c r="E156" s="3">
        <v>154</v>
      </c>
      <c r="F156" s="14">
        <v>2</v>
      </c>
      <c r="G156" s="3">
        <v>-0.4</v>
      </c>
      <c r="H156" s="3">
        <v>0.6</v>
      </c>
      <c r="I156" s="3" t="s">
        <v>811</v>
      </c>
      <c r="J156" s="3" t="s">
        <v>1000</v>
      </c>
      <c r="K156" s="3" t="s">
        <v>800</v>
      </c>
      <c r="L156" s="3" t="s">
        <v>1187</v>
      </c>
    </row>
    <row r="157" spans="1:12" x14ac:dyDescent="0.2">
      <c r="A157" s="13" t="s">
        <v>90</v>
      </c>
      <c r="B157" s="3" t="s">
        <v>784</v>
      </c>
      <c r="C157" s="3" t="s">
        <v>1222</v>
      </c>
      <c r="D157" s="3">
        <v>0.1</v>
      </c>
      <c r="E157" s="3">
        <v>155</v>
      </c>
      <c r="F157" s="3" t="s">
        <v>798</v>
      </c>
      <c r="G157" s="3">
        <v>1.6</v>
      </c>
      <c r="H157" s="3">
        <v>-1.5</v>
      </c>
      <c r="I157" s="3" t="s">
        <v>1223</v>
      </c>
      <c r="J157" s="3" t="s">
        <v>977</v>
      </c>
      <c r="K157" s="3" t="s">
        <v>1003</v>
      </c>
      <c r="L157" s="3" t="s">
        <v>1187</v>
      </c>
    </row>
    <row r="158" spans="1:12" x14ac:dyDescent="0.2">
      <c r="A158" s="13" t="s">
        <v>28</v>
      </c>
      <c r="B158" s="3" t="s">
        <v>779</v>
      </c>
      <c r="C158" s="3" t="s">
        <v>1297</v>
      </c>
      <c r="D158" s="3">
        <v>0</v>
      </c>
      <c r="E158" s="3">
        <v>156</v>
      </c>
      <c r="F158" s="14">
        <v>1</v>
      </c>
      <c r="G158" s="3">
        <v>0.7</v>
      </c>
      <c r="H158" s="3">
        <v>-0.7</v>
      </c>
      <c r="I158" s="3" t="s">
        <v>1298</v>
      </c>
      <c r="J158" s="3" t="s">
        <v>1307</v>
      </c>
      <c r="K158" s="3" t="s">
        <v>800</v>
      </c>
      <c r="L158" s="3" t="s">
        <v>1187</v>
      </c>
    </row>
    <row r="159" spans="1:12" x14ac:dyDescent="0.2">
      <c r="A159" s="13" t="s">
        <v>185</v>
      </c>
      <c r="B159" s="3" t="s">
        <v>772</v>
      </c>
      <c r="C159" s="3" t="s">
        <v>1308</v>
      </c>
      <c r="D159" s="3">
        <v>-0.1</v>
      </c>
      <c r="E159" s="3">
        <v>157</v>
      </c>
      <c r="F159" s="14">
        <v>1</v>
      </c>
      <c r="G159" s="3">
        <v>0.4</v>
      </c>
      <c r="H159" s="3">
        <v>-0.5</v>
      </c>
      <c r="I159" s="3" t="s">
        <v>1309</v>
      </c>
      <c r="J159" s="3" t="s">
        <v>803</v>
      </c>
      <c r="K159" s="3" t="s">
        <v>800</v>
      </c>
      <c r="L159" s="3" t="s">
        <v>1187</v>
      </c>
    </row>
    <row r="160" spans="1:12" x14ac:dyDescent="0.2">
      <c r="A160" s="13" t="s">
        <v>116</v>
      </c>
      <c r="B160" s="3" t="s">
        <v>783</v>
      </c>
      <c r="C160" s="3" t="s">
        <v>1234</v>
      </c>
      <c r="D160" s="3">
        <v>-0.1</v>
      </c>
      <c r="E160" s="3">
        <v>158</v>
      </c>
      <c r="F160" s="14">
        <v>2</v>
      </c>
      <c r="G160" s="3">
        <v>0.5</v>
      </c>
      <c r="H160" s="3">
        <v>-0.7</v>
      </c>
      <c r="I160" s="3" t="s">
        <v>1235</v>
      </c>
      <c r="J160" s="3" t="s">
        <v>1307</v>
      </c>
      <c r="K160" s="3" t="s">
        <v>800</v>
      </c>
      <c r="L160" s="3" t="s">
        <v>1187</v>
      </c>
    </row>
    <row r="161" spans="1:12" x14ac:dyDescent="0.2">
      <c r="A161" s="13" t="s">
        <v>162</v>
      </c>
      <c r="B161" s="3" t="s">
        <v>766</v>
      </c>
      <c r="C161" s="3" t="s">
        <v>1215</v>
      </c>
      <c r="D161" s="3">
        <v>-0.1</v>
      </c>
      <c r="E161" s="3">
        <v>159</v>
      </c>
      <c r="F161" s="15">
        <v>13</v>
      </c>
      <c r="G161" s="3">
        <v>0.2</v>
      </c>
      <c r="H161" s="3">
        <v>-0.3</v>
      </c>
      <c r="I161" s="3" t="s">
        <v>1216</v>
      </c>
      <c r="J161" s="3" t="s">
        <v>1212</v>
      </c>
      <c r="K161" s="3" t="s">
        <v>800</v>
      </c>
      <c r="L161" s="3" t="s">
        <v>1187</v>
      </c>
    </row>
    <row r="162" spans="1:12" x14ac:dyDescent="0.2">
      <c r="A162" s="13" t="s">
        <v>45</v>
      </c>
      <c r="B162" s="3" t="s">
        <v>770</v>
      </c>
      <c r="C162" s="3" t="s">
        <v>1310</v>
      </c>
      <c r="D162" s="3">
        <v>-0.2</v>
      </c>
      <c r="E162" s="3">
        <v>160</v>
      </c>
      <c r="F162" s="15">
        <v>1</v>
      </c>
      <c r="G162" s="3">
        <v>-1.7</v>
      </c>
      <c r="H162" s="3">
        <v>1.5</v>
      </c>
      <c r="I162" s="3" t="s">
        <v>1311</v>
      </c>
      <c r="J162" s="3" t="s">
        <v>1219</v>
      </c>
      <c r="K162" s="3" t="s">
        <v>800</v>
      </c>
      <c r="L162" s="3" t="s">
        <v>1187</v>
      </c>
    </row>
    <row r="163" spans="1:12" x14ac:dyDescent="0.2">
      <c r="A163" s="13" t="s">
        <v>285</v>
      </c>
      <c r="B163" s="3" t="s">
        <v>762</v>
      </c>
      <c r="C163" s="16" t="d">
        <v>2025-12-19</v>
      </c>
      <c r="D163" s="3">
        <v>-0.2</v>
      </c>
      <c r="E163" s="3">
        <v>161</v>
      </c>
      <c r="F163" s="3" t="s">
        <v>798</v>
      </c>
      <c r="G163" s="3">
        <v>-0.2</v>
      </c>
      <c r="H163" s="3">
        <v>-0.1</v>
      </c>
      <c r="I163" s="3" t="s">
        <v>980</v>
      </c>
      <c r="J163" s="3" t="s">
        <v>1275</v>
      </c>
      <c r="K163" s="3" t="s">
        <v>800</v>
      </c>
      <c r="L163" s="3" t="s">
        <v>1187</v>
      </c>
    </row>
    <row r="164" spans="1:12" x14ac:dyDescent="0.2">
      <c r="A164" s="13" t="s">
        <v>59</v>
      </c>
      <c r="B164" s="3" t="s">
        <v>767</v>
      </c>
      <c r="C164" s="3" t="s">
        <v>1210</v>
      </c>
      <c r="D164" s="3">
        <v>-0.3</v>
      </c>
      <c r="E164" s="3">
        <v>162</v>
      </c>
      <c r="F164" s="14">
        <v>1</v>
      </c>
      <c r="G164" s="3">
        <v>1.5</v>
      </c>
      <c r="H164" s="3">
        <v>-1.9</v>
      </c>
      <c r="I164" s="3" t="s">
        <v>1211</v>
      </c>
      <c r="J164" s="3" t="s">
        <v>806</v>
      </c>
      <c r="K164" s="3" t="s">
        <v>800</v>
      </c>
      <c r="L164" s="3" t="s">
        <v>1187</v>
      </c>
    </row>
    <row r="165" spans="1:12" x14ac:dyDescent="0.2">
      <c r="A165" s="13" t="s">
        <v>291</v>
      </c>
      <c r="B165" s="3" t="s">
        <v>769</v>
      </c>
      <c r="C165" s="3" t="s">
        <v>1254</v>
      </c>
      <c r="D165" s="3">
        <v>-0.4</v>
      </c>
      <c r="E165" s="3">
        <v>163</v>
      </c>
      <c r="F165" s="15">
        <v>1</v>
      </c>
      <c r="G165" s="3">
        <v>-3.5</v>
      </c>
      <c r="H165" s="3">
        <v>3.2</v>
      </c>
      <c r="I165" s="3" t="s">
        <v>811</v>
      </c>
      <c r="J165" s="3" t="s">
        <v>1212</v>
      </c>
      <c r="K165" s="3" t="s">
        <v>800</v>
      </c>
      <c r="L165" s="3" t="s">
        <v>1187</v>
      </c>
    </row>
    <row r="166" spans="1:12" x14ac:dyDescent="0.2">
      <c r="A166" s="13" t="s">
        <v>160</v>
      </c>
      <c r="B166" s="3" t="s">
        <v>774</v>
      </c>
      <c r="C166" s="3" t="s">
        <v>1232</v>
      </c>
      <c r="D166" s="3">
        <v>-0.7</v>
      </c>
      <c r="E166" s="3">
        <v>164</v>
      </c>
      <c r="F166" s="14">
        <v>1</v>
      </c>
      <c r="G166" s="3">
        <v>-3.4</v>
      </c>
      <c r="H166" s="3">
        <v>2.7</v>
      </c>
      <c r="I166" s="3" t="s">
        <v>1233</v>
      </c>
      <c r="J166" s="3" t="s">
        <v>1212</v>
      </c>
      <c r="K166" s="3" t="s">
        <v>800</v>
      </c>
      <c r="L166" s="3" t="s">
        <v>1187</v>
      </c>
    </row>
    <row r="167" spans="1:12" x14ac:dyDescent="0.2">
      <c r="A167" s="13" t="s">
        <v>125</v>
      </c>
      <c r="B167" s="3" t="s">
        <v>764</v>
      </c>
      <c r="C167" s="3" t="s">
        <v>1261</v>
      </c>
      <c r="D167" s="3">
        <v>-0.7</v>
      </c>
      <c r="E167" s="3">
        <v>165</v>
      </c>
      <c r="F167" s="14">
        <v>9</v>
      </c>
      <c r="G167" s="3">
        <v>-1.1000000000000001</v>
      </c>
      <c r="H167" s="3">
        <v>0.4</v>
      </c>
      <c r="I167" s="3" t="s">
        <v>1262</v>
      </c>
      <c r="J167" s="3" t="s">
        <v>1312</v>
      </c>
      <c r="K167" s="3" t="s">
        <v>800</v>
      </c>
      <c r="L167" s="3" t="s">
        <v>1187</v>
      </c>
    </row>
    <row r="168" spans="1:12" x14ac:dyDescent="0.2">
      <c r="A168" s="13" t="s">
        <v>207</v>
      </c>
      <c r="B168" s="3" t="s">
        <v>768</v>
      </c>
      <c r="C168" s="3" t="s">
        <v>1232</v>
      </c>
      <c r="D168" s="3">
        <v>-0.8</v>
      </c>
      <c r="E168" s="3">
        <v>166</v>
      </c>
      <c r="F168" s="14">
        <v>1</v>
      </c>
      <c r="G168" s="3">
        <v>-1</v>
      </c>
      <c r="H168" s="3">
        <v>0.2</v>
      </c>
      <c r="I168" s="3" t="s">
        <v>1233</v>
      </c>
      <c r="J168" s="3" t="s">
        <v>1313</v>
      </c>
      <c r="K168" s="3" t="s">
        <v>800</v>
      </c>
      <c r="L168" s="3" t="s">
        <v>1187</v>
      </c>
    </row>
    <row r="169" spans="1:12" x14ac:dyDescent="0.2">
      <c r="A169" s="13" t="s">
        <v>277</v>
      </c>
      <c r="B169" s="3" t="s">
        <v>787</v>
      </c>
      <c r="C169" s="3" t="s">
        <v>1314</v>
      </c>
      <c r="D169" s="3">
        <v>-0.9</v>
      </c>
      <c r="E169" s="3">
        <v>167</v>
      </c>
      <c r="F169" s="15">
        <v>1</v>
      </c>
      <c r="G169" s="3">
        <v>-3.2</v>
      </c>
      <c r="H169" s="3">
        <v>2.2999999999999998</v>
      </c>
      <c r="I169" s="3" t="s">
        <v>1315</v>
      </c>
      <c r="J169" s="3" t="s">
        <v>1282</v>
      </c>
      <c r="K169" s="3" t="s">
        <v>1003</v>
      </c>
      <c r="L169" s="3" t="s">
        <v>1187</v>
      </c>
    </row>
    <row r="170" spans="1:12" x14ac:dyDescent="0.2">
      <c r="A170" s="13" t="s">
        <v>226</v>
      </c>
      <c r="B170" s="3" t="s">
        <v>781</v>
      </c>
      <c r="C170" s="3" t="s">
        <v>1213</v>
      </c>
      <c r="D170" s="3">
        <v>-0.9</v>
      </c>
      <c r="E170" s="3">
        <v>168</v>
      </c>
      <c r="F170" s="14">
        <v>3</v>
      </c>
      <c r="G170" s="3">
        <v>-1.4</v>
      </c>
      <c r="H170" s="3">
        <v>0.5</v>
      </c>
      <c r="I170" s="3" t="s">
        <v>1290</v>
      </c>
      <c r="J170" s="3" t="s">
        <v>801</v>
      </c>
      <c r="K170" s="3" t="s">
        <v>1003</v>
      </c>
      <c r="L170" s="3" t="s">
        <v>1187</v>
      </c>
    </row>
    <row r="171" spans="1:12" x14ac:dyDescent="0.2">
      <c r="A171" s="13" t="s">
        <v>297</v>
      </c>
      <c r="B171" s="3" t="s">
        <v>763</v>
      </c>
      <c r="C171" s="3" t="s">
        <v>1232</v>
      </c>
      <c r="D171" s="3">
        <v>-1</v>
      </c>
      <c r="E171" s="3">
        <v>169</v>
      </c>
      <c r="F171" s="3" t="s">
        <v>798</v>
      </c>
      <c r="G171" s="3">
        <v>-1.9</v>
      </c>
      <c r="H171" s="3">
        <v>0.9</v>
      </c>
      <c r="I171" s="3" t="s">
        <v>1233</v>
      </c>
      <c r="J171" s="3" t="s">
        <v>805</v>
      </c>
      <c r="K171" s="3" t="s">
        <v>800</v>
      </c>
      <c r="L171" s="3" t="s">
        <v>1187</v>
      </c>
    </row>
    <row r="172" spans="1:12" x14ac:dyDescent="0.2">
      <c r="A172" s="13" t="s">
        <v>210</v>
      </c>
      <c r="B172" s="3" t="s">
        <v>781</v>
      </c>
      <c r="C172" s="3" t="s">
        <v>1206</v>
      </c>
      <c r="D172" s="3">
        <v>-1</v>
      </c>
      <c r="E172" s="3">
        <v>170</v>
      </c>
      <c r="F172" s="15">
        <v>2</v>
      </c>
      <c r="G172" s="3">
        <v>-2.5</v>
      </c>
      <c r="H172" s="3">
        <v>1.5</v>
      </c>
      <c r="I172" s="3" t="s">
        <v>1207</v>
      </c>
      <c r="J172" s="3" t="s">
        <v>994</v>
      </c>
      <c r="K172" s="3" t="s">
        <v>800</v>
      </c>
      <c r="L172" s="3" t="s">
        <v>1187</v>
      </c>
    </row>
    <row r="173" spans="1:12" x14ac:dyDescent="0.2">
      <c r="A173" s="13" t="s">
        <v>188</v>
      </c>
      <c r="B173" s="3" t="s">
        <v>786</v>
      </c>
      <c r="C173" s="3" t="s">
        <v>1222</v>
      </c>
      <c r="D173" s="3">
        <v>-1.1000000000000001</v>
      </c>
      <c r="E173" s="3">
        <v>171</v>
      </c>
      <c r="F173" s="15">
        <v>7</v>
      </c>
      <c r="G173" s="3">
        <v>-0.1</v>
      </c>
      <c r="H173" s="3">
        <v>-0.9</v>
      </c>
      <c r="I173" s="3" t="s">
        <v>1223</v>
      </c>
      <c r="J173" s="3" t="s">
        <v>1316</v>
      </c>
      <c r="K173" s="3" t="s">
        <v>1003</v>
      </c>
      <c r="L173" s="3" t="s">
        <v>1187</v>
      </c>
    </row>
    <row r="174" spans="1:12" x14ac:dyDescent="0.2">
      <c r="A174" s="13" t="s">
        <v>278</v>
      </c>
      <c r="B174" s="3" t="s">
        <v>782</v>
      </c>
      <c r="C174" s="3" t="s">
        <v>1288</v>
      </c>
      <c r="D174" s="3">
        <v>-1.2</v>
      </c>
      <c r="E174" s="3">
        <v>172</v>
      </c>
      <c r="F174" s="3" t="s">
        <v>798</v>
      </c>
      <c r="G174" s="3">
        <v>-1.3</v>
      </c>
      <c r="H174" s="3">
        <v>0.1</v>
      </c>
      <c r="I174" s="3" t="s">
        <v>1289</v>
      </c>
      <c r="J174" s="3" t="s">
        <v>804</v>
      </c>
      <c r="K174" s="3" t="s">
        <v>800</v>
      </c>
      <c r="L174" s="3" t="s">
        <v>1187</v>
      </c>
    </row>
    <row r="175" spans="1:12" x14ac:dyDescent="0.2">
      <c r="A175" s="13" t="s">
        <v>168</v>
      </c>
      <c r="B175" s="3" t="s">
        <v>782</v>
      </c>
      <c r="C175" s="3" t="s">
        <v>1249</v>
      </c>
      <c r="D175" s="3">
        <v>-1.2</v>
      </c>
      <c r="E175" s="3">
        <v>173</v>
      </c>
      <c r="F175" s="14">
        <v>23</v>
      </c>
      <c r="G175" s="3">
        <v>1.2</v>
      </c>
      <c r="H175" s="3">
        <v>-2.4</v>
      </c>
      <c r="I175" s="3" t="s">
        <v>1250</v>
      </c>
      <c r="J175" s="3" t="s">
        <v>1192</v>
      </c>
      <c r="K175" s="3" t="s">
        <v>1003</v>
      </c>
      <c r="L175" s="3" t="s">
        <v>1187</v>
      </c>
    </row>
    <row r="176" spans="1:12" x14ac:dyDescent="0.2">
      <c r="A176" s="13" t="s">
        <v>58</v>
      </c>
      <c r="B176" s="3" t="s">
        <v>783</v>
      </c>
      <c r="C176" s="3" t="s">
        <v>1236</v>
      </c>
      <c r="D176" s="3">
        <v>-1.2</v>
      </c>
      <c r="E176" s="3">
        <v>174</v>
      </c>
      <c r="F176" s="14">
        <v>3</v>
      </c>
      <c r="G176" s="3">
        <v>3.1</v>
      </c>
      <c r="H176" s="3">
        <v>-4.3</v>
      </c>
      <c r="I176" s="3" t="s">
        <v>1237</v>
      </c>
      <c r="J176" s="3" t="s">
        <v>1317</v>
      </c>
      <c r="K176" s="3" t="s">
        <v>800</v>
      </c>
      <c r="L176" s="3" t="s">
        <v>1187</v>
      </c>
    </row>
    <row r="177" spans="1:12" x14ac:dyDescent="0.2">
      <c r="A177" s="13" t="s">
        <v>281</v>
      </c>
      <c r="B177" s="3" t="s">
        <v>776</v>
      </c>
      <c r="C177" s="3" t="s">
        <v>1238</v>
      </c>
      <c r="D177" s="3">
        <v>-1.2</v>
      </c>
      <c r="E177" s="3">
        <v>175</v>
      </c>
      <c r="F177" s="3" t="s">
        <v>798</v>
      </c>
      <c r="G177" s="3">
        <v>-2</v>
      </c>
      <c r="H177" s="3">
        <v>0.8</v>
      </c>
      <c r="I177" s="3" t="s">
        <v>1239</v>
      </c>
      <c r="J177" s="3" t="s">
        <v>804</v>
      </c>
      <c r="K177" s="3" t="s">
        <v>800</v>
      </c>
      <c r="L177" s="3" t="s">
        <v>1187</v>
      </c>
    </row>
    <row r="178" spans="1:12" x14ac:dyDescent="0.2">
      <c r="A178" s="13" t="s">
        <v>196</v>
      </c>
      <c r="B178" s="3" t="s">
        <v>779</v>
      </c>
      <c r="C178" s="3" t="s">
        <v>1240</v>
      </c>
      <c r="D178" s="3">
        <v>-1.2</v>
      </c>
      <c r="E178" s="3">
        <v>176</v>
      </c>
      <c r="F178" s="3" t="s">
        <v>798</v>
      </c>
      <c r="G178" s="3">
        <v>0.9</v>
      </c>
      <c r="H178" s="3">
        <v>-2.2000000000000002</v>
      </c>
      <c r="I178" s="3" t="s">
        <v>1241</v>
      </c>
      <c r="J178" s="3" t="s">
        <v>1313</v>
      </c>
      <c r="K178" s="3" t="s">
        <v>800</v>
      </c>
      <c r="L178" s="3" t="s">
        <v>1187</v>
      </c>
    </row>
    <row r="179" spans="1:12" x14ac:dyDescent="0.2">
      <c r="A179" s="13" t="s">
        <v>243</v>
      </c>
      <c r="B179" s="3" t="s">
        <v>764</v>
      </c>
      <c r="C179" s="16" t="d">
        <v>2025-12-20</v>
      </c>
      <c r="D179" s="3">
        <v>-1.3</v>
      </c>
      <c r="E179" s="3">
        <v>177</v>
      </c>
      <c r="F179" s="15">
        <v>7</v>
      </c>
      <c r="G179" s="3">
        <v>-2.6</v>
      </c>
      <c r="H179" s="3">
        <v>1.3</v>
      </c>
      <c r="I179" s="3" t="s">
        <v>1276</v>
      </c>
      <c r="J179" s="3" t="s">
        <v>1022</v>
      </c>
      <c r="K179" s="3" t="s">
        <v>800</v>
      </c>
      <c r="L179" s="3" t="s">
        <v>1187</v>
      </c>
    </row>
    <row r="180" spans="1:12" x14ac:dyDescent="0.2">
      <c r="A180" s="13" t="s">
        <v>306</v>
      </c>
      <c r="B180" s="3" t="s">
        <v>784</v>
      </c>
      <c r="C180" s="3" t="s">
        <v>1318</v>
      </c>
      <c r="D180" s="3">
        <v>-1.3</v>
      </c>
      <c r="E180" s="3">
        <v>178</v>
      </c>
      <c r="F180" s="14">
        <v>1</v>
      </c>
      <c r="G180" s="3">
        <v>0.1</v>
      </c>
      <c r="H180" s="3">
        <v>-1.4</v>
      </c>
      <c r="I180" s="3" t="s">
        <v>1319</v>
      </c>
      <c r="J180" s="3" t="s">
        <v>799</v>
      </c>
      <c r="K180" s="3" t="s">
        <v>800</v>
      </c>
      <c r="L180" s="3" t="s">
        <v>1187</v>
      </c>
    </row>
    <row r="181" spans="1:12" x14ac:dyDescent="0.2">
      <c r="A181" s="13" t="s">
        <v>184</v>
      </c>
      <c r="B181" s="3" t="s">
        <v>769</v>
      </c>
      <c r="C181" s="3" t="s">
        <v>1240</v>
      </c>
      <c r="D181" s="3">
        <v>-1.4</v>
      </c>
      <c r="E181" s="3">
        <v>179</v>
      </c>
      <c r="F181" s="14">
        <v>1</v>
      </c>
      <c r="G181" s="3">
        <v>-1.6</v>
      </c>
      <c r="H181" s="3">
        <v>0.3</v>
      </c>
      <c r="I181" s="3" t="s">
        <v>1241</v>
      </c>
      <c r="J181" s="3" t="s">
        <v>807</v>
      </c>
      <c r="K181" s="3" t="s">
        <v>800</v>
      </c>
      <c r="L181" s="3" t="s">
        <v>1187</v>
      </c>
    </row>
    <row r="182" spans="1:12" x14ac:dyDescent="0.2">
      <c r="A182" s="13" t="s">
        <v>229</v>
      </c>
      <c r="B182" s="3" t="s">
        <v>770</v>
      </c>
      <c r="C182" s="3" t="s">
        <v>1240</v>
      </c>
      <c r="D182" s="3">
        <v>-1.4</v>
      </c>
      <c r="E182" s="3">
        <v>180</v>
      </c>
      <c r="F182" s="15">
        <v>2</v>
      </c>
      <c r="G182" s="3">
        <v>-1.7</v>
      </c>
      <c r="H182" s="3">
        <v>0.3</v>
      </c>
      <c r="I182" s="3" t="s">
        <v>1241</v>
      </c>
      <c r="J182" s="3" t="s">
        <v>806</v>
      </c>
      <c r="K182" s="3" t="s">
        <v>800</v>
      </c>
      <c r="L182" s="3" t="s">
        <v>1187</v>
      </c>
    </row>
    <row r="183" spans="1:12" x14ac:dyDescent="0.2">
      <c r="A183" s="13" t="s">
        <v>179</v>
      </c>
      <c r="B183" s="3" t="s">
        <v>765</v>
      </c>
      <c r="C183" s="3" t="s">
        <v>1320</v>
      </c>
      <c r="D183" s="3">
        <v>-1.4</v>
      </c>
      <c r="E183" s="3">
        <v>181</v>
      </c>
      <c r="F183" s="14">
        <v>3</v>
      </c>
      <c r="G183" s="3">
        <v>-0.4</v>
      </c>
      <c r="H183" s="3">
        <v>-1</v>
      </c>
      <c r="I183" s="3" t="s">
        <v>1321</v>
      </c>
      <c r="J183" s="3" t="s">
        <v>1020</v>
      </c>
      <c r="K183" s="3" t="s">
        <v>800</v>
      </c>
      <c r="L183" s="3" t="s">
        <v>1187</v>
      </c>
    </row>
    <row r="184" spans="1:12" x14ac:dyDescent="0.2">
      <c r="A184" s="13" t="s">
        <v>37</v>
      </c>
      <c r="B184" s="3" t="s">
        <v>767</v>
      </c>
      <c r="C184" s="3" t="s">
        <v>1268</v>
      </c>
      <c r="D184" s="3">
        <v>-1.4</v>
      </c>
      <c r="E184" s="3">
        <v>182</v>
      </c>
      <c r="F184" s="3" t="s">
        <v>798</v>
      </c>
      <c r="G184" s="3">
        <v>1</v>
      </c>
      <c r="H184" s="3">
        <v>-2.4</v>
      </c>
      <c r="I184" s="3" t="s">
        <v>1269</v>
      </c>
      <c r="J184" s="3" t="s">
        <v>808</v>
      </c>
      <c r="K184" s="3" t="s">
        <v>800</v>
      </c>
      <c r="L184" s="3" t="s">
        <v>1187</v>
      </c>
    </row>
    <row r="185" spans="1:12" x14ac:dyDescent="0.2">
      <c r="A185" s="13" t="s">
        <v>255</v>
      </c>
      <c r="B185" s="3" t="s">
        <v>773</v>
      </c>
      <c r="C185" s="3" t="s">
        <v>1310</v>
      </c>
      <c r="D185" s="3">
        <v>-1.5</v>
      </c>
      <c r="E185" s="3">
        <v>183</v>
      </c>
      <c r="F185" s="3" t="s">
        <v>798</v>
      </c>
      <c r="G185" s="3">
        <v>-4</v>
      </c>
      <c r="H185" s="3">
        <v>2.5</v>
      </c>
      <c r="I185" s="3" t="s">
        <v>1311</v>
      </c>
      <c r="J185" s="3" t="s">
        <v>1317</v>
      </c>
      <c r="K185" s="3" t="s">
        <v>800</v>
      </c>
      <c r="L185" s="3" t="s">
        <v>1187</v>
      </c>
    </row>
    <row r="186" spans="1:12" x14ac:dyDescent="0.2">
      <c r="A186" s="13" t="s">
        <v>351</v>
      </c>
      <c r="B186" s="3" t="s">
        <v>773</v>
      </c>
      <c r="C186" s="3" t="s">
        <v>1206</v>
      </c>
      <c r="D186" s="3">
        <v>-1.5</v>
      </c>
      <c r="E186" s="3">
        <v>184</v>
      </c>
      <c r="F186" s="15">
        <v>11</v>
      </c>
      <c r="G186" s="3">
        <v>-3.6</v>
      </c>
      <c r="H186" s="3">
        <v>2.1</v>
      </c>
      <c r="I186" s="3" t="s">
        <v>1207</v>
      </c>
      <c r="J186" s="3" t="s">
        <v>1011</v>
      </c>
      <c r="K186" s="3" t="s">
        <v>800</v>
      </c>
      <c r="L186" s="3" t="s">
        <v>1187</v>
      </c>
    </row>
    <row r="187" spans="1:12" x14ac:dyDescent="0.2">
      <c r="A187" s="13" t="s">
        <v>78</v>
      </c>
      <c r="B187" s="3" t="s">
        <v>774</v>
      </c>
      <c r="C187" s="3" t="s">
        <v>1215</v>
      </c>
      <c r="D187" s="3">
        <v>-1.5</v>
      </c>
      <c r="E187" s="3">
        <v>185</v>
      </c>
      <c r="F187" s="14">
        <v>5</v>
      </c>
      <c r="G187" s="3">
        <v>-1.8</v>
      </c>
      <c r="H187" s="3">
        <v>0.3</v>
      </c>
      <c r="I187" s="3" t="s">
        <v>1216</v>
      </c>
      <c r="J187" s="3" t="s">
        <v>1212</v>
      </c>
      <c r="K187" s="3" t="s">
        <v>800</v>
      </c>
      <c r="L187" s="3" t="s">
        <v>1187</v>
      </c>
    </row>
    <row r="188" spans="1:12" x14ac:dyDescent="0.2">
      <c r="A188" s="13" t="s">
        <v>85</v>
      </c>
      <c r="B188" s="3" t="s">
        <v>766</v>
      </c>
      <c r="C188" s="16" t="d">
        <v>2025-12-19</v>
      </c>
      <c r="D188" s="3">
        <v>-1.6</v>
      </c>
      <c r="E188" s="3">
        <v>186</v>
      </c>
      <c r="F188" s="14">
        <v>2</v>
      </c>
      <c r="G188" s="3">
        <v>0.2</v>
      </c>
      <c r="H188" s="3">
        <v>-1.8</v>
      </c>
      <c r="I188" s="3" t="s">
        <v>980</v>
      </c>
      <c r="J188" s="3" t="s">
        <v>1231</v>
      </c>
      <c r="K188" s="3" t="s">
        <v>800</v>
      </c>
      <c r="L188" s="3" t="s">
        <v>1187</v>
      </c>
    </row>
    <row r="189" spans="1:12" x14ac:dyDescent="0.2">
      <c r="A189" s="13" t="s">
        <v>93</v>
      </c>
      <c r="B189" s="3" t="s">
        <v>771</v>
      </c>
      <c r="C189" s="3" t="s">
        <v>1322</v>
      </c>
      <c r="D189" s="3">
        <v>-1.6</v>
      </c>
      <c r="E189" s="3">
        <v>187</v>
      </c>
      <c r="F189" s="15">
        <v>6</v>
      </c>
      <c r="G189" s="3">
        <v>-3.5</v>
      </c>
      <c r="H189" s="3">
        <v>1.9</v>
      </c>
      <c r="I189" s="3" t="s">
        <v>1323</v>
      </c>
      <c r="J189" s="3" t="s">
        <v>1301</v>
      </c>
      <c r="K189" s="3" t="s">
        <v>800</v>
      </c>
      <c r="L189" s="3" t="s">
        <v>1187</v>
      </c>
    </row>
    <row r="190" spans="1:12" x14ac:dyDescent="0.2">
      <c r="A190" s="13" t="s">
        <v>211</v>
      </c>
      <c r="B190" s="3" t="s">
        <v>781</v>
      </c>
      <c r="C190" s="3" t="s">
        <v>1308</v>
      </c>
      <c r="D190" s="3">
        <v>-1.6</v>
      </c>
      <c r="E190" s="3">
        <v>188</v>
      </c>
      <c r="F190" s="15">
        <v>3</v>
      </c>
      <c r="G190" s="3">
        <v>-2.9</v>
      </c>
      <c r="H190" s="3">
        <v>1.3</v>
      </c>
      <c r="I190" s="3" t="s">
        <v>1309</v>
      </c>
      <c r="J190" s="3" t="s">
        <v>806</v>
      </c>
      <c r="K190" s="3" t="s">
        <v>800</v>
      </c>
      <c r="L190" s="3" t="s">
        <v>1187</v>
      </c>
    </row>
    <row r="191" spans="1:12" x14ac:dyDescent="0.2">
      <c r="A191" s="13" t="s">
        <v>115</v>
      </c>
      <c r="B191" s="3" t="s">
        <v>779</v>
      </c>
      <c r="C191" s="3" t="s">
        <v>1318</v>
      </c>
      <c r="D191" s="3">
        <v>-1.7</v>
      </c>
      <c r="E191" s="3">
        <v>189</v>
      </c>
      <c r="F191" s="15">
        <v>2</v>
      </c>
      <c r="G191" s="3">
        <v>-1.1000000000000001</v>
      </c>
      <c r="H191" s="3">
        <v>-0.6</v>
      </c>
      <c r="I191" s="3" t="s">
        <v>1319</v>
      </c>
      <c r="J191" s="3" t="s">
        <v>1017</v>
      </c>
      <c r="K191" s="3" t="s">
        <v>800</v>
      </c>
      <c r="L191" s="3" t="s">
        <v>1187</v>
      </c>
    </row>
    <row r="192" spans="1:12" x14ac:dyDescent="0.2">
      <c r="A192" s="13" t="s">
        <v>24</v>
      </c>
      <c r="B192" s="3" t="s">
        <v>779</v>
      </c>
      <c r="C192" s="3" t="s">
        <v>1236</v>
      </c>
      <c r="D192" s="3">
        <v>-1.7</v>
      </c>
      <c r="E192" s="3">
        <v>190</v>
      </c>
      <c r="F192" s="15">
        <v>1</v>
      </c>
      <c r="G192" s="3">
        <v>0.7</v>
      </c>
      <c r="H192" s="3">
        <v>-2.4</v>
      </c>
      <c r="I192" s="3" t="s">
        <v>1237</v>
      </c>
      <c r="J192" s="3" t="s">
        <v>1307</v>
      </c>
      <c r="K192" s="3" t="s">
        <v>800</v>
      </c>
      <c r="L192" s="3" t="s">
        <v>1187</v>
      </c>
    </row>
    <row r="193" spans="1:12" x14ac:dyDescent="0.2">
      <c r="A193" s="13" t="s">
        <v>261</v>
      </c>
      <c r="B193" s="3" t="s">
        <v>771</v>
      </c>
      <c r="C193" s="3" t="s">
        <v>1013</v>
      </c>
      <c r="D193" s="3">
        <v>-1.7</v>
      </c>
      <c r="E193" s="3">
        <v>191</v>
      </c>
      <c r="F193" s="3" t="s">
        <v>798</v>
      </c>
      <c r="G193" s="3">
        <v>-1.9</v>
      </c>
      <c r="H193" s="3">
        <v>0.2</v>
      </c>
      <c r="I193" s="3" t="s">
        <v>1324</v>
      </c>
      <c r="J193" s="3" t="s">
        <v>1325</v>
      </c>
      <c r="K193" s="3" t="s">
        <v>800</v>
      </c>
      <c r="L193" s="3" t="s">
        <v>1187</v>
      </c>
    </row>
    <row r="194" spans="1:12" x14ac:dyDescent="0.2">
      <c r="A194" s="13" t="s">
        <v>47</v>
      </c>
      <c r="B194" s="3" t="s">
        <v>773</v>
      </c>
      <c r="C194" s="3" t="s">
        <v>1232</v>
      </c>
      <c r="D194" s="3">
        <v>-1.8</v>
      </c>
      <c r="E194" s="3">
        <v>192</v>
      </c>
      <c r="F194" s="3" t="s">
        <v>798</v>
      </c>
      <c r="G194" s="3">
        <v>0.6</v>
      </c>
      <c r="H194" s="3">
        <v>-2.4</v>
      </c>
      <c r="I194" s="3" t="s">
        <v>1233</v>
      </c>
      <c r="J194" s="3" t="s">
        <v>1326</v>
      </c>
      <c r="K194" s="3" t="s">
        <v>800</v>
      </c>
      <c r="L194" s="3" t="s">
        <v>1187</v>
      </c>
    </row>
    <row r="195" spans="1:12" x14ac:dyDescent="0.2">
      <c r="A195" s="13" t="s">
        <v>312</v>
      </c>
      <c r="B195" s="3" t="s">
        <v>776</v>
      </c>
      <c r="C195" s="3" t="s">
        <v>1232</v>
      </c>
      <c r="D195" s="3">
        <v>-1.8</v>
      </c>
      <c r="E195" s="3">
        <v>193</v>
      </c>
      <c r="F195" s="14">
        <v>1</v>
      </c>
      <c r="G195" s="3">
        <v>-1.6</v>
      </c>
      <c r="H195" s="3">
        <v>-0.2</v>
      </c>
      <c r="I195" s="3" t="s">
        <v>1233</v>
      </c>
      <c r="J195" s="3" t="s">
        <v>804</v>
      </c>
      <c r="K195" s="3" t="s">
        <v>800</v>
      </c>
      <c r="L195" s="3" t="s">
        <v>1187</v>
      </c>
    </row>
    <row r="196" spans="1:12" x14ac:dyDescent="0.2">
      <c r="A196" s="13" t="s">
        <v>315</v>
      </c>
      <c r="B196" s="3" t="s">
        <v>766</v>
      </c>
      <c r="C196" s="3" t="s">
        <v>1273</v>
      </c>
      <c r="D196" s="3">
        <v>-1.8</v>
      </c>
      <c r="E196" s="3">
        <v>194</v>
      </c>
      <c r="F196" s="15">
        <v>8</v>
      </c>
      <c r="G196" s="3">
        <v>-1</v>
      </c>
      <c r="H196" s="3">
        <v>-0.8</v>
      </c>
      <c r="I196" s="3" t="s">
        <v>1274</v>
      </c>
      <c r="J196" s="3" t="s">
        <v>978</v>
      </c>
      <c r="K196" s="3" t="s">
        <v>800</v>
      </c>
      <c r="L196" s="3" t="s">
        <v>1187</v>
      </c>
    </row>
    <row r="197" spans="1:12" x14ac:dyDescent="0.2">
      <c r="A197" s="13" t="s">
        <v>169</v>
      </c>
      <c r="B197" s="3" t="s">
        <v>769</v>
      </c>
      <c r="C197" s="3" t="s">
        <v>1259</v>
      </c>
      <c r="D197" s="3">
        <v>-1.9</v>
      </c>
      <c r="E197" s="3">
        <v>195</v>
      </c>
      <c r="F197" s="14">
        <v>2</v>
      </c>
      <c r="G197" s="3">
        <v>0.2</v>
      </c>
      <c r="H197" s="3">
        <v>-2.1</v>
      </c>
      <c r="I197" s="3" t="s">
        <v>1260</v>
      </c>
      <c r="J197" s="3" t="s">
        <v>804</v>
      </c>
      <c r="K197" s="3" t="s">
        <v>800</v>
      </c>
      <c r="L197" s="3" t="s">
        <v>1187</v>
      </c>
    </row>
    <row r="198" spans="1:12" x14ac:dyDescent="0.2">
      <c r="A198" s="13" t="s">
        <v>241</v>
      </c>
      <c r="B198" s="3" t="s">
        <v>774</v>
      </c>
      <c r="C198" s="3" t="s">
        <v>1238</v>
      </c>
      <c r="D198" s="3">
        <v>-2</v>
      </c>
      <c r="E198" s="3">
        <v>196</v>
      </c>
      <c r="F198" s="14">
        <v>3</v>
      </c>
      <c r="G198" s="3">
        <v>-3.3</v>
      </c>
      <c r="H198" s="3">
        <v>1.3</v>
      </c>
      <c r="I198" s="3" t="s">
        <v>1239</v>
      </c>
      <c r="J198" s="3" t="s">
        <v>1022</v>
      </c>
      <c r="K198" s="3" t="s">
        <v>800</v>
      </c>
      <c r="L198" s="3" t="s">
        <v>1187</v>
      </c>
    </row>
    <row r="199" spans="1:12" x14ac:dyDescent="0.2">
      <c r="A199" s="13" t="s">
        <v>170</v>
      </c>
      <c r="B199" s="3" t="s">
        <v>786</v>
      </c>
      <c r="C199" s="3" t="s">
        <v>1240</v>
      </c>
      <c r="D199" s="3">
        <v>-2</v>
      </c>
      <c r="E199" s="3">
        <v>197</v>
      </c>
      <c r="F199" s="14">
        <v>4</v>
      </c>
      <c r="G199" s="3">
        <v>-2.7</v>
      </c>
      <c r="H199" s="3">
        <v>0.7</v>
      </c>
      <c r="I199" s="3" t="s">
        <v>1241</v>
      </c>
      <c r="J199" s="3" t="s">
        <v>1316</v>
      </c>
      <c r="K199" s="3" t="s">
        <v>1003</v>
      </c>
      <c r="L199" s="3" t="s">
        <v>1187</v>
      </c>
    </row>
    <row r="200" spans="1:12" x14ac:dyDescent="0.2">
      <c r="A200" s="13" t="s">
        <v>107</v>
      </c>
      <c r="B200" s="3" t="s">
        <v>774</v>
      </c>
      <c r="C200" s="3" t="s">
        <v>1232</v>
      </c>
      <c r="D200" s="3">
        <v>-2.1</v>
      </c>
      <c r="E200" s="3">
        <v>198</v>
      </c>
      <c r="F200" s="15">
        <v>3</v>
      </c>
      <c r="G200" s="3">
        <v>-3.3</v>
      </c>
      <c r="H200" s="3">
        <v>1.3</v>
      </c>
      <c r="I200" s="3" t="s">
        <v>1233</v>
      </c>
      <c r="J200" s="3" t="s">
        <v>805</v>
      </c>
      <c r="K200" s="3" t="s">
        <v>800</v>
      </c>
      <c r="L200" s="3" t="s">
        <v>1187</v>
      </c>
    </row>
    <row r="201" spans="1:12" x14ac:dyDescent="0.2">
      <c r="A201" s="13" t="s">
        <v>292</v>
      </c>
      <c r="B201" s="3" t="s">
        <v>765</v>
      </c>
      <c r="C201" s="16" t="d">
        <v>2025-12-20</v>
      </c>
      <c r="D201" s="3">
        <v>-2.1</v>
      </c>
      <c r="E201" s="3">
        <v>199</v>
      </c>
      <c r="F201" s="14">
        <v>3</v>
      </c>
      <c r="G201" s="3">
        <v>-2.1</v>
      </c>
      <c r="H201" s="3">
        <v>0</v>
      </c>
      <c r="I201" s="3" t="s">
        <v>1276</v>
      </c>
      <c r="J201" s="3" t="s">
        <v>809</v>
      </c>
      <c r="K201" s="3" t="s">
        <v>800</v>
      </c>
      <c r="L201" s="3" t="s">
        <v>1187</v>
      </c>
    </row>
    <row r="202" spans="1:12" x14ac:dyDescent="0.2">
      <c r="A202" s="13" t="s">
        <v>271</v>
      </c>
      <c r="B202" s="3" t="s">
        <v>772</v>
      </c>
      <c r="C202" s="3" t="s">
        <v>1206</v>
      </c>
      <c r="D202" s="3">
        <v>-2.2000000000000002</v>
      </c>
      <c r="E202" s="3">
        <v>200</v>
      </c>
      <c r="F202" s="15">
        <v>7</v>
      </c>
      <c r="G202" s="3">
        <v>-0.1</v>
      </c>
      <c r="H202" s="3">
        <v>-2.1</v>
      </c>
      <c r="I202" s="3" t="s">
        <v>1207</v>
      </c>
      <c r="J202" s="3" t="s">
        <v>994</v>
      </c>
      <c r="K202" s="3" t="s">
        <v>800</v>
      </c>
      <c r="L202" s="3" t="s">
        <v>1187</v>
      </c>
    </row>
    <row r="203" spans="1:12" x14ac:dyDescent="0.2">
      <c r="A203" s="13" t="s">
        <v>361</v>
      </c>
      <c r="B203" s="3" t="s">
        <v>785</v>
      </c>
      <c r="C203" s="3" t="s">
        <v>1238</v>
      </c>
      <c r="D203" s="3">
        <v>-2.2000000000000002</v>
      </c>
      <c r="E203" s="3">
        <v>201</v>
      </c>
      <c r="F203" s="15">
        <v>3</v>
      </c>
      <c r="G203" s="3">
        <v>-5.4</v>
      </c>
      <c r="H203" s="3">
        <v>3.1</v>
      </c>
      <c r="I203" s="3" t="s">
        <v>1239</v>
      </c>
      <c r="J203" s="3" t="s">
        <v>994</v>
      </c>
      <c r="K203" s="3" t="s">
        <v>800</v>
      </c>
      <c r="L203" s="3" t="s">
        <v>1187</v>
      </c>
    </row>
    <row r="204" spans="1:12" x14ac:dyDescent="0.2">
      <c r="A204" s="13" t="s">
        <v>301</v>
      </c>
      <c r="B204" s="3" t="s">
        <v>785</v>
      </c>
      <c r="C204" s="3" t="s">
        <v>1240</v>
      </c>
      <c r="D204" s="3">
        <v>-2.2999999999999998</v>
      </c>
      <c r="E204" s="3">
        <v>202</v>
      </c>
      <c r="F204" s="15">
        <v>2</v>
      </c>
      <c r="G204" s="3">
        <v>-3.3</v>
      </c>
      <c r="H204" s="3">
        <v>1.1000000000000001</v>
      </c>
      <c r="I204" s="3" t="s">
        <v>1241</v>
      </c>
      <c r="J204" s="3" t="s">
        <v>801</v>
      </c>
      <c r="K204" s="3" t="s">
        <v>1003</v>
      </c>
      <c r="L204" s="3" t="s">
        <v>1187</v>
      </c>
    </row>
    <row r="205" spans="1:12" x14ac:dyDescent="0.2">
      <c r="A205" s="13" t="s">
        <v>106</v>
      </c>
      <c r="B205" s="3" t="s">
        <v>767</v>
      </c>
      <c r="C205" s="3" t="s">
        <v>1320</v>
      </c>
      <c r="D205" s="3">
        <v>-2.4</v>
      </c>
      <c r="E205" s="3">
        <v>203</v>
      </c>
      <c r="F205" s="14">
        <v>2</v>
      </c>
      <c r="G205" s="3">
        <v>-0.8</v>
      </c>
      <c r="H205" s="3">
        <v>-1.6</v>
      </c>
      <c r="I205" s="3" t="s">
        <v>1321</v>
      </c>
      <c r="J205" s="3" t="s">
        <v>1018</v>
      </c>
      <c r="K205" s="3" t="s">
        <v>800</v>
      </c>
      <c r="L205" s="3" t="s">
        <v>1187</v>
      </c>
    </row>
    <row r="206" spans="1:12" x14ac:dyDescent="0.2">
      <c r="A206" s="13" t="s">
        <v>340</v>
      </c>
      <c r="B206" s="3" t="s">
        <v>776</v>
      </c>
      <c r="C206" s="3" t="s">
        <v>1288</v>
      </c>
      <c r="D206" s="3">
        <v>-2.4</v>
      </c>
      <c r="E206" s="3">
        <v>204</v>
      </c>
      <c r="F206" s="3" t="s">
        <v>798</v>
      </c>
      <c r="G206" s="3">
        <v>-4.8</v>
      </c>
      <c r="H206" s="3">
        <v>2.4</v>
      </c>
      <c r="I206" s="3" t="s">
        <v>1289</v>
      </c>
      <c r="J206" s="3" t="s">
        <v>1231</v>
      </c>
      <c r="K206" s="3" t="s">
        <v>800</v>
      </c>
      <c r="L206" s="3" t="s">
        <v>1187</v>
      </c>
    </row>
    <row r="207" spans="1:12" x14ac:dyDescent="0.2">
      <c r="A207" s="13" t="s">
        <v>92</v>
      </c>
      <c r="B207" s="3" t="s">
        <v>774</v>
      </c>
      <c r="C207" s="3" t="s">
        <v>1273</v>
      </c>
      <c r="D207" s="3">
        <v>-2.4</v>
      </c>
      <c r="E207" s="3">
        <v>205</v>
      </c>
      <c r="F207" s="15">
        <v>2</v>
      </c>
      <c r="G207" s="3">
        <v>0.1</v>
      </c>
      <c r="H207" s="3">
        <v>-2.5</v>
      </c>
      <c r="I207" s="3" t="s">
        <v>1274</v>
      </c>
      <c r="J207" s="3" t="s">
        <v>1231</v>
      </c>
      <c r="K207" s="3" t="s">
        <v>800</v>
      </c>
      <c r="L207" s="3" t="s">
        <v>1187</v>
      </c>
    </row>
    <row r="208" spans="1:12" x14ac:dyDescent="0.2">
      <c r="A208" s="13" t="s">
        <v>356</v>
      </c>
      <c r="B208" s="3" t="s">
        <v>781</v>
      </c>
      <c r="C208" s="3" t="s">
        <v>1327</v>
      </c>
      <c r="D208" s="3">
        <v>-2.4</v>
      </c>
      <c r="E208" s="3">
        <v>206</v>
      </c>
      <c r="F208" s="14">
        <v>1</v>
      </c>
      <c r="G208" s="3">
        <v>-1</v>
      </c>
      <c r="H208" s="3">
        <v>-1.4</v>
      </c>
      <c r="I208" s="3" t="s">
        <v>1328</v>
      </c>
      <c r="J208" s="3" t="s">
        <v>803</v>
      </c>
      <c r="K208" s="3" t="s">
        <v>800</v>
      </c>
      <c r="L208" s="3" t="s">
        <v>1187</v>
      </c>
    </row>
    <row r="209" spans="1:12" x14ac:dyDescent="0.2">
      <c r="A209" s="13" t="s">
        <v>248</v>
      </c>
      <c r="B209" s="3" t="s">
        <v>767</v>
      </c>
      <c r="C209" s="3" t="s">
        <v>1261</v>
      </c>
      <c r="D209" s="3">
        <v>-2.4</v>
      </c>
      <c r="E209" s="3">
        <v>207</v>
      </c>
      <c r="F209" s="15">
        <v>1</v>
      </c>
      <c r="G209" s="3">
        <v>-1.4</v>
      </c>
      <c r="H209" s="3">
        <v>-1</v>
      </c>
      <c r="I209" s="3" t="s">
        <v>1262</v>
      </c>
      <c r="J209" s="3" t="s">
        <v>808</v>
      </c>
      <c r="K209" s="3" t="s">
        <v>800</v>
      </c>
      <c r="L209" s="3" t="s">
        <v>1187</v>
      </c>
    </row>
    <row r="210" spans="1:12" x14ac:dyDescent="0.2">
      <c r="A210" s="13" t="s">
        <v>174</v>
      </c>
      <c r="B210" s="3" t="s">
        <v>776</v>
      </c>
      <c r="C210" s="3" t="s">
        <v>1232</v>
      </c>
      <c r="D210" s="3">
        <v>-2.5</v>
      </c>
      <c r="E210" s="3">
        <v>208</v>
      </c>
      <c r="F210" s="3" t="s">
        <v>798</v>
      </c>
      <c r="G210" s="3">
        <v>-0.4</v>
      </c>
      <c r="H210" s="3">
        <v>-2.1</v>
      </c>
      <c r="I210" s="3" t="s">
        <v>1233</v>
      </c>
      <c r="J210" s="3" t="s">
        <v>805</v>
      </c>
      <c r="K210" s="3" t="s">
        <v>800</v>
      </c>
      <c r="L210" s="3" t="s">
        <v>1187</v>
      </c>
    </row>
    <row r="211" spans="1:12" x14ac:dyDescent="0.2">
      <c r="A211" s="13" t="s">
        <v>164</v>
      </c>
      <c r="B211" s="3" t="s">
        <v>783</v>
      </c>
      <c r="C211" s="3" t="s">
        <v>1329</v>
      </c>
      <c r="D211" s="3">
        <v>-2.6</v>
      </c>
      <c r="E211" s="3">
        <v>209</v>
      </c>
      <c r="F211" s="14">
        <v>1</v>
      </c>
      <c r="G211" s="3">
        <v>-3.2</v>
      </c>
      <c r="H211" s="3">
        <v>0.7</v>
      </c>
      <c r="I211" s="3" t="s">
        <v>1330</v>
      </c>
      <c r="J211" s="3" t="s">
        <v>1331</v>
      </c>
      <c r="K211" s="3" t="s">
        <v>800</v>
      </c>
      <c r="L211" s="3" t="s">
        <v>1187</v>
      </c>
    </row>
    <row r="212" spans="1:12" x14ac:dyDescent="0.2">
      <c r="A212" s="13" t="s">
        <v>166</v>
      </c>
      <c r="B212" s="3" t="s">
        <v>768</v>
      </c>
      <c r="C212" s="3" t="s">
        <v>1292</v>
      </c>
      <c r="D212" s="3">
        <v>-2.8</v>
      </c>
      <c r="E212" s="3">
        <v>210</v>
      </c>
      <c r="F212" s="15">
        <v>1</v>
      </c>
      <c r="G212" s="3">
        <v>-0.7</v>
      </c>
      <c r="H212" s="3">
        <v>-2</v>
      </c>
      <c r="I212" s="3" t="s">
        <v>810</v>
      </c>
      <c r="J212" s="3" t="s">
        <v>1326</v>
      </c>
      <c r="K212" s="3" t="s">
        <v>800</v>
      </c>
      <c r="L212" s="3" t="s">
        <v>1187</v>
      </c>
    </row>
    <row r="213" spans="1:12" x14ac:dyDescent="0.2">
      <c r="A213" s="13" t="s">
        <v>242</v>
      </c>
      <c r="B213" s="3" t="s">
        <v>783</v>
      </c>
      <c r="C213" s="3" t="s">
        <v>1201</v>
      </c>
      <c r="D213" s="3">
        <v>-2.8</v>
      </c>
      <c r="E213" s="3">
        <v>211</v>
      </c>
      <c r="F213" s="14">
        <v>4</v>
      </c>
      <c r="G213" s="3">
        <v>0.2</v>
      </c>
      <c r="H213" s="3">
        <v>-3</v>
      </c>
      <c r="I213" s="3" t="s">
        <v>1202</v>
      </c>
      <c r="J213" s="3" t="s">
        <v>1011</v>
      </c>
      <c r="K213" s="3" t="s">
        <v>1003</v>
      </c>
      <c r="L213" s="3" t="s">
        <v>1187</v>
      </c>
    </row>
    <row r="214" spans="1:12" x14ac:dyDescent="0.2">
      <c r="A214" s="13" t="s">
        <v>138</v>
      </c>
      <c r="B214" s="3" t="s">
        <v>778</v>
      </c>
      <c r="C214" s="3" t="s">
        <v>1238</v>
      </c>
      <c r="D214" s="3">
        <v>-2.8</v>
      </c>
      <c r="E214" s="3">
        <v>212</v>
      </c>
      <c r="F214" s="14">
        <v>1</v>
      </c>
      <c r="G214" s="3">
        <v>2.7</v>
      </c>
      <c r="H214" s="3">
        <v>-5.6</v>
      </c>
      <c r="I214" s="3" t="s">
        <v>1239</v>
      </c>
      <c r="J214" s="3" t="s">
        <v>1212</v>
      </c>
      <c r="K214" s="3" t="s">
        <v>800</v>
      </c>
      <c r="L214" s="3" t="s">
        <v>1187</v>
      </c>
    </row>
    <row r="215" spans="1:12" x14ac:dyDescent="0.2">
      <c r="A215" s="13" t="s">
        <v>233</v>
      </c>
      <c r="B215" s="3" t="s">
        <v>764</v>
      </c>
      <c r="C215" s="16" t="d">
        <v>2025-12-21</v>
      </c>
      <c r="D215" s="3">
        <v>-2.9</v>
      </c>
      <c r="E215" s="3">
        <v>213</v>
      </c>
      <c r="F215" s="14">
        <v>9</v>
      </c>
      <c r="G215" s="3">
        <v>-1.3</v>
      </c>
      <c r="H215" s="3">
        <v>-1.6</v>
      </c>
      <c r="I215" s="3" t="s">
        <v>1332</v>
      </c>
      <c r="J215" s="3" t="s">
        <v>1270</v>
      </c>
      <c r="K215" s="3" t="s">
        <v>800</v>
      </c>
      <c r="L215" s="3" t="s">
        <v>1187</v>
      </c>
    </row>
    <row r="216" spans="1:12" x14ac:dyDescent="0.2">
      <c r="A216" s="13" t="s">
        <v>235</v>
      </c>
      <c r="B216" s="3" t="s">
        <v>770</v>
      </c>
      <c r="C216" s="3" t="s">
        <v>1240</v>
      </c>
      <c r="D216" s="3">
        <v>-2.9</v>
      </c>
      <c r="E216" s="3">
        <v>214</v>
      </c>
      <c r="F216" s="14">
        <v>2</v>
      </c>
      <c r="G216" s="3">
        <v>-4.3</v>
      </c>
      <c r="H216" s="3">
        <v>1.3</v>
      </c>
      <c r="I216" s="3" t="s">
        <v>1241</v>
      </c>
      <c r="J216" s="3" t="s">
        <v>994</v>
      </c>
      <c r="K216" s="3" t="s">
        <v>800</v>
      </c>
      <c r="L216" s="3" t="s">
        <v>1187</v>
      </c>
    </row>
    <row r="217" spans="1:12" x14ac:dyDescent="0.2">
      <c r="A217" s="13" t="s">
        <v>332</v>
      </c>
      <c r="B217" s="3" t="s">
        <v>780</v>
      </c>
      <c r="C217" s="3" t="s">
        <v>1238</v>
      </c>
      <c r="D217" s="3">
        <v>-3</v>
      </c>
      <c r="E217" s="3">
        <v>215</v>
      </c>
      <c r="F217" s="15">
        <v>4</v>
      </c>
      <c r="G217" s="3">
        <v>-2.8</v>
      </c>
      <c r="H217" s="3">
        <v>-0.3</v>
      </c>
      <c r="I217" s="3" t="s">
        <v>1239</v>
      </c>
      <c r="J217" s="3" t="s">
        <v>799</v>
      </c>
      <c r="K217" s="3" t="s">
        <v>1003</v>
      </c>
      <c r="L217" s="3" t="s">
        <v>1187</v>
      </c>
    </row>
    <row r="218" spans="1:12" x14ac:dyDescent="0.2">
      <c r="A218" s="13" t="s">
        <v>182</v>
      </c>
      <c r="B218" s="3" t="s">
        <v>781</v>
      </c>
      <c r="C218" s="3" t="s">
        <v>1288</v>
      </c>
      <c r="D218" s="3">
        <v>-3</v>
      </c>
      <c r="E218" s="3">
        <v>216</v>
      </c>
      <c r="F218" s="15">
        <v>2</v>
      </c>
      <c r="G218" s="3">
        <v>1.2</v>
      </c>
      <c r="H218" s="3">
        <v>-4.3</v>
      </c>
      <c r="I218" s="3" t="s">
        <v>1289</v>
      </c>
      <c r="J218" s="3" t="s">
        <v>808</v>
      </c>
      <c r="K218" s="3" t="s">
        <v>800</v>
      </c>
      <c r="L218" s="3" t="s">
        <v>1187</v>
      </c>
    </row>
    <row r="219" spans="1:12" x14ac:dyDescent="0.2">
      <c r="A219" s="13" t="s">
        <v>309</v>
      </c>
      <c r="B219" s="3" t="s">
        <v>776</v>
      </c>
      <c r="C219" s="3" t="s">
        <v>1271</v>
      </c>
      <c r="D219" s="3">
        <v>-3.3</v>
      </c>
      <c r="E219" s="3">
        <v>217</v>
      </c>
      <c r="F219" s="14">
        <v>1</v>
      </c>
      <c r="G219" s="3">
        <v>-3.7</v>
      </c>
      <c r="H219" s="3">
        <v>0.4</v>
      </c>
      <c r="I219" s="3" t="s">
        <v>1272</v>
      </c>
      <c r="J219" s="3" t="s">
        <v>1212</v>
      </c>
      <c r="K219" s="3" t="s">
        <v>800</v>
      </c>
      <c r="L219" s="3" t="s">
        <v>1187</v>
      </c>
    </row>
    <row r="220" spans="1:12" x14ac:dyDescent="0.2">
      <c r="A220" s="13" t="s">
        <v>50</v>
      </c>
      <c r="B220" s="3" t="s">
        <v>776</v>
      </c>
      <c r="C220" s="3" t="s">
        <v>1232</v>
      </c>
      <c r="D220" s="3">
        <v>-3.5</v>
      </c>
      <c r="E220" s="3">
        <v>218</v>
      </c>
      <c r="F220" s="15">
        <v>6</v>
      </c>
      <c r="G220" s="3">
        <v>-0.6</v>
      </c>
      <c r="H220" s="3">
        <v>-2.8</v>
      </c>
      <c r="I220" s="3" t="s">
        <v>1233</v>
      </c>
      <c r="J220" s="3" t="s">
        <v>802</v>
      </c>
      <c r="K220" s="3" t="s">
        <v>800</v>
      </c>
      <c r="L220" s="3" t="s">
        <v>1187</v>
      </c>
    </row>
    <row r="221" spans="1:12" x14ac:dyDescent="0.2">
      <c r="A221" s="13" t="s">
        <v>274</v>
      </c>
      <c r="B221" s="3" t="s">
        <v>766</v>
      </c>
      <c r="C221" s="16" t="d">
        <v>2025-11-22</v>
      </c>
      <c r="D221" s="3">
        <v>-3.5</v>
      </c>
      <c r="E221" s="3">
        <v>219</v>
      </c>
      <c r="F221" s="14">
        <v>5</v>
      </c>
      <c r="G221" s="3">
        <v>-0.6</v>
      </c>
      <c r="H221" s="3">
        <v>-2.9</v>
      </c>
      <c r="I221" s="3" t="s">
        <v>1333</v>
      </c>
      <c r="J221" s="3" t="s">
        <v>1270</v>
      </c>
      <c r="K221" s="3" t="s">
        <v>800</v>
      </c>
      <c r="L221" s="3" t="s">
        <v>1187</v>
      </c>
    </row>
    <row r="222" spans="1:12" x14ac:dyDescent="0.2">
      <c r="A222" s="13" t="s">
        <v>144</v>
      </c>
      <c r="B222" s="3" t="s">
        <v>788</v>
      </c>
      <c r="C222" s="3" t="s">
        <v>1234</v>
      </c>
      <c r="D222" s="3">
        <v>-3.5</v>
      </c>
      <c r="E222" s="3">
        <v>220</v>
      </c>
      <c r="F222" s="15">
        <v>3</v>
      </c>
      <c r="G222" s="3">
        <v>-5.3</v>
      </c>
      <c r="H222" s="3">
        <v>1.8</v>
      </c>
      <c r="I222" s="3" t="s">
        <v>1235</v>
      </c>
      <c r="J222" s="3" t="s">
        <v>1192</v>
      </c>
      <c r="K222" s="3" t="s">
        <v>1003</v>
      </c>
      <c r="L222" s="3" t="s">
        <v>1187</v>
      </c>
    </row>
    <row r="223" spans="1:12" x14ac:dyDescent="0.2">
      <c r="A223" s="13" t="s">
        <v>251</v>
      </c>
      <c r="B223" s="3" t="s">
        <v>778</v>
      </c>
      <c r="C223" s="3" t="s">
        <v>1334</v>
      </c>
      <c r="D223" s="3">
        <v>-3.5</v>
      </c>
      <c r="E223" s="3">
        <v>221</v>
      </c>
      <c r="F223" s="15">
        <v>1</v>
      </c>
      <c r="G223" s="3">
        <v>-3.3</v>
      </c>
      <c r="H223" s="3">
        <v>-0.2</v>
      </c>
      <c r="I223" s="3" t="s">
        <v>1335</v>
      </c>
      <c r="J223" s="3" t="s">
        <v>1022</v>
      </c>
      <c r="K223" s="3" t="s">
        <v>800</v>
      </c>
      <c r="L223" s="3" t="s">
        <v>1187</v>
      </c>
    </row>
    <row r="224" spans="1:12" x14ac:dyDescent="0.2">
      <c r="A224" s="13" t="s">
        <v>225</v>
      </c>
      <c r="B224" s="3" t="s">
        <v>776</v>
      </c>
      <c r="C224" s="3" t="s">
        <v>1245</v>
      </c>
      <c r="D224" s="3">
        <v>-3.5</v>
      </c>
      <c r="E224" s="3">
        <v>222</v>
      </c>
      <c r="F224" s="15">
        <v>3</v>
      </c>
      <c r="G224" s="3">
        <v>-2.9</v>
      </c>
      <c r="H224" s="3">
        <v>-0.6</v>
      </c>
      <c r="I224" s="3" t="s">
        <v>1246</v>
      </c>
      <c r="J224" s="3" t="s">
        <v>805</v>
      </c>
      <c r="K224" s="3" t="s">
        <v>800</v>
      </c>
      <c r="L224" s="3" t="s">
        <v>1187</v>
      </c>
    </row>
    <row r="225" spans="1:12" x14ac:dyDescent="0.2">
      <c r="A225" s="13" t="s">
        <v>302</v>
      </c>
      <c r="B225" s="3" t="s">
        <v>764</v>
      </c>
      <c r="C225" s="16" t="d">
        <v>2025-10-22</v>
      </c>
      <c r="D225" s="3">
        <v>-3.7</v>
      </c>
      <c r="E225" s="3">
        <v>223</v>
      </c>
      <c r="F225" s="14">
        <v>4</v>
      </c>
      <c r="G225" s="3">
        <v>-2.8</v>
      </c>
      <c r="H225" s="3">
        <v>-0.9</v>
      </c>
      <c r="I225" s="3" t="s">
        <v>1336</v>
      </c>
      <c r="J225" s="3" t="s">
        <v>1312</v>
      </c>
      <c r="K225" s="3" t="s">
        <v>800</v>
      </c>
      <c r="L225" s="3" t="s">
        <v>1187</v>
      </c>
    </row>
    <row r="226" spans="1:12" x14ac:dyDescent="0.2">
      <c r="A226" s="13" t="s">
        <v>148</v>
      </c>
      <c r="B226" s="3" t="s">
        <v>784</v>
      </c>
      <c r="C226" s="3" t="s">
        <v>1318</v>
      </c>
      <c r="D226" s="3">
        <v>-3.7</v>
      </c>
      <c r="E226" s="3">
        <v>224</v>
      </c>
      <c r="F226" s="14">
        <v>2</v>
      </c>
      <c r="G226" s="3">
        <v>-0.4</v>
      </c>
      <c r="H226" s="3">
        <v>-3.3</v>
      </c>
      <c r="I226" s="3" t="s">
        <v>1319</v>
      </c>
      <c r="J226" s="3" t="s">
        <v>807</v>
      </c>
      <c r="K226" s="3" t="s">
        <v>800</v>
      </c>
      <c r="L226" s="3" t="s">
        <v>1187</v>
      </c>
    </row>
    <row r="227" spans="1:12" x14ac:dyDescent="0.2">
      <c r="A227" s="13" t="s">
        <v>286</v>
      </c>
      <c r="B227" s="3" t="s">
        <v>784</v>
      </c>
      <c r="C227" s="3" t="s">
        <v>1247</v>
      </c>
      <c r="D227" s="3">
        <v>-3.8</v>
      </c>
      <c r="E227" s="3">
        <v>225</v>
      </c>
      <c r="F227" s="14">
        <v>3</v>
      </c>
      <c r="G227" s="3">
        <v>-4.3</v>
      </c>
      <c r="H227" s="3">
        <v>0.5</v>
      </c>
      <c r="I227" s="3" t="s">
        <v>1248</v>
      </c>
      <c r="J227" s="3" t="s">
        <v>807</v>
      </c>
      <c r="K227" s="3" t="s">
        <v>800</v>
      </c>
      <c r="L227" s="3" t="s">
        <v>1187</v>
      </c>
    </row>
    <row r="228" spans="1:12" x14ac:dyDescent="0.2">
      <c r="A228" s="13" t="s">
        <v>158</v>
      </c>
      <c r="B228" s="3" t="s">
        <v>779</v>
      </c>
      <c r="C228" s="3" t="s">
        <v>1268</v>
      </c>
      <c r="D228" s="3">
        <v>-3.8</v>
      </c>
      <c r="E228" s="3">
        <v>226</v>
      </c>
      <c r="F228" s="14">
        <v>3</v>
      </c>
      <c r="G228" s="3">
        <v>-1.7</v>
      </c>
      <c r="H228" s="3">
        <v>-2.1</v>
      </c>
      <c r="I228" s="3" t="s">
        <v>1269</v>
      </c>
      <c r="J228" s="3" t="s">
        <v>1017</v>
      </c>
      <c r="K228" s="3" t="s">
        <v>800</v>
      </c>
      <c r="L228" s="3" t="s">
        <v>1187</v>
      </c>
    </row>
    <row r="229" spans="1:12" x14ac:dyDescent="0.2">
      <c r="A229" s="13" t="s">
        <v>323</v>
      </c>
      <c r="B229" s="3" t="s">
        <v>780</v>
      </c>
      <c r="C229" s="3" t="s">
        <v>1201</v>
      </c>
      <c r="D229" s="3">
        <v>-3.9</v>
      </c>
      <c r="E229" s="3">
        <v>227</v>
      </c>
      <c r="F229" s="14">
        <v>7</v>
      </c>
      <c r="G229" s="3">
        <v>-2.8</v>
      </c>
      <c r="H229" s="3">
        <v>-1.1000000000000001</v>
      </c>
      <c r="I229" s="3" t="s">
        <v>1202</v>
      </c>
      <c r="J229" s="3" t="s">
        <v>799</v>
      </c>
      <c r="K229" s="3" t="s">
        <v>1003</v>
      </c>
      <c r="L229" s="3" t="s">
        <v>1187</v>
      </c>
    </row>
    <row r="230" spans="1:12" x14ac:dyDescent="0.2">
      <c r="A230" s="13" t="s">
        <v>87</v>
      </c>
      <c r="B230" s="3" t="s">
        <v>776</v>
      </c>
      <c r="C230" s="3" t="s">
        <v>1337</v>
      </c>
      <c r="D230" s="3">
        <v>-3.9</v>
      </c>
      <c r="E230" s="3">
        <v>228</v>
      </c>
      <c r="F230" s="14">
        <v>16</v>
      </c>
      <c r="G230" s="3">
        <v>0.1</v>
      </c>
      <c r="H230" s="3">
        <v>-4</v>
      </c>
      <c r="I230" s="3" t="s">
        <v>1338</v>
      </c>
      <c r="J230" s="3" t="s">
        <v>1312</v>
      </c>
      <c r="K230" s="3" t="s">
        <v>800</v>
      </c>
      <c r="L230" s="3" t="s">
        <v>1187</v>
      </c>
    </row>
    <row r="231" spans="1:12" x14ac:dyDescent="0.2">
      <c r="A231" s="13" t="s">
        <v>83</v>
      </c>
      <c r="B231" s="3" t="s">
        <v>782</v>
      </c>
      <c r="C231" s="3" t="s">
        <v>1247</v>
      </c>
      <c r="D231" s="3">
        <v>-3.9</v>
      </c>
      <c r="E231" s="3">
        <v>229</v>
      </c>
      <c r="F231" s="15">
        <v>8</v>
      </c>
      <c r="G231" s="3">
        <v>-4.9000000000000004</v>
      </c>
      <c r="H231" s="3">
        <v>1</v>
      </c>
      <c r="I231" s="3" t="s">
        <v>1248</v>
      </c>
      <c r="J231" s="3" t="s">
        <v>802</v>
      </c>
      <c r="K231" s="3" t="s">
        <v>800</v>
      </c>
      <c r="L231" s="3" t="s">
        <v>1187</v>
      </c>
    </row>
    <row r="232" spans="1:12" x14ac:dyDescent="0.2">
      <c r="A232" s="13" t="s">
        <v>329</v>
      </c>
      <c r="B232" s="3" t="s">
        <v>780</v>
      </c>
      <c r="C232" s="3" t="s">
        <v>1261</v>
      </c>
      <c r="D232" s="3">
        <v>-3.9</v>
      </c>
      <c r="E232" s="3">
        <v>230</v>
      </c>
      <c r="F232" s="15">
        <v>5</v>
      </c>
      <c r="G232" s="3">
        <v>-1.8</v>
      </c>
      <c r="H232" s="3">
        <v>-2.1</v>
      </c>
      <c r="I232" s="3" t="s">
        <v>1262</v>
      </c>
      <c r="J232" s="3" t="s">
        <v>1212</v>
      </c>
      <c r="K232" s="3" t="s">
        <v>800</v>
      </c>
      <c r="L232" s="3" t="s">
        <v>1187</v>
      </c>
    </row>
    <row r="233" spans="1:12" x14ac:dyDescent="0.2">
      <c r="A233" s="13" t="s">
        <v>201</v>
      </c>
      <c r="B233" s="3" t="s">
        <v>784</v>
      </c>
      <c r="C233" s="3" t="s">
        <v>1215</v>
      </c>
      <c r="D233" s="3">
        <v>-4.0999999999999996</v>
      </c>
      <c r="E233" s="3">
        <v>231</v>
      </c>
      <c r="F233" s="3" t="s">
        <v>798</v>
      </c>
      <c r="G233" s="3">
        <v>-2</v>
      </c>
      <c r="H233" s="3">
        <v>-2.1</v>
      </c>
      <c r="I233" s="3" t="s">
        <v>1216</v>
      </c>
      <c r="J233" s="3" t="s">
        <v>802</v>
      </c>
      <c r="K233" s="3" t="s">
        <v>800</v>
      </c>
      <c r="L233" s="3" t="s">
        <v>1187</v>
      </c>
    </row>
    <row r="234" spans="1:12" x14ac:dyDescent="0.2">
      <c r="A234" s="13" t="s">
        <v>260</v>
      </c>
      <c r="B234" s="3" t="s">
        <v>770</v>
      </c>
      <c r="C234" s="3" t="s">
        <v>1318</v>
      </c>
      <c r="D234" s="3">
        <v>-4.2</v>
      </c>
      <c r="E234" s="3">
        <v>232</v>
      </c>
      <c r="F234" s="15">
        <v>2</v>
      </c>
      <c r="G234" s="3">
        <v>-3.1</v>
      </c>
      <c r="H234" s="3">
        <v>-1.1000000000000001</v>
      </c>
      <c r="I234" s="3" t="s">
        <v>1319</v>
      </c>
      <c r="J234" s="3" t="s">
        <v>1219</v>
      </c>
      <c r="K234" s="3" t="s">
        <v>800</v>
      </c>
      <c r="L234" s="3" t="s">
        <v>1187</v>
      </c>
    </row>
    <row r="235" spans="1:12" x14ac:dyDescent="0.2">
      <c r="A235" s="13" t="s">
        <v>205</v>
      </c>
      <c r="B235" s="3" t="s">
        <v>782</v>
      </c>
      <c r="C235" s="3" t="s">
        <v>1339</v>
      </c>
      <c r="D235" s="3">
        <v>-4.2</v>
      </c>
      <c r="E235" s="3">
        <v>233</v>
      </c>
      <c r="F235" s="15">
        <v>10</v>
      </c>
      <c r="G235" s="3">
        <v>-1.9</v>
      </c>
      <c r="H235" s="3">
        <v>-2.2999999999999998</v>
      </c>
      <c r="I235" s="3" t="s">
        <v>1340</v>
      </c>
      <c r="J235" s="3" t="s">
        <v>1212</v>
      </c>
      <c r="K235" s="3" t="s">
        <v>800</v>
      </c>
      <c r="L235" s="3" t="s">
        <v>1187</v>
      </c>
    </row>
    <row r="236" spans="1:12" x14ac:dyDescent="0.2">
      <c r="A236" s="13" t="s">
        <v>304</v>
      </c>
      <c r="B236" s="3" t="s">
        <v>781</v>
      </c>
      <c r="C236" s="3" t="s">
        <v>1245</v>
      </c>
      <c r="D236" s="3">
        <v>-4.2</v>
      </c>
      <c r="E236" s="3">
        <v>234</v>
      </c>
      <c r="F236" s="15">
        <v>2</v>
      </c>
      <c r="G236" s="3">
        <v>-3.6</v>
      </c>
      <c r="H236" s="3">
        <v>-0.7</v>
      </c>
      <c r="I236" s="3" t="s">
        <v>1246</v>
      </c>
      <c r="J236" s="3" t="s">
        <v>803</v>
      </c>
      <c r="K236" s="3" t="s">
        <v>800</v>
      </c>
      <c r="L236" s="3" t="s">
        <v>1187</v>
      </c>
    </row>
    <row r="237" spans="1:12" x14ac:dyDescent="0.2">
      <c r="A237" s="13" t="s">
        <v>194</v>
      </c>
      <c r="B237" s="3" t="s">
        <v>766</v>
      </c>
      <c r="C237" s="3" t="s">
        <v>1329</v>
      </c>
      <c r="D237" s="3">
        <v>-4.3</v>
      </c>
      <c r="E237" s="3">
        <v>235</v>
      </c>
      <c r="F237" s="14">
        <v>10</v>
      </c>
      <c r="G237" s="3">
        <v>-3.4</v>
      </c>
      <c r="H237" s="3">
        <v>-0.9</v>
      </c>
      <c r="I237" s="3" t="s">
        <v>1330</v>
      </c>
      <c r="J237" s="3" t="s">
        <v>1231</v>
      </c>
      <c r="K237" s="3" t="s">
        <v>800</v>
      </c>
      <c r="L237" s="3" t="s">
        <v>1187</v>
      </c>
    </row>
    <row r="238" spans="1:12" x14ac:dyDescent="0.2">
      <c r="A238" s="13" t="s">
        <v>70</v>
      </c>
      <c r="B238" s="3" t="s">
        <v>772</v>
      </c>
      <c r="C238" s="3" t="s">
        <v>1341</v>
      </c>
      <c r="D238" s="3">
        <v>-4.5</v>
      </c>
      <c r="E238" s="3">
        <v>236</v>
      </c>
      <c r="F238" s="14">
        <v>12</v>
      </c>
      <c r="G238" s="3">
        <v>-1.3</v>
      </c>
      <c r="H238" s="3">
        <v>-3.2</v>
      </c>
      <c r="I238" s="3" t="s">
        <v>1342</v>
      </c>
      <c r="J238" s="3" t="s">
        <v>808</v>
      </c>
      <c r="K238" s="3" t="s">
        <v>800</v>
      </c>
      <c r="L238" s="3" t="s">
        <v>1187</v>
      </c>
    </row>
    <row r="239" spans="1:12" x14ac:dyDescent="0.2">
      <c r="A239" s="13" t="s">
        <v>283</v>
      </c>
      <c r="B239" s="3" t="s">
        <v>767</v>
      </c>
      <c r="C239" s="16" t="d">
        <v>2025-09-23</v>
      </c>
      <c r="D239" s="3">
        <v>-4.5</v>
      </c>
      <c r="E239" s="3">
        <v>237</v>
      </c>
      <c r="F239" s="15">
        <v>4</v>
      </c>
      <c r="G239" s="3">
        <v>-3.9</v>
      </c>
      <c r="H239" s="3">
        <v>-0.6</v>
      </c>
      <c r="I239" s="3" t="s">
        <v>1343</v>
      </c>
      <c r="J239" s="3" t="s">
        <v>1306</v>
      </c>
      <c r="K239" s="3" t="s">
        <v>800</v>
      </c>
      <c r="L239" s="3" t="s">
        <v>1187</v>
      </c>
    </row>
    <row r="240" spans="1:12" x14ac:dyDescent="0.2">
      <c r="A240" s="13" t="s">
        <v>215</v>
      </c>
      <c r="B240" s="3" t="s">
        <v>763</v>
      </c>
      <c r="C240" s="3" t="s">
        <v>1344</v>
      </c>
      <c r="D240" s="3">
        <v>-4.5</v>
      </c>
      <c r="E240" s="3">
        <v>238</v>
      </c>
      <c r="F240" s="14">
        <v>9</v>
      </c>
      <c r="G240" s="3">
        <v>-1.6</v>
      </c>
      <c r="H240" s="3">
        <v>-2.9</v>
      </c>
      <c r="I240" s="3" t="s">
        <v>1345</v>
      </c>
      <c r="J240" s="3" t="s">
        <v>978</v>
      </c>
      <c r="K240" s="3" t="s">
        <v>800</v>
      </c>
      <c r="L240" s="3" t="s">
        <v>1187</v>
      </c>
    </row>
    <row r="241" spans="1:12" x14ac:dyDescent="0.2">
      <c r="A241" s="13" t="s">
        <v>250</v>
      </c>
      <c r="B241" s="3" t="s">
        <v>785</v>
      </c>
      <c r="C241" s="3" t="s">
        <v>1201</v>
      </c>
      <c r="D241" s="3">
        <v>-4.5999999999999996</v>
      </c>
      <c r="E241" s="3">
        <v>239</v>
      </c>
      <c r="F241" s="14">
        <v>18</v>
      </c>
      <c r="G241" s="3">
        <v>-4.8</v>
      </c>
      <c r="H241" s="3">
        <v>0.2</v>
      </c>
      <c r="I241" s="3" t="s">
        <v>1202</v>
      </c>
      <c r="J241" s="3" t="s">
        <v>1219</v>
      </c>
      <c r="K241" s="3" t="s">
        <v>800</v>
      </c>
      <c r="L241" s="3" t="s">
        <v>1187</v>
      </c>
    </row>
    <row r="242" spans="1:12" x14ac:dyDescent="0.2">
      <c r="A242" s="13" t="s">
        <v>266</v>
      </c>
      <c r="B242" s="3" t="s">
        <v>777</v>
      </c>
      <c r="C242" s="3" t="s">
        <v>1210</v>
      </c>
      <c r="D242" s="3">
        <v>-4.5999999999999996</v>
      </c>
      <c r="E242" s="3">
        <v>240</v>
      </c>
      <c r="F242" s="15">
        <v>4</v>
      </c>
      <c r="G242" s="3">
        <v>-4.7</v>
      </c>
      <c r="H242" s="3">
        <v>0.1</v>
      </c>
      <c r="I242" s="3" t="s">
        <v>1211</v>
      </c>
      <c r="J242" s="3" t="s">
        <v>806</v>
      </c>
      <c r="K242" s="3" t="s">
        <v>800</v>
      </c>
      <c r="L242" s="3" t="s">
        <v>1187</v>
      </c>
    </row>
    <row r="243" spans="1:12" x14ac:dyDescent="0.2">
      <c r="A243" s="13" t="s">
        <v>55</v>
      </c>
      <c r="B243" s="3" t="s">
        <v>771</v>
      </c>
      <c r="C243" s="16" t="d">
        <v>2025-12-15</v>
      </c>
      <c r="D243" s="3">
        <v>-4.5999999999999996</v>
      </c>
      <c r="E243" s="3">
        <v>241</v>
      </c>
      <c r="F243" s="15">
        <v>6</v>
      </c>
      <c r="G243" s="3">
        <v>-0.7</v>
      </c>
      <c r="H243" s="3">
        <v>-3.9</v>
      </c>
      <c r="I243" s="3" t="s">
        <v>1346</v>
      </c>
      <c r="J243" s="3" t="s">
        <v>1347</v>
      </c>
      <c r="K243" s="3" t="s">
        <v>800</v>
      </c>
      <c r="L243" s="3" t="s">
        <v>1187</v>
      </c>
    </row>
    <row r="244" spans="1:12" x14ac:dyDescent="0.2">
      <c r="A244" s="13" t="s">
        <v>336</v>
      </c>
      <c r="B244" s="3" t="s">
        <v>776</v>
      </c>
      <c r="C244" s="3" t="s">
        <v>1329</v>
      </c>
      <c r="D244" s="3">
        <v>-4.7</v>
      </c>
      <c r="E244" s="3">
        <v>242</v>
      </c>
      <c r="F244" s="3" t="s">
        <v>798</v>
      </c>
      <c r="G244" s="3">
        <v>-1.9</v>
      </c>
      <c r="H244" s="3">
        <v>-2.7</v>
      </c>
      <c r="I244" s="3" t="s">
        <v>1330</v>
      </c>
      <c r="J244" s="3" t="s">
        <v>1212</v>
      </c>
      <c r="K244" s="3" t="s">
        <v>800</v>
      </c>
      <c r="L244" s="3" t="s">
        <v>1187</v>
      </c>
    </row>
    <row r="245" spans="1:12" x14ac:dyDescent="0.2">
      <c r="A245" s="13" t="s">
        <v>244</v>
      </c>
      <c r="B245" s="3" t="s">
        <v>777</v>
      </c>
      <c r="C245" s="3" t="s">
        <v>1206</v>
      </c>
      <c r="D245" s="3">
        <v>-4.7</v>
      </c>
      <c r="E245" s="3">
        <v>243</v>
      </c>
      <c r="F245" s="15">
        <v>5</v>
      </c>
      <c r="G245" s="3">
        <v>-5.7</v>
      </c>
      <c r="H245" s="3">
        <v>0.9</v>
      </c>
      <c r="I245" s="3" t="s">
        <v>1207</v>
      </c>
      <c r="J245" s="3" t="s">
        <v>801</v>
      </c>
      <c r="K245" s="3" t="s">
        <v>1003</v>
      </c>
      <c r="L245" s="3" t="s">
        <v>1187</v>
      </c>
    </row>
    <row r="246" spans="1:12" x14ac:dyDescent="0.2">
      <c r="A246" s="13" t="s">
        <v>275</v>
      </c>
      <c r="B246" s="3" t="s">
        <v>768</v>
      </c>
      <c r="C246" s="3" t="s">
        <v>1259</v>
      </c>
      <c r="D246" s="3">
        <v>-4.7</v>
      </c>
      <c r="E246" s="3">
        <v>244</v>
      </c>
      <c r="F246" s="15">
        <v>7</v>
      </c>
      <c r="G246" s="3">
        <v>-6.3</v>
      </c>
      <c r="H246" s="3">
        <v>1.5</v>
      </c>
      <c r="I246" s="3" t="s">
        <v>1260</v>
      </c>
      <c r="J246" s="3" t="s">
        <v>1303</v>
      </c>
      <c r="K246" s="3" t="s">
        <v>800</v>
      </c>
      <c r="L246" s="3" t="s">
        <v>1187</v>
      </c>
    </row>
    <row r="247" spans="1:12" x14ac:dyDescent="0.2">
      <c r="A247" s="13" t="s">
        <v>1765</v>
      </c>
      <c r="B247" s="3" t="s">
        <v>773</v>
      </c>
      <c r="C247" s="3" t="s">
        <v>1245</v>
      </c>
      <c r="D247" s="3">
        <v>-4.8</v>
      </c>
      <c r="E247" s="3">
        <v>245</v>
      </c>
      <c r="F247" s="15">
        <v>6</v>
      </c>
      <c r="G247" s="3">
        <v>-2.1</v>
      </c>
      <c r="H247" s="3">
        <v>-2.7</v>
      </c>
      <c r="I247" s="3" t="s">
        <v>1246</v>
      </c>
      <c r="J247" s="3" t="s">
        <v>1303</v>
      </c>
      <c r="K247" s="3" t="s">
        <v>800</v>
      </c>
      <c r="L247" s="3" t="s">
        <v>1187</v>
      </c>
    </row>
    <row r="248" spans="1:12" x14ac:dyDescent="0.2">
      <c r="A248" s="13" t="s">
        <v>343</v>
      </c>
      <c r="B248" s="3" t="s">
        <v>771</v>
      </c>
      <c r="C248" s="16" t="d">
        <v>2025-12-15</v>
      </c>
      <c r="D248" s="3">
        <v>-4.8</v>
      </c>
      <c r="E248" s="3">
        <v>246</v>
      </c>
      <c r="F248" s="15">
        <v>5</v>
      </c>
      <c r="G248" s="3">
        <v>-3.8</v>
      </c>
      <c r="H248" s="3">
        <v>-1</v>
      </c>
      <c r="I248" s="3" t="s">
        <v>1346</v>
      </c>
      <c r="J248" s="3" t="s">
        <v>1348</v>
      </c>
      <c r="K248" s="3" t="s">
        <v>800</v>
      </c>
      <c r="L248" s="3" t="s">
        <v>1187</v>
      </c>
    </row>
    <row r="249" spans="1:12" x14ac:dyDescent="0.2">
      <c r="A249" s="13" t="s">
        <v>54</v>
      </c>
      <c r="B249" s="3" t="s">
        <v>775</v>
      </c>
      <c r="C249" s="3" t="s">
        <v>1261</v>
      </c>
      <c r="D249" s="3">
        <v>-4.9000000000000004</v>
      </c>
      <c r="E249" s="3">
        <v>247</v>
      </c>
      <c r="F249" s="15">
        <v>4</v>
      </c>
      <c r="G249" s="3">
        <v>-4.5</v>
      </c>
      <c r="H249" s="3">
        <v>-0.4</v>
      </c>
      <c r="I249" s="3" t="s">
        <v>1262</v>
      </c>
      <c r="J249" s="3" t="s">
        <v>1231</v>
      </c>
      <c r="K249" s="3" t="s">
        <v>800</v>
      </c>
      <c r="L249" s="3" t="s">
        <v>1187</v>
      </c>
    </row>
    <row r="250" spans="1:12" x14ac:dyDescent="0.2">
      <c r="A250" s="13" t="s">
        <v>84</v>
      </c>
      <c r="B250" s="3" t="s">
        <v>782</v>
      </c>
      <c r="C250" s="3" t="s">
        <v>1238</v>
      </c>
      <c r="D250" s="3">
        <v>-5</v>
      </c>
      <c r="E250" s="3">
        <v>248</v>
      </c>
      <c r="F250" s="15">
        <v>2</v>
      </c>
      <c r="G250" s="3">
        <v>-2.2000000000000002</v>
      </c>
      <c r="H250" s="3">
        <v>-2.8</v>
      </c>
      <c r="I250" s="3" t="s">
        <v>1239</v>
      </c>
      <c r="J250" s="3" t="s">
        <v>805</v>
      </c>
      <c r="K250" s="3" t="s">
        <v>800</v>
      </c>
      <c r="L250" s="3" t="s">
        <v>1187</v>
      </c>
    </row>
    <row r="251" spans="1:12" x14ac:dyDescent="0.2">
      <c r="A251" s="13" t="s">
        <v>339</v>
      </c>
      <c r="B251" s="3" t="s">
        <v>777</v>
      </c>
      <c r="C251" s="3" t="s">
        <v>1215</v>
      </c>
      <c r="D251" s="3">
        <v>-5.0999999999999996</v>
      </c>
      <c r="E251" s="3">
        <v>249</v>
      </c>
      <c r="F251" s="14">
        <v>1</v>
      </c>
      <c r="G251" s="3">
        <v>-5.7</v>
      </c>
      <c r="H251" s="3">
        <v>0.7</v>
      </c>
      <c r="I251" s="3" t="s">
        <v>1216</v>
      </c>
      <c r="J251" s="3" t="s">
        <v>1219</v>
      </c>
      <c r="K251" s="3" t="s">
        <v>800</v>
      </c>
      <c r="L251" s="3" t="s">
        <v>1187</v>
      </c>
    </row>
    <row r="252" spans="1:12" x14ac:dyDescent="0.2">
      <c r="A252" s="13" t="s">
        <v>163</v>
      </c>
      <c r="B252" s="3" t="s">
        <v>782</v>
      </c>
      <c r="C252" s="16" t="d">
        <v>2025-12-22</v>
      </c>
      <c r="D252" s="3">
        <v>-5.0999999999999996</v>
      </c>
      <c r="E252" s="3">
        <v>250</v>
      </c>
      <c r="F252" s="15">
        <v>10</v>
      </c>
      <c r="G252" s="3">
        <v>-2.4</v>
      </c>
      <c r="H252" s="3">
        <v>-2.7</v>
      </c>
      <c r="I252" s="3" t="s">
        <v>1349</v>
      </c>
      <c r="J252" s="3" t="s">
        <v>1312</v>
      </c>
      <c r="K252" s="3" t="s">
        <v>800</v>
      </c>
      <c r="L252" s="3" t="s">
        <v>1187</v>
      </c>
    </row>
    <row r="253" spans="1:12" x14ac:dyDescent="0.2">
      <c r="A253" s="13" t="s">
        <v>345</v>
      </c>
      <c r="B253" s="3" t="s">
        <v>785</v>
      </c>
      <c r="C253" s="3" t="s">
        <v>1350</v>
      </c>
      <c r="D253" s="3">
        <v>-5.2</v>
      </c>
      <c r="E253" s="3">
        <v>251</v>
      </c>
      <c r="F253" s="14">
        <v>3</v>
      </c>
      <c r="G253" s="3">
        <v>-5.2</v>
      </c>
      <c r="H253" s="3">
        <v>0</v>
      </c>
      <c r="I253" s="3" t="s">
        <v>1351</v>
      </c>
      <c r="J253" s="3" t="s">
        <v>1219</v>
      </c>
      <c r="K253" s="3" t="s">
        <v>800</v>
      </c>
      <c r="L253" s="3" t="s">
        <v>1187</v>
      </c>
    </row>
    <row r="254" spans="1:12" x14ac:dyDescent="0.2">
      <c r="A254" s="13" t="s">
        <v>257</v>
      </c>
      <c r="B254" s="3" t="s">
        <v>769</v>
      </c>
      <c r="C254" s="3" t="s">
        <v>1261</v>
      </c>
      <c r="D254" s="3">
        <v>-5.2</v>
      </c>
      <c r="E254" s="3">
        <v>252</v>
      </c>
      <c r="F254" s="15">
        <v>1</v>
      </c>
      <c r="G254" s="3">
        <v>-0.9</v>
      </c>
      <c r="H254" s="3">
        <v>-4.3</v>
      </c>
      <c r="I254" s="3" t="s">
        <v>1262</v>
      </c>
      <c r="J254" s="3" t="s">
        <v>805</v>
      </c>
      <c r="K254" s="3" t="s">
        <v>800</v>
      </c>
      <c r="L254" s="3" t="s">
        <v>1187</v>
      </c>
    </row>
    <row r="255" spans="1:12" x14ac:dyDescent="0.2">
      <c r="A255" s="13" t="s">
        <v>267</v>
      </c>
      <c r="B255" s="3" t="s">
        <v>780</v>
      </c>
      <c r="C255" s="3" t="s">
        <v>1320</v>
      </c>
      <c r="D255" s="3">
        <v>-5.3</v>
      </c>
      <c r="E255" s="3">
        <v>253</v>
      </c>
      <c r="F255" s="15">
        <v>4</v>
      </c>
      <c r="G255" s="3">
        <v>-3.3</v>
      </c>
      <c r="H255" s="3">
        <v>-2</v>
      </c>
      <c r="I255" s="3" t="s">
        <v>1321</v>
      </c>
      <c r="J255" s="3" t="s">
        <v>1212</v>
      </c>
      <c r="K255" s="3" t="s">
        <v>800</v>
      </c>
      <c r="L255" s="3" t="s">
        <v>1187</v>
      </c>
    </row>
    <row r="256" spans="1:12" x14ac:dyDescent="0.2">
      <c r="A256" s="13" t="s">
        <v>200</v>
      </c>
      <c r="B256" s="3" t="s">
        <v>772</v>
      </c>
      <c r="C256" s="3" t="s">
        <v>1261</v>
      </c>
      <c r="D256" s="3">
        <v>-5.3</v>
      </c>
      <c r="E256" s="3">
        <v>254</v>
      </c>
      <c r="F256" s="14">
        <v>1</v>
      </c>
      <c r="G256" s="3">
        <v>-1.8</v>
      </c>
      <c r="H256" s="3">
        <v>-3.5</v>
      </c>
      <c r="I256" s="3" t="s">
        <v>1262</v>
      </c>
      <c r="J256" s="3" t="s">
        <v>808</v>
      </c>
      <c r="K256" s="3" t="s">
        <v>800</v>
      </c>
      <c r="L256" s="3" t="s">
        <v>1187</v>
      </c>
    </row>
    <row r="257" spans="1:12" x14ac:dyDescent="0.2">
      <c r="A257" s="13" t="s">
        <v>237</v>
      </c>
      <c r="B257" s="3" t="s">
        <v>769</v>
      </c>
      <c r="C257" s="3" t="s">
        <v>1245</v>
      </c>
      <c r="D257" s="3">
        <v>-5.3</v>
      </c>
      <c r="E257" s="3">
        <v>255</v>
      </c>
      <c r="F257" s="15">
        <v>2</v>
      </c>
      <c r="G257" s="3">
        <v>-3.1</v>
      </c>
      <c r="H257" s="3">
        <v>-2.2000000000000002</v>
      </c>
      <c r="I257" s="3" t="s">
        <v>1246</v>
      </c>
      <c r="J257" s="3" t="s">
        <v>805</v>
      </c>
      <c r="K257" s="3" t="s">
        <v>800</v>
      </c>
      <c r="L257" s="3" t="s">
        <v>1187</v>
      </c>
    </row>
    <row r="258" spans="1:12" x14ac:dyDescent="0.2">
      <c r="A258" s="13" t="s">
        <v>224</v>
      </c>
      <c r="B258" s="3" t="s">
        <v>772</v>
      </c>
      <c r="C258" s="3" t="s">
        <v>1352</v>
      </c>
      <c r="D258" s="3">
        <v>-5.4</v>
      </c>
      <c r="E258" s="3">
        <v>256</v>
      </c>
      <c r="F258" s="3" t="s">
        <v>798</v>
      </c>
      <c r="G258" s="3">
        <v>-3.5</v>
      </c>
      <c r="H258" s="3">
        <v>-1.9</v>
      </c>
      <c r="I258" s="3" t="s">
        <v>813</v>
      </c>
      <c r="J258" s="3" t="s">
        <v>1020</v>
      </c>
      <c r="K258" s="3" t="s">
        <v>800</v>
      </c>
      <c r="L258" s="3" t="s">
        <v>1187</v>
      </c>
    </row>
    <row r="259" spans="1:12" x14ac:dyDescent="0.2">
      <c r="A259" s="13" t="s">
        <v>23</v>
      </c>
      <c r="B259" s="3" t="s">
        <v>783</v>
      </c>
      <c r="C259" s="3" t="s">
        <v>1215</v>
      </c>
      <c r="D259" s="3">
        <v>-5.4</v>
      </c>
      <c r="E259" s="3">
        <v>257</v>
      </c>
      <c r="F259" s="14">
        <v>1</v>
      </c>
      <c r="G259" s="3">
        <v>0.4</v>
      </c>
      <c r="H259" s="3">
        <v>-5.8</v>
      </c>
      <c r="I259" s="3" t="s">
        <v>1216</v>
      </c>
      <c r="J259" s="3" t="s">
        <v>1313</v>
      </c>
      <c r="K259" s="3" t="s">
        <v>800</v>
      </c>
      <c r="L259" s="3" t="s">
        <v>1187</v>
      </c>
    </row>
    <row r="260" spans="1:12" x14ac:dyDescent="0.2">
      <c r="A260" s="13" t="s">
        <v>139</v>
      </c>
      <c r="B260" s="3" t="s">
        <v>770</v>
      </c>
      <c r="C260" s="3" t="s">
        <v>1245</v>
      </c>
      <c r="D260" s="3">
        <v>-5.5</v>
      </c>
      <c r="E260" s="3">
        <v>258</v>
      </c>
      <c r="F260" s="14">
        <v>6</v>
      </c>
      <c r="G260" s="3">
        <v>-1.8</v>
      </c>
      <c r="H260" s="3">
        <v>-3.7</v>
      </c>
      <c r="I260" s="3" t="s">
        <v>1246</v>
      </c>
      <c r="J260" s="3" t="s">
        <v>979</v>
      </c>
      <c r="K260" s="3" t="s">
        <v>800</v>
      </c>
      <c r="L260" s="3" t="s">
        <v>1187</v>
      </c>
    </row>
    <row r="261" spans="1:12" x14ac:dyDescent="0.2">
      <c r="A261" s="13" t="s">
        <v>167</v>
      </c>
      <c r="B261" s="3" t="s">
        <v>778</v>
      </c>
      <c r="C261" s="3" t="s">
        <v>1334</v>
      </c>
      <c r="D261" s="3">
        <v>-5.5</v>
      </c>
      <c r="E261" s="3">
        <v>259</v>
      </c>
      <c r="F261" s="14">
        <v>2</v>
      </c>
      <c r="G261" s="3">
        <v>-2.2999999999999998</v>
      </c>
      <c r="H261" s="3">
        <v>-3.2</v>
      </c>
      <c r="I261" s="3" t="s">
        <v>1335</v>
      </c>
      <c r="J261" s="3" t="s">
        <v>1022</v>
      </c>
      <c r="K261" s="3" t="s">
        <v>800</v>
      </c>
      <c r="L261" s="3" t="s">
        <v>1187</v>
      </c>
    </row>
    <row r="262" spans="1:12" x14ac:dyDescent="0.2">
      <c r="A262" s="13" t="s">
        <v>303</v>
      </c>
      <c r="B262" s="3" t="s">
        <v>772</v>
      </c>
      <c r="C262" s="3" t="s">
        <v>1271</v>
      </c>
      <c r="D262" s="3">
        <v>-5.5</v>
      </c>
      <c r="E262" s="3">
        <v>260</v>
      </c>
      <c r="F262" s="15">
        <v>8</v>
      </c>
      <c r="G262" s="3">
        <v>-6.6</v>
      </c>
      <c r="H262" s="3">
        <v>1.1000000000000001</v>
      </c>
      <c r="I262" s="3" t="s">
        <v>1272</v>
      </c>
      <c r="J262" s="3" t="s">
        <v>979</v>
      </c>
      <c r="K262" s="3" t="s">
        <v>800</v>
      </c>
      <c r="L262" s="3" t="s">
        <v>1187</v>
      </c>
    </row>
    <row r="263" spans="1:12" x14ac:dyDescent="0.2">
      <c r="A263" s="13" t="s">
        <v>64</v>
      </c>
      <c r="B263" s="3" t="s">
        <v>770</v>
      </c>
      <c r="C263" s="3" t="s">
        <v>1255</v>
      </c>
      <c r="D263" s="3">
        <v>-5.5</v>
      </c>
      <c r="E263" s="3">
        <v>261</v>
      </c>
      <c r="F263" s="15">
        <v>1</v>
      </c>
      <c r="G263" s="3">
        <v>-3.4</v>
      </c>
      <c r="H263" s="3">
        <v>-2.1</v>
      </c>
      <c r="I263" s="3" t="s">
        <v>1256</v>
      </c>
      <c r="J263" s="3" t="s">
        <v>808</v>
      </c>
      <c r="K263" s="3" t="s">
        <v>800</v>
      </c>
      <c r="L263" s="3" t="s">
        <v>1187</v>
      </c>
    </row>
    <row r="264" spans="1:12" x14ac:dyDescent="0.2">
      <c r="A264" s="13" t="s">
        <v>326</v>
      </c>
      <c r="B264" s="3" t="s">
        <v>785</v>
      </c>
      <c r="C264" s="16" t="d">
        <v>2025-12-16</v>
      </c>
      <c r="D264" s="3">
        <v>-5.6</v>
      </c>
      <c r="E264" s="3">
        <v>262</v>
      </c>
      <c r="F264" s="14">
        <v>1</v>
      </c>
      <c r="G264" s="3">
        <v>-6.6</v>
      </c>
      <c r="H264" s="3">
        <v>1</v>
      </c>
      <c r="I264" s="3" t="s">
        <v>1019</v>
      </c>
      <c r="J264" s="3" t="s">
        <v>1020</v>
      </c>
      <c r="K264" s="3" t="s">
        <v>800</v>
      </c>
      <c r="L264" s="3" t="s">
        <v>1187</v>
      </c>
    </row>
    <row r="265" spans="1:12" x14ac:dyDescent="0.2">
      <c r="A265" s="13" t="s">
        <v>290</v>
      </c>
      <c r="B265" s="3" t="s">
        <v>785</v>
      </c>
      <c r="C265" s="3" t="s">
        <v>1353</v>
      </c>
      <c r="D265" s="3">
        <v>-5.6</v>
      </c>
      <c r="E265" s="3">
        <v>263</v>
      </c>
      <c r="F265" s="15">
        <v>4</v>
      </c>
      <c r="G265" s="3">
        <v>-6.3</v>
      </c>
      <c r="H265" s="3">
        <v>0.7</v>
      </c>
      <c r="I265" s="3" t="s">
        <v>1354</v>
      </c>
      <c r="J265" s="3" t="s">
        <v>806</v>
      </c>
      <c r="K265" s="3" t="s">
        <v>800</v>
      </c>
      <c r="L265" s="3" t="s">
        <v>1187</v>
      </c>
    </row>
    <row r="266" spans="1:12" x14ac:dyDescent="0.2">
      <c r="A266" s="13" t="s">
        <v>159</v>
      </c>
      <c r="B266" s="3" t="s">
        <v>785</v>
      </c>
      <c r="C266" s="3" t="s">
        <v>1355</v>
      </c>
      <c r="D266" s="3">
        <v>-5.8</v>
      </c>
      <c r="E266" s="3">
        <v>264</v>
      </c>
      <c r="F266" s="15">
        <v>2</v>
      </c>
      <c r="G266" s="3">
        <v>-1.3</v>
      </c>
      <c r="H266" s="3">
        <v>-4.4000000000000004</v>
      </c>
      <c r="I266" s="3" t="s">
        <v>1008</v>
      </c>
      <c r="J266" s="3" t="s">
        <v>1219</v>
      </c>
      <c r="K266" s="3" t="s">
        <v>800</v>
      </c>
      <c r="L266" s="3" t="s">
        <v>1187</v>
      </c>
    </row>
    <row r="267" spans="1:12" x14ac:dyDescent="0.2">
      <c r="A267" s="13" t="s">
        <v>190</v>
      </c>
      <c r="B267" s="3" t="s">
        <v>785</v>
      </c>
      <c r="C267" s="3" t="s">
        <v>1288</v>
      </c>
      <c r="D267" s="3">
        <v>-6</v>
      </c>
      <c r="E267" s="3">
        <v>265</v>
      </c>
      <c r="F267" s="14">
        <v>3</v>
      </c>
      <c r="G267" s="3">
        <v>-2</v>
      </c>
      <c r="H267" s="3">
        <v>-3.9</v>
      </c>
      <c r="I267" s="3" t="s">
        <v>1289</v>
      </c>
      <c r="J267" s="3" t="s">
        <v>1000</v>
      </c>
      <c r="K267" s="3" t="s">
        <v>800</v>
      </c>
      <c r="L267" s="3" t="s">
        <v>1187</v>
      </c>
    </row>
    <row r="268" spans="1:12" x14ac:dyDescent="0.2">
      <c r="A268" s="13" t="s">
        <v>254</v>
      </c>
      <c r="B268" s="3" t="s">
        <v>779</v>
      </c>
      <c r="C268" s="16" t="d">
        <v>2025-11-20</v>
      </c>
      <c r="D268" s="3">
        <v>-6</v>
      </c>
      <c r="E268" s="3">
        <v>266</v>
      </c>
      <c r="F268" s="3" t="s">
        <v>798</v>
      </c>
      <c r="G268" s="3">
        <v>-3.3</v>
      </c>
      <c r="H268" s="3">
        <v>-2.8</v>
      </c>
      <c r="I268" s="3" t="s">
        <v>1356</v>
      </c>
      <c r="J268" s="3" t="s">
        <v>1028</v>
      </c>
      <c r="K268" s="3" t="s">
        <v>800</v>
      </c>
      <c r="L268" s="3" t="s">
        <v>1187</v>
      </c>
    </row>
    <row r="269" spans="1:12" x14ac:dyDescent="0.2">
      <c r="A269" s="13" t="s">
        <v>102</v>
      </c>
      <c r="B269" s="3" t="s">
        <v>777</v>
      </c>
      <c r="C269" s="3" t="s">
        <v>1245</v>
      </c>
      <c r="D269" s="3">
        <v>-6.1</v>
      </c>
      <c r="E269" s="3">
        <v>267</v>
      </c>
      <c r="F269" s="3" t="s">
        <v>798</v>
      </c>
      <c r="G269" s="3">
        <v>-4.4000000000000004</v>
      </c>
      <c r="H269" s="3">
        <v>-1.7</v>
      </c>
      <c r="I269" s="3" t="s">
        <v>1246</v>
      </c>
      <c r="J269" s="3" t="s">
        <v>1219</v>
      </c>
      <c r="K269" s="3" t="s">
        <v>800</v>
      </c>
      <c r="L269" s="3" t="s">
        <v>1187</v>
      </c>
    </row>
    <row r="270" spans="1:12" x14ac:dyDescent="0.2">
      <c r="A270" s="13" t="s">
        <v>73</v>
      </c>
      <c r="B270" s="3" t="s">
        <v>786</v>
      </c>
      <c r="C270" s="3" t="s">
        <v>1261</v>
      </c>
      <c r="D270" s="3">
        <v>-6.2</v>
      </c>
      <c r="E270" s="3">
        <v>268</v>
      </c>
      <c r="F270" s="15">
        <v>3</v>
      </c>
      <c r="G270" s="3">
        <v>-2.2999999999999998</v>
      </c>
      <c r="H270" s="3">
        <v>-3.9</v>
      </c>
      <c r="I270" s="3" t="s">
        <v>1262</v>
      </c>
      <c r="J270" s="3" t="s">
        <v>1325</v>
      </c>
      <c r="K270" s="3" t="s">
        <v>800</v>
      </c>
      <c r="L270" s="3" t="s">
        <v>1187</v>
      </c>
    </row>
    <row r="271" spans="1:12" x14ac:dyDescent="0.2">
      <c r="A271" s="13" t="s">
        <v>365</v>
      </c>
      <c r="B271" s="3" t="s">
        <v>767</v>
      </c>
      <c r="C271" s="16" t="d">
        <v>2025-11-21</v>
      </c>
      <c r="D271" s="3">
        <v>-6.2</v>
      </c>
      <c r="E271" s="3">
        <v>269</v>
      </c>
      <c r="F271" s="3" t="s">
        <v>798</v>
      </c>
      <c r="G271" s="3">
        <v>-6.2</v>
      </c>
      <c r="H271" s="3">
        <v>0</v>
      </c>
      <c r="I271" s="3" t="s">
        <v>1357</v>
      </c>
      <c r="J271" s="3" t="s">
        <v>808</v>
      </c>
      <c r="K271" s="3" t="s">
        <v>800</v>
      </c>
      <c r="L271" s="3" t="s">
        <v>1187</v>
      </c>
    </row>
    <row r="272" spans="1:12" x14ac:dyDescent="0.2">
      <c r="A272" s="13" t="s">
        <v>287</v>
      </c>
      <c r="B272" s="3" t="s">
        <v>780</v>
      </c>
      <c r="C272" s="16" t="d">
        <v>2025-11-19</v>
      </c>
      <c r="D272" s="3">
        <v>-6.3</v>
      </c>
      <c r="E272" s="3">
        <v>270</v>
      </c>
      <c r="F272" s="3" t="s">
        <v>798</v>
      </c>
      <c r="G272" s="3">
        <v>-4.2</v>
      </c>
      <c r="H272" s="3">
        <v>-2.1</v>
      </c>
      <c r="I272" s="3" t="s">
        <v>1358</v>
      </c>
      <c r="J272" s="3" t="s">
        <v>1231</v>
      </c>
      <c r="K272" s="3" t="s">
        <v>800</v>
      </c>
      <c r="L272" s="3" t="s">
        <v>1187</v>
      </c>
    </row>
    <row r="273" spans="1:12" x14ac:dyDescent="0.2">
      <c r="A273" s="13" t="s">
        <v>362</v>
      </c>
      <c r="B273" s="3" t="s">
        <v>771</v>
      </c>
      <c r="C273" s="16" t="d">
        <v>2025-08-19</v>
      </c>
      <c r="D273" s="3">
        <v>-6.3</v>
      </c>
      <c r="E273" s="3">
        <v>271</v>
      </c>
      <c r="F273" s="3" t="s">
        <v>798</v>
      </c>
      <c r="G273" s="3">
        <v>-1.7</v>
      </c>
      <c r="H273" s="3">
        <v>-4.5999999999999996</v>
      </c>
      <c r="I273" s="3" t="s">
        <v>1359</v>
      </c>
      <c r="J273" s="3" t="s">
        <v>1360</v>
      </c>
      <c r="K273" s="3" t="s">
        <v>800</v>
      </c>
      <c r="L273" s="3" t="s">
        <v>1187</v>
      </c>
    </row>
    <row r="274" spans="1:12" x14ac:dyDescent="0.2">
      <c r="A274" s="13" t="s">
        <v>316</v>
      </c>
      <c r="B274" s="3" t="s">
        <v>780</v>
      </c>
      <c r="C274" s="3" t="s">
        <v>1329</v>
      </c>
      <c r="D274" s="3">
        <v>-6.4</v>
      </c>
      <c r="E274" s="3">
        <v>272</v>
      </c>
      <c r="F274" s="3" t="s">
        <v>798</v>
      </c>
      <c r="G274" s="3">
        <v>-5.8</v>
      </c>
      <c r="H274" s="3">
        <v>-0.6</v>
      </c>
      <c r="I274" s="3" t="s">
        <v>1330</v>
      </c>
      <c r="J274" s="3" t="s">
        <v>1022</v>
      </c>
      <c r="K274" s="3" t="s">
        <v>800</v>
      </c>
      <c r="L274" s="3" t="s">
        <v>1187</v>
      </c>
    </row>
    <row r="275" spans="1:12" x14ac:dyDescent="0.2">
      <c r="A275" s="13" t="s">
        <v>41</v>
      </c>
      <c r="B275" s="3" t="s">
        <v>773</v>
      </c>
      <c r="C275" s="3" t="s">
        <v>1273</v>
      </c>
      <c r="D275" s="3">
        <v>-6.5</v>
      </c>
      <c r="E275" s="3">
        <v>273</v>
      </c>
      <c r="F275" s="3" t="s">
        <v>798</v>
      </c>
      <c r="G275" s="3">
        <v>-0.9</v>
      </c>
      <c r="H275" s="3">
        <v>-5.7</v>
      </c>
      <c r="I275" s="3" t="s">
        <v>1274</v>
      </c>
      <c r="J275" s="3" t="s">
        <v>1028</v>
      </c>
      <c r="K275" s="3" t="s">
        <v>800</v>
      </c>
      <c r="L275" s="3" t="s">
        <v>1187</v>
      </c>
    </row>
    <row r="276" spans="1:12" x14ac:dyDescent="0.2">
      <c r="A276" s="13" t="s">
        <v>247</v>
      </c>
      <c r="B276" s="3" t="s">
        <v>765</v>
      </c>
      <c r="C276" s="16" t="d">
        <v>2025-06-26</v>
      </c>
      <c r="D276" s="3">
        <v>-6.5</v>
      </c>
      <c r="E276" s="3">
        <v>274</v>
      </c>
      <c r="F276" s="3" t="s">
        <v>798</v>
      </c>
      <c r="G276" s="3">
        <v>-5</v>
      </c>
      <c r="H276" s="3">
        <v>-1.6</v>
      </c>
      <c r="I276" s="3" t="s">
        <v>1361</v>
      </c>
      <c r="J276" s="3" t="s">
        <v>1306</v>
      </c>
      <c r="K276" s="3" t="s">
        <v>800</v>
      </c>
      <c r="L276" s="3" t="s">
        <v>1187</v>
      </c>
    </row>
    <row r="277" spans="1:12" x14ac:dyDescent="0.2">
      <c r="A277" s="13" t="s">
        <v>347</v>
      </c>
      <c r="B277" s="3" t="s">
        <v>780</v>
      </c>
      <c r="C277" s="3" t="s">
        <v>1259</v>
      </c>
      <c r="D277" s="3">
        <v>-6.6</v>
      </c>
      <c r="E277" s="3">
        <v>275</v>
      </c>
      <c r="F277" s="3" t="s">
        <v>798</v>
      </c>
      <c r="G277" s="3">
        <v>-4.8</v>
      </c>
      <c r="H277" s="3">
        <v>-1.8</v>
      </c>
      <c r="I277" s="3" t="s">
        <v>1260</v>
      </c>
      <c r="J277" s="3" t="s">
        <v>1212</v>
      </c>
      <c r="K277" s="3" t="s">
        <v>800</v>
      </c>
      <c r="L277" s="3" t="s">
        <v>1187</v>
      </c>
    </row>
    <row r="278" spans="1:12" x14ac:dyDescent="0.2">
      <c r="A278" s="13" t="s">
        <v>134</v>
      </c>
      <c r="B278" s="3" t="s">
        <v>788</v>
      </c>
      <c r="C278" s="3" t="s">
        <v>1229</v>
      </c>
      <c r="D278" s="3">
        <v>-6.6</v>
      </c>
      <c r="E278" s="3">
        <v>276</v>
      </c>
      <c r="F278" s="14">
        <v>8</v>
      </c>
      <c r="G278" s="3">
        <v>-4.5999999999999996</v>
      </c>
      <c r="H278" s="3">
        <v>-2</v>
      </c>
      <c r="I278" s="3" t="s">
        <v>1230</v>
      </c>
      <c r="J278" s="3" t="s">
        <v>807</v>
      </c>
      <c r="K278" s="3" t="s">
        <v>800</v>
      </c>
      <c r="L278" s="3" t="s">
        <v>1187</v>
      </c>
    </row>
    <row r="279" spans="1:12" x14ac:dyDescent="0.2">
      <c r="A279" s="13" t="s">
        <v>355</v>
      </c>
      <c r="B279" s="3" t="s">
        <v>770</v>
      </c>
      <c r="C279" s="3" t="s">
        <v>1334</v>
      </c>
      <c r="D279" s="3">
        <v>-6.6</v>
      </c>
      <c r="E279" s="3">
        <v>277</v>
      </c>
      <c r="F279" s="15">
        <v>1</v>
      </c>
      <c r="G279" s="3">
        <v>-8.6999999999999993</v>
      </c>
      <c r="H279" s="3">
        <v>2.1</v>
      </c>
      <c r="I279" s="3" t="s">
        <v>1335</v>
      </c>
      <c r="J279" s="3" t="s">
        <v>1020</v>
      </c>
      <c r="K279" s="3" t="s">
        <v>800</v>
      </c>
      <c r="L279" s="3" t="s">
        <v>1187</v>
      </c>
    </row>
    <row r="280" spans="1:12" x14ac:dyDescent="0.2">
      <c r="A280" s="13" t="s">
        <v>318</v>
      </c>
      <c r="B280" s="3" t="s">
        <v>785</v>
      </c>
      <c r="C280" s="3" t="s">
        <v>1268</v>
      </c>
      <c r="D280" s="3">
        <v>-6.7</v>
      </c>
      <c r="E280" s="3">
        <v>278</v>
      </c>
      <c r="F280" s="14">
        <v>1</v>
      </c>
      <c r="G280" s="3">
        <v>-4.4000000000000004</v>
      </c>
      <c r="H280" s="3">
        <v>-2.2999999999999998</v>
      </c>
      <c r="I280" s="3" t="s">
        <v>1269</v>
      </c>
      <c r="J280" s="3" t="s">
        <v>979</v>
      </c>
      <c r="K280" s="3" t="s">
        <v>800</v>
      </c>
      <c r="L280" s="3" t="s">
        <v>1187</v>
      </c>
    </row>
    <row r="281" spans="1:12" x14ac:dyDescent="0.2">
      <c r="A281" s="13" t="s">
        <v>259</v>
      </c>
      <c r="B281" s="3" t="s">
        <v>770</v>
      </c>
      <c r="C281" s="3" t="s">
        <v>1259</v>
      </c>
      <c r="D281" s="3">
        <v>-6.8</v>
      </c>
      <c r="E281" s="3">
        <v>279</v>
      </c>
      <c r="F281" s="14">
        <v>4</v>
      </c>
      <c r="G281" s="3">
        <v>-4.5999999999999996</v>
      </c>
      <c r="H281" s="3">
        <v>-2.2000000000000002</v>
      </c>
      <c r="I281" s="3" t="s">
        <v>1246</v>
      </c>
      <c r="J281" s="3" t="s">
        <v>1219</v>
      </c>
      <c r="K281" s="3" t="s">
        <v>800</v>
      </c>
      <c r="L281" s="3" t="s">
        <v>819</v>
      </c>
    </row>
    <row r="282" spans="1:12" x14ac:dyDescent="0.2">
      <c r="A282" s="13" t="s">
        <v>38</v>
      </c>
      <c r="B282" s="3" t="s">
        <v>784</v>
      </c>
      <c r="C282" s="3" t="s">
        <v>1271</v>
      </c>
      <c r="D282" s="3">
        <v>-6.8</v>
      </c>
      <c r="E282" s="3">
        <v>280</v>
      </c>
      <c r="F282" s="14">
        <v>1</v>
      </c>
      <c r="G282" s="3">
        <v>0</v>
      </c>
      <c r="H282" s="3">
        <v>-6.8</v>
      </c>
      <c r="I282" s="3" t="s">
        <v>1272</v>
      </c>
      <c r="J282" s="3" t="s">
        <v>805</v>
      </c>
      <c r="K282" s="3" t="s">
        <v>800</v>
      </c>
      <c r="L282" s="3" t="s">
        <v>1187</v>
      </c>
    </row>
    <row r="283" spans="1:12" x14ac:dyDescent="0.2">
      <c r="A283" s="13" t="s">
        <v>253</v>
      </c>
      <c r="B283" s="3" t="s">
        <v>778</v>
      </c>
      <c r="C283" s="3" t="s">
        <v>1259</v>
      </c>
      <c r="D283" s="3">
        <v>-6.8</v>
      </c>
      <c r="E283" s="3">
        <v>281</v>
      </c>
      <c r="F283" s="14">
        <v>4</v>
      </c>
      <c r="G283" s="3">
        <v>-2.9</v>
      </c>
      <c r="H283" s="3">
        <v>-3.9</v>
      </c>
      <c r="I283" s="3" t="s">
        <v>1260</v>
      </c>
      <c r="J283" s="3" t="s">
        <v>804</v>
      </c>
      <c r="K283" s="3" t="s">
        <v>800</v>
      </c>
      <c r="L283" s="3" t="s">
        <v>1187</v>
      </c>
    </row>
    <row r="284" spans="1:12" x14ac:dyDescent="0.2">
      <c r="A284" s="13" t="s">
        <v>146</v>
      </c>
      <c r="B284" s="3" t="s">
        <v>783</v>
      </c>
      <c r="C284" s="16" t="d">
        <v>2025-12-21</v>
      </c>
      <c r="D284" s="3">
        <v>-6.8</v>
      </c>
      <c r="E284" s="3">
        <v>282</v>
      </c>
      <c r="F284" s="3" t="s">
        <v>798</v>
      </c>
      <c r="G284" s="3">
        <v>-1.5</v>
      </c>
      <c r="H284" s="3">
        <v>-5.3</v>
      </c>
      <c r="I284" s="3" t="s">
        <v>1332</v>
      </c>
      <c r="J284" s="3" t="s">
        <v>1028</v>
      </c>
      <c r="K284" s="3" t="s">
        <v>800</v>
      </c>
      <c r="L284" s="3" t="s">
        <v>1187</v>
      </c>
    </row>
    <row r="285" spans="1:12" x14ac:dyDescent="0.2">
      <c r="A285" s="13" t="s">
        <v>272</v>
      </c>
      <c r="B285" s="3" t="s">
        <v>788</v>
      </c>
      <c r="C285" s="3" t="s">
        <v>1271</v>
      </c>
      <c r="D285" s="3">
        <v>-6.9</v>
      </c>
      <c r="E285" s="3">
        <v>283</v>
      </c>
      <c r="F285" s="15">
        <v>5</v>
      </c>
      <c r="G285" s="3">
        <v>-6.9</v>
      </c>
      <c r="H285" s="3">
        <v>0</v>
      </c>
      <c r="I285" s="3" t="s">
        <v>1272</v>
      </c>
      <c r="J285" s="3" t="s">
        <v>807</v>
      </c>
      <c r="K285" s="3" t="s">
        <v>800</v>
      </c>
      <c r="L285" s="3" t="s">
        <v>1187</v>
      </c>
    </row>
    <row r="286" spans="1:12" x14ac:dyDescent="0.2">
      <c r="A286" s="13" t="s">
        <v>89</v>
      </c>
      <c r="B286" s="3" t="s">
        <v>778</v>
      </c>
      <c r="C286" s="3" t="s">
        <v>1268</v>
      </c>
      <c r="D286" s="3">
        <v>-6.9</v>
      </c>
      <c r="E286" s="3">
        <v>284</v>
      </c>
      <c r="F286" s="15">
        <v>7</v>
      </c>
      <c r="G286" s="3">
        <v>-4.8</v>
      </c>
      <c r="H286" s="3">
        <v>-2.1</v>
      </c>
      <c r="I286" s="3" t="s">
        <v>1269</v>
      </c>
      <c r="J286" s="3" t="s">
        <v>805</v>
      </c>
      <c r="K286" s="3" t="s">
        <v>800</v>
      </c>
      <c r="L286" s="3" t="s">
        <v>1187</v>
      </c>
    </row>
    <row r="287" spans="1:12" x14ac:dyDescent="0.2">
      <c r="A287" s="13" t="s">
        <v>221</v>
      </c>
      <c r="B287" s="3" t="s">
        <v>782</v>
      </c>
      <c r="C287" s="3" t="s">
        <v>1261</v>
      </c>
      <c r="D287" s="3">
        <v>-7</v>
      </c>
      <c r="E287" s="3">
        <v>285</v>
      </c>
      <c r="F287" s="14">
        <v>1</v>
      </c>
      <c r="G287" s="3">
        <v>-1.4</v>
      </c>
      <c r="H287" s="3">
        <v>-5.6</v>
      </c>
      <c r="I287" s="3" t="s">
        <v>1262</v>
      </c>
      <c r="J287" s="3" t="s">
        <v>805</v>
      </c>
      <c r="K287" s="3" t="s">
        <v>800</v>
      </c>
      <c r="L287" s="3" t="s">
        <v>1187</v>
      </c>
    </row>
    <row r="288" spans="1:12" x14ac:dyDescent="0.2">
      <c r="A288" s="13" t="s">
        <v>369</v>
      </c>
      <c r="B288" s="3" t="s">
        <v>788</v>
      </c>
      <c r="C288" s="3" t="s">
        <v>1327</v>
      </c>
      <c r="D288" s="3">
        <v>-7</v>
      </c>
      <c r="E288" s="3">
        <v>286</v>
      </c>
      <c r="F288" s="14">
        <v>4</v>
      </c>
      <c r="G288" s="3">
        <v>-5.4</v>
      </c>
      <c r="H288" s="3">
        <v>-1.6</v>
      </c>
      <c r="I288" s="3" t="s">
        <v>1328</v>
      </c>
      <c r="J288" s="3" t="s">
        <v>977</v>
      </c>
      <c r="K288" s="3" t="s">
        <v>800</v>
      </c>
      <c r="L288" s="3" t="s">
        <v>1187</v>
      </c>
    </row>
    <row r="289" spans="1:12" x14ac:dyDescent="0.2">
      <c r="A289" s="13" t="s">
        <v>313</v>
      </c>
      <c r="B289" s="3" t="s">
        <v>769</v>
      </c>
      <c r="C289" s="3" t="s">
        <v>1362</v>
      </c>
      <c r="D289" s="3">
        <v>-7.1</v>
      </c>
      <c r="E289" s="3">
        <v>287</v>
      </c>
      <c r="F289" s="14">
        <v>1</v>
      </c>
      <c r="G289" s="3">
        <v>-5.4</v>
      </c>
      <c r="H289" s="3">
        <v>-1.7</v>
      </c>
      <c r="I289" s="3" t="s">
        <v>1363</v>
      </c>
      <c r="J289" s="3" t="s">
        <v>805</v>
      </c>
      <c r="K289" s="3" t="s">
        <v>800</v>
      </c>
      <c r="L289" s="3" t="s">
        <v>1187</v>
      </c>
    </row>
    <row r="290" spans="1:12" x14ac:dyDescent="0.2">
      <c r="A290" s="13" t="s">
        <v>360</v>
      </c>
      <c r="B290" s="3" t="s">
        <v>788</v>
      </c>
      <c r="C290" s="3" t="s">
        <v>1245</v>
      </c>
      <c r="D290" s="3">
        <v>-7.1</v>
      </c>
      <c r="E290" s="3">
        <v>288</v>
      </c>
      <c r="F290" s="15">
        <v>8</v>
      </c>
      <c r="G290" s="3">
        <v>-6.3</v>
      </c>
      <c r="H290" s="3">
        <v>-0.8</v>
      </c>
      <c r="I290" s="3" t="s">
        <v>1246</v>
      </c>
      <c r="J290" s="3" t="s">
        <v>799</v>
      </c>
      <c r="K290" s="3" t="s">
        <v>800</v>
      </c>
      <c r="L290" s="3" t="s">
        <v>1187</v>
      </c>
    </row>
    <row r="291" spans="1:12" x14ac:dyDescent="0.2">
      <c r="A291" s="13" t="s">
        <v>227</v>
      </c>
      <c r="B291" s="3" t="s">
        <v>786</v>
      </c>
      <c r="C291" s="3" t="s">
        <v>1364</v>
      </c>
      <c r="D291" s="3">
        <v>-7.1</v>
      </c>
      <c r="E291" s="3">
        <v>289</v>
      </c>
      <c r="F291" s="15">
        <v>2</v>
      </c>
      <c r="G291" s="3">
        <v>-4.8</v>
      </c>
      <c r="H291" s="3">
        <v>-2.2999999999999998</v>
      </c>
      <c r="I291" s="3" t="s">
        <v>1015</v>
      </c>
      <c r="J291" s="3" t="s">
        <v>1301</v>
      </c>
      <c r="K291" s="3" t="s">
        <v>800</v>
      </c>
      <c r="L291" s="3" t="s">
        <v>1187</v>
      </c>
    </row>
    <row r="292" spans="1:12" x14ac:dyDescent="0.2">
      <c r="A292" s="13" t="s">
        <v>350</v>
      </c>
      <c r="B292" s="3" t="s">
        <v>784</v>
      </c>
      <c r="C292" s="3" t="s">
        <v>1261</v>
      </c>
      <c r="D292" s="3">
        <v>-7.4</v>
      </c>
      <c r="E292" s="3">
        <v>290</v>
      </c>
      <c r="F292" s="15">
        <v>1</v>
      </c>
      <c r="G292" s="3">
        <v>-3.7</v>
      </c>
      <c r="H292" s="3">
        <v>-3.6</v>
      </c>
      <c r="I292" s="3" t="s">
        <v>1262</v>
      </c>
      <c r="J292" s="3" t="s">
        <v>805</v>
      </c>
      <c r="K292" s="3" t="s">
        <v>800</v>
      </c>
      <c r="L292" s="3" t="s">
        <v>1187</v>
      </c>
    </row>
    <row r="293" spans="1:12" x14ac:dyDescent="0.2">
      <c r="A293" s="13" t="s">
        <v>311</v>
      </c>
      <c r="B293" s="3" t="s">
        <v>787</v>
      </c>
      <c r="C293" s="3" t="s">
        <v>1245</v>
      </c>
      <c r="D293" s="3">
        <v>-7.5</v>
      </c>
      <c r="E293" s="3">
        <v>291</v>
      </c>
      <c r="F293" s="3" t="s">
        <v>798</v>
      </c>
      <c r="G293" s="3">
        <v>-7.9</v>
      </c>
      <c r="H293" s="3">
        <v>0.4</v>
      </c>
      <c r="I293" s="3" t="s">
        <v>1246</v>
      </c>
      <c r="J293" s="3" t="s">
        <v>1304</v>
      </c>
      <c r="K293" s="3" t="s">
        <v>800</v>
      </c>
      <c r="L293" s="3" t="s">
        <v>1187</v>
      </c>
    </row>
    <row r="294" spans="1:12" x14ac:dyDescent="0.2">
      <c r="A294" s="13" t="s">
        <v>228</v>
      </c>
      <c r="B294" s="3" t="s">
        <v>774</v>
      </c>
      <c r="C294" s="16" t="d">
        <v>2025-10-23</v>
      </c>
      <c r="D294" s="3">
        <v>-7.5</v>
      </c>
      <c r="E294" s="3">
        <v>292</v>
      </c>
      <c r="F294" s="3" t="s">
        <v>798</v>
      </c>
      <c r="G294" s="3">
        <v>-7.6</v>
      </c>
      <c r="H294" s="3">
        <v>0.1</v>
      </c>
      <c r="I294" s="3" t="s">
        <v>1365</v>
      </c>
      <c r="J294" s="3" t="s">
        <v>1270</v>
      </c>
      <c r="K294" s="3" t="s">
        <v>800</v>
      </c>
      <c r="L294" s="3" t="s">
        <v>1187</v>
      </c>
    </row>
    <row r="295" spans="1:12" x14ac:dyDescent="0.2">
      <c r="A295" s="13" t="s">
        <v>153</v>
      </c>
      <c r="B295" s="3" t="s">
        <v>777</v>
      </c>
      <c r="C295" s="3" t="s">
        <v>1261</v>
      </c>
      <c r="D295" s="3">
        <v>-7.8</v>
      </c>
      <c r="E295" s="3">
        <v>293</v>
      </c>
      <c r="F295" s="3" t="s">
        <v>798</v>
      </c>
      <c r="G295" s="3">
        <v>-4.2</v>
      </c>
      <c r="H295" s="3">
        <v>-3.6</v>
      </c>
      <c r="I295" s="3" t="s">
        <v>1262</v>
      </c>
      <c r="J295" s="3" t="s">
        <v>979</v>
      </c>
      <c r="K295" s="3" t="s">
        <v>800</v>
      </c>
      <c r="L295" s="3" t="s">
        <v>1187</v>
      </c>
    </row>
    <row r="296" spans="1:12" x14ac:dyDescent="0.2">
      <c r="A296" s="13" t="s">
        <v>353</v>
      </c>
      <c r="B296" s="3" t="s">
        <v>768</v>
      </c>
      <c r="C296" s="16" t="d">
        <v>2025-12-20</v>
      </c>
      <c r="D296" s="3">
        <v>-7.8</v>
      </c>
      <c r="E296" s="3">
        <v>294</v>
      </c>
      <c r="F296" s="14">
        <v>2</v>
      </c>
      <c r="G296" s="3">
        <v>-9</v>
      </c>
      <c r="H296" s="3">
        <v>1.2</v>
      </c>
      <c r="I296" s="3" t="s">
        <v>1276</v>
      </c>
      <c r="J296" s="3" t="s">
        <v>1017</v>
      </c>
      <c r="K296" s="3" t="s">
        <v>800</v>
      </c>
      <c r="L296" s="3" t="s">
        <v>1187</v>
      </c>
    </row>
    <row r="297" spans="1:12" x14ac:dyDescent="0.2">
      <c r="A297" s="13" t="s">
        <v>111</v>
      </c>
      <c r="B297" s="3" t="s">
        <v>787</v>
      </c>
      <c r="C297" s="3" t="s">
        <v>1329</v>
      </c>
      <c r="D297" s="3">
        <v>-7.9</v>
      </c>
      <c r="E297" s="3">
        <v>295</v>
      </c>
      <c r="F297" s="15">
        <v>1</v>
      </c>
      <c r="G297" s="3">
        <v>-5.0999999999999996</v>
      </c>
      <c r="H297" s="3">
        <v>-2.8</v>
      </c>
      <c r="I297" s="3" t="s">
        <v>1330</v>
      </c>
      <c r="J297" s="3" t="s">
        <v>1303</v>
      </c>
      <c r="K297" s="3" t="s">
        <v>800</v>
      </c>
      <c r="L297" s="3" t="s">
        <v>1187</v>
      </c>
    </row>
    <row r="298" spans="1:12" x14ac:dyDescent="0.2">
      <c r="A298" s="13" t="s">
        <v>231</v>
      </c>
      <c r="B298" s="3" t="s">
        <v>769</v>
      </c>
      <c r="C298" s="16" t="d">
        <v>2025-11-22</v>
      </c>
      <c r="D298" s="3">
        <v>-7.9</v>
      </c>
      <c r="E298" s="3">
        <v>296</v>
      </c>
      <c r="F298" s="15">
        <v>1</v>
      </c>
      <c r="G298" s="3">
        <v>-6.6</v>
      </c>
      <c r="H298" s="3">
        <v>-1.3</v>
      </c>
      <c r="I298" s="3" t="s">
        <v>1333</v>
      </c>
      <c r="J298" s="3" t="s">
        <v>1312</v>
      </c>
      <c r="K298" s="3" t="s">
        <v>800</v>
      </c>
      <c r="L298" s="3" t="s">
        <v>1187</v>
      </c>
    </row>
    <row r="299" spans="1:12" x14ac:dyDescent="0.2">
      <c r="A299" s="13" t="s">
        <v>240</v>
      </c>
      <c r="B299" s="3" t="s">
        <v>779</v>
      </c>
      <c r="C299" s="16" t="d">
        <v>2025-10-22</v>
      </c>
      <c r="D299" s="3">
        <v>-8</v>
      </c>
      <c r="E299" s="3">
        <v>297</v>
      </c>
      <c r="F299" s="3" t="s">
        <v>798</v>
      </c>
      <c r="G299" s="3">
        <v>-5</v>
      </c>
      <c r="H299" s="3">
        <v>-3.1</v>
      </c>
      <c r="I299" s="3" t="s">
        <v>1336</v>
      </c>
      <c r="J299" s="3" t="s">
        <v>1326</v>
      </c>
      <c r="K299" s="3" t="s">
        <v>800</v>
      </c>
      <c r="L299" s="3" t="s">
        <v>1187</v>
      </c>
    </row>
    <row r="300" spans="1:12" x14ac:dyDescent="0.2">
      <c r="A300" s="13" t="s">
        <v>348</v>
      </c>
      <c r="B300" s="3" t="s">
        <v>769</v>
      </c>
      <c r="C300" s="16" t="d">
        <v>2025-12-21</v>
      </c>
      <c r="D300" s="3">
        <v>-8.1</v>
      </c>
      <c r="E300" s="3">
        <v>298</v>
      </c>
      <c r="F300" s="3" t="s">
        <v>798</v>
      </c>
      <c r="G300" s="3">
        <v>-5.9</v>
      </c>
      <c r="H300" s="3">
        <v>-2.2000000000000002</v>
      </c>
      <c r="I300" s="3" t="s">
        <v>1332</v>
      </c>
      <c r="J300" s="3" t="s">
        <v>805</v>
      </c>
      <c r="K300" s="3" t="s">
        <v>800</v>
      </c>
      <c r="L300" s="3" t="s">
        <v>1187</v>
      </c>
    </row>
    <row r="301" spans="1:12" x14ac:dyDescent="0.2">
      <c r="A301" s="13" t="s">
        <v>330</v>
      </c>
      <c r="B301" s="3" t="s">
        <v>785</v>
      </c>
      <c r="C301" s="16" t="d">
        <v>2025-11-20</v>
      </c>
      <c r="D301" s="3">
        <v>-8.3000000000000007</v>
      </c>
      <c r="E301" s="3">
        <v>299</v>
      </c>
      <c r="F301" s="14">
        <v>3</v>
      </c>
      <c r="G301" s="3">
        <v>-3.8</v>
      </c>
      <c r="H301" s="3">
        <v>-4.5</v>
      </c>
      <c r="I301" s="3" t="s">
        <v>1356</v>
      </c>
      <c r="J301" s="3" t="s">
        <v>1018</v>
      </c>
      <c r="K301" s="3" t="s">
        <v>800</v>
      </c>
      <c r="L301" s="3" t="s">
        <v>1187</v>
      </c>
    </row>
    <row r="302" spans="1:12" x14ac:dyDescent="0.2">
      <c r="A302" s="13" t="s">
        <v>152</v>
      </c>
      <c r="B302" s="3" t="s">
        <v>780</v>
      </c>
      <c r="C302" s="3" t="s">
        <v>1255</v>
      </c>
      <c r="D302" s="3">
        <v>-8.4</v>
      </c>
      <c r="E302" s="3">
        <v>300</v>
      </c>
      <c r="F302" s="14">
        <v>3</v>
      </c>
      <c r="G302" s="3">
        <v>-4.5999999999999996</v>
      </c>
      <c r="H302" s="3">
        <v>-3.8</v>
      </c>
      <c r="I302" s="3" t="s">
        <v>1256</v>
      </c>
      <c r="J302" s="3" t="s">
        <v>1212</v>
      </c>
      <c r="K302" s="3" t="s">
        <v>800</v>
      </c>
      <c r="L302" s="3" t="s">
        <v>1187</v>
      </c>
    </row>
    <row r="303" spans="1:12" x14ac:dyDescent="0.2">
      <c r="A303" s="13" t="s">
        <v>357</v>
      </c>
      <c r="B303" s="3" t="s">
        <v>785</v>
      </c>
      <c r="C303" s="3" t="s">
        <v>1261</v>
      </c>
      <c r="D303" s="3">
        <v>-8.4</v>
      </c>
      <c r="E303" s="3">
        <v>301</v>
      </c>
      <c r="F303" s="15">
        <v>2</v>
      </c>
      <c r="G303" s="3">
        <v>-3.8</v>
      </c>
      <c r="H303" s="3">
        <v>-4.5999999999999996</v>
      </c>
      <c r="I303" s="3" t="s">
        <v>1262</v>
      </c>
      <c r="J303" s="3" t="s">
        <v>979</v>
      </c>
      <c r="K303" s="3" t="s">
        <v>800</v>
      </c>
      <c r="L303" s="3" t="s">
        <v>1187</v>
      </c>
    </row>
    <row r="304" spans="1:12" x14ac:dyDescent="0.2">
      <c r="A304" s="13" t="s">
        <v>282</v>
      </c>
      <c r="B304" s="3" t="s">
        <v>780</v>
      </c>
      <c r="C304" s="16" t="d">
        <v>2025-12-19</v>
      </c>
      <c r="D304" s="3">
        <v>-8.4</v>
      </c>
      <c r="E304" s="3">
        <v>302</v>
      </c>
      <c r="F304" s="14">
        <v>2</v>
      </c>
      <c r="G304" s="3">
        <v>-5.3</v>
      </c>
      <c r="H304" s="3">
        <v>-3.1</v>
      </c>
      <c r="I304" s="3" t="s">
        <v>980</v>
      </c>
      <c r="J304" s="3" t="s">
        <v>1231</v>
      </c>
      <c r="K304" s="3" t="s">
        <v>800</v>
      </c>
      <c r="L304" s="3" t="s">
        <v>1187</v>
      </c>
    </row>
    <row r="305" spans="1:12" x14ac:dyDescent="0.2">
      <c r="A305" s="13" t="s">
        <v>310</v>
      </c>
      <c r="B305" s="3" t="s">
        <v>785</v>
      </c>
      <c r="C305" s="16" t="d">
        <v>2025-12-20</v>
      </c>
      <c r="D305" s="3">
        <v>-8.5</v>
      </c>
      <c r="E305" s="3">
        <v>303</v>
      </c>
      <c r="F305" s="15">
        <v>3</v>
      </c>
      <c r="G305" s="3">
        <v>-4.5999999999999996</v>
      </c>
      <c r="H305" s="3">
        <v>-3.9</v>
      </c>
      <c r="I305" s="3" t="s">
        <v>1276</v>
      </c>
      <c r="J305" s="3" t="s">
        <v>808</v>
      </c>
      <c r="K305" s="3" t="s">
        <v>800</v>
      </c>
      <c r="L305" s="3" t="s">
        <v>1187</v>
      </c>
    </row>
    <row r="306" spans="1:12" x14ac:dyDescent="0.2">
      <c r="A306" s="13" t="s">
        <v>367</v>
      </c>
      <c r="B306" s="3" t="s">
        <v>765</v>
      </c>
      <c r="C306" s="16" t="d">
        <v>2025-04-28</v>
      </c>
      <c r="D306" s="3">
        <v>-8.5</v>
      </c>
      <c r="E306" s="3">
        <v>304</v>
      </c>
      <c r="F306" s="14">
        <v>2</v>
      </c>
      <c r="G306" s="3">
        <v>-5.2</v>
      </c>
      <c r="H306" s="3">
        <v>-3.3</v>
      </c>
      <c r="I306" s="3" t="s">
        <v>1366</v>
      </c>
      <c r="J306" s="3" t="s">
        <v>1024</v>
      </c>
      <c r="K306" s="3" t="s">
        <v>800</v>
      </c>
      <c r="L306" s="3" t="s">
        <v>1187</v>
      </c>
    </row>
    <row r="307" spans="1:12" x14ac:dyDescent="0.2">
      <c r="A307" s="13" t="s">
        <v>288</v>
      </c>
      <c r="B307" s="3" t="s">
        <v>778</v>
      </c>
      <c r="C307" s="16" t="d">
        <v>2025-12-20</v>
      </c>
      <c r="D307" s="3">
        <v>-8.5</v>
      </c>
      <c r="E307" s="3">
        <v>305</v>
      </c>
      <c r="F307" s="3" t="s">
        <v>798</v>
      </c>
      <c r="G307" s="3">
        <v>-4.5</v>
      </c>
      <c r="H307" s="3">
        <v>-4.0999999999999996</v>
      </c>
      <c r="I307" s="3" t="s">
        <v>1276</v>
      </c>
      <c r="J307" s="3" t="s">
        <v>804</v>
      </c>
      <c r="K307" s="3" t="s">
        <v>800</v>
      </c>
      <c r="L307" s="3" t="s">
        <v>1187</v>
      </c>
    </row>
    <row r="308" spans="1:12" x14ac:dyDescent="0.2">
      <c r="A308" s="13" t="s">
        <v>180</v>
      </c>
      <c r="B308" s="3" t="s">
        <v>768</v>
      </c>
      <c r="C308" s="16" t="d">
        <v>2025-12-19</v>
      </c>
      <c r="D308" s="3">
        <v>-8.6</v>
      </c>
      <c r="E308" s="3">
        <v>306</v>
      </c>
      <c r="F308" s="15">
        <v>5</v>
      </c>
      <c r="G308" s="3">
        <v>-6.3</v>
      </c>
      <c r="H308" s="3">
        <v>-2.2999999999999998</v>
      </c>
      <c r="I308" s="3" t="s">
        <v>980</v>
      </c>
      <c r="J308" s="3" t="s">
        <v>1331</v>
      </c>
      <c r="K308" s="3" t="s">
        <v>800</v>
      </c>
      <c r="L308" s="3" t="s">
        <v>1187</v>
      </c>
    </row>
    <row r="309" spans="1:12" x14ac:dyDescent="0.2">
      <c r="A309" s="13" t="s">
        <v>262</v>
      </c>
      <c r="B309" s="3" t="s">
        <v>787</v>
      </c>
      <c r="C309" s="3" t="s">
        <v>1257</v>
      </c>
      <c r="D309" s="3">
        <v>-8.6999999999999993</v>
      </c>
      <c r="E309" s="3">
        <v>307</v>
      </c>
      <c r="F309" s="14">
        <v>3</v>
      </c>
      <c r="G309" s="3">
        <v>-5</v>
      </c>
      <c r="H309" s="3">
        <v>-3.7</v>
      </c>
      <c r="I309" s="3" t="s">
        <v>1258</v>
      </c>
      <c r="J309" s="3" t="s">
        <v>1303</v>
      </c>
      <c r="K309" s="3" t="s">
        <v>800</v>
      </c>
      <c r="L309" s="3" t="s">
        <v>1187</v>
      </c>
    </row>
    <row r="310" spans="1:12" x14ac:dyDescent="0.2">
      <c r="A310" s="13" t="s">
        <v>217</v>
      </c>
      <c r="B310" s="3" t="s">
        <v>782</v>
      </c>
      <c r="C310" s="16" t="d">
        <v>2025-10-22</v>
      </c>
      <c r="D310" s="3">
        <v>-8.8000000000000007</v>
      </c>
      <c r="E310" s="3">
        <v>308</v>
      </c>
      <c r="F310" s="3" t="s">
        <v>798</v>
      </c>
      <c r="G310" s="3">
        <v>-4.4000000000000004</v>
      </c>
      <c r="H310" s="3">
        <v>-4.4000000000000004</v>
      </c>
      <c r="I310" s="3" t="s">
        <v>1336</v>
      </c>
      <c r="J310" s="3" t="s">
        <v>1231</v>
      </c>
      <c r="K310" s="3" t="s">
        <v>800</v>
      </c>
      <c r="L310" s="3" t="s">
        <v>1187</v>
      </c>
    </row>
    <row r="311" spans="1:12" x14ac:dyDescent="0.2">
      <c r="A311" s="13" t="s">
        <v>298</v>
      </c>
      <c r="B311" s="3" t="s">
        <v>773</v>
      </c>
      <c r="C311" s="3" t="s">
        <v>1271</v>
      </c>
      <c r="D311" s="3">
        <v>-8.9</v>
      </c>
      <c r="E311" s="3">
        <v>309</v>
      </c>
      <c r="F311" s="3" t="s">
        <v>798</v>
      </c>
      <c r="G311" s="3">
        <v>-5.4</v>
      </c>
      <c r="H311" s="3">
        <v>-3.4</v>
      </c>
      <c r="I311" s="3" t="s">
        <v>1272</v>
      </c>
      <c r="J311" s="3" t="s">
        <v>1017</v>
      </c>
      <c r="K311" s="3" t="s">
        <v>800</v>
      </c>
      <c r="L311" s="3" t="s">
        <v>1187</v>
      </c>
    </row>
    <row r="312" spans="1:12" x14ac:dyDescent="0.2">
      <c r="A312" s="13" t="s">
        <v>294</v>
      </c>
      <c r="B312" s="3" t="s">
        <v>763</v>
      </c>
      <c r="C312" s="16" t="d">
        <v>2025-12-20</v>
      </c>
      <c r="D312" s="3">
        <v>-8.9</v>
      </c>
      <c r="E312" s="3">
        <v>310</v>
      </c>
      <c r="F312" s="14">
        <v>1</v>
      </c>
      <c r="G312" s="3">
        <v>-3.2</v>
      </c>
      <c r="H312" s="3">
        <v>-5.6</v>
      </c>
      <c r="I312" s="3" t="s">
        <v>1276</v>
      </c>
      <c r="J312" s="3" t="s">
        <v>1022</v>
      </c>
      <c r="K312" s="3" t="s">
        <v>800</v>
      </c>
      <c r="L312" s="3" t="s">
        <v>1187</v>
      </c>
    </row>
    <row r="313" spans="1:12" x14ac:dyDescent="0.2">
      <c r="A313" s="13" t="s">
        <v>314</v>
      </c>
      <c r="B313" s="3" t="s">
        <v>777</v>
      </c>
      <c r="C313" s="3" t="s">
        <v>1271</v>
      </c>
      <c r="D313" s="3">
        <v>-8.9</v>
      </c>
      <c r="E313" s="3">
        <v>311</v>
      </c>
      <c r="F313" s="14">
        <v>1</v>
      </c>
      <c r="G313" s="3">
        <v>-6.3</v>
      </c>
      <c r="H313" s="3">
        <v>-2.6</v>
      </c>
      <c r="I313" s="3" t="s">
        <v>1272</v>
      </c>
      <c r="J313" s="3" t="s">
        <v>1000</v>
      </c>
      <c r="K313" s="3" t="s">
        <v>800</v>
      </c>
      <c r="L313" s="3" t="s">
        <v>1187</v>
      </c>
    </row>
    <row r="314" spans="1:12" x14ac:dyDescent="0.2">
      <c r="A314" s="13" t="s">
        <v>363</v>
      </c>
      <c r="B314" s="3" t="s">
        <v>787</v>
      </c>
      <c r="C314" s="3" t="s">
        <v>1367</v>
      </c>
      <c r="D314" s="3">
        <v>-8.9</v>
      </c>
      <c r="E314" s="3">
        <v>312</v>
      </c>
      <c r="F314" s="14">
        <v>1</v>
      </c>
      <c r="G314" s="3">
        <v>-8.6</v>
      </c>
      <c r="H314" s="3">
        <v>-0.3</v>
      </c>
      <c r="I314" s="3" t="s">
        <v>1016</v>
      </c>
      <c r="J314" s="3" t="s">
        <v>1326</v>
      </c>
      <c r="K314" s="3" t="s">
        <v>800</v>
      </c>
      <c r="L314" s="3" t="s">
        <v>1187</v>
      </c>
    </row>
    <row r="315" spans="1:12" x14ac:dyDescent="0.2">
      <c r="A315" s="13" t="s">
        <v>335</v>
      </c>
      <c r="B315" s="3" t="s">
        <v>788</v>
      </c>
      <c r="C315" s="16" t="d">
        <v>2025-12-22</v>
      </c>
      <c r="D315" s="3">
        <v>-8.9</v>
      </c>
      <c r="E315" s="3">
        <v>313</v>
      </c>
      <c r="F315" s="14">
        <v>4</v>
      </c>
      <c r="G315" s="3">
        <v>-7.8</v>
      </c>
      <c r="H315" s="3">
        <v>-1.1000000000000001</v>
      </c>
      <c r="I315" s="3" t="s">
        <v>1349</v>
      </c>
      <c r="J315" s="3" t="s">
        <v>1022</v>
      </c>
      <c r="K315" s="3" t="s">
        <v>800</v>
      </c>
      <c r="L315" s="3" t="s">
        <v>1187</v>
      </c>
    </row>
    <row r="316" spans="1:12" x14ac:dyDescent="0.2">
      <c r="A316" s="13" t="s">
        <v>97</v>
      </c>
      <c r="B316" s="3" t="s">
        <v>786</v>
      </c>
      <c r="C316" s="16" t="d">
        <v>2025-12-20</v>
      </c>
      <c r="D316" s="3">
        <v>-8.9</v>
      </c>
      <c r="E316" s="3">
        <v>314</v>
      </c>
      <c r="F316" s="15">
        <v>7</v>
      </c>
      <c r="G316" s="3">
        <v>-2.9</v>
      </c>
      <c r="H316" s="3">
        <v>-6</v>
      </c>
      <c r="I316" s="3" t="s">
        <v>1276</v>
      </c>
      <c r="J316" s="3" t="s">
        <v>1348</v>
      </c>
      <c r="K316" s="3" t="s">
        <v>800</v>
      </c>
      <c r="L316" s="3" t="s">
        <v>1187</v>
      </c>
    </row>
    <row r="317" spans="1:12" x14ac:dyDescent="0.2">
      <c r="A317" s="13" t="s">
        <v>317</v>
      </c>
      <c r="B317" s="3" t="s">
        <v>780</v>
      </c>
      <c r="C317" s="3" t="s">
        <v>1273</v>
      </c>
      <c r="D317" s="3">
        <v>-9</v>
      </c>
      <c r="E317" s="3">
        <v>315</v>
      </c>
      <c r="F317" s="15">
        <v>1</v>
      </c>
      <c r="G317" s="3">
        <v>-3.9</v>
      </c>
      <c r="H317" s="3">
        <v>-5.2</v>
      </c>
      <c r="I317" s="3" t="s">
        <v>1274</v>
      </c>
      <c r="J317" s="3" t="s">
        <v>1312</v>
      </c>
      <c r="K317" s="3" t="s">
        <v>800</v>
      </c>
      <c r="L317" s="3" t="s">
        <v>1187</v>
      </c>
    </row>
    <row r="318" spans="1:12" x14ac:dyDescent="0.2">
      <c r="A318" s="13" t="s">
        <v>280</v>
      </c>
      <c r="B318" s="3" t="s">
        <v>763</v>
      </c>
      <c r="C318" s="16" t="d">
        <v>2025-09-24</v>
      </c>
      <c r="D318" s="3">
        <v>-9.1999999999999993</v>
      </c>
      <c r="E318" s="3">
        <v>316</v>
      </c>
      <c r="F318" s="3" t="s">
        <v>798</v>
      </c>
      <c r="G318" s="3">
        <v>-5.6</v>
      </c>
      <c r="H318" s="3">
        <v>-3.6</v>
      </c>
      <c r="I318" s="3" t="s">
        <v>1368</v>
      </c>
      <c r="J318" s="3" t="s">
        <v>978</v>
      </c>
      <c r="K318" s="3" t="s">
        <v>800</v>
      </c>
      <c r="L318" s="3" t="s">
        <v>1187</v>
      </c>
    </row>
    <row r="319" spans="1:12" x14ac:dyDescent="0.2">
      <c r="A319" s="13" t="s">
        <v>349</v>
      </c>
      <c r="B319" s="3" t="s">
        <v>776</v>
      </c>
      <c r="C319" s="16" t="d">
        <v>2025-08-24</v>
      </c>
      <c r="D319" s="3">
        <v>-9.3000000000000007</v>
      </c>
      <c r="E319" s="3">
        <v>317</v>
      </c>
      <c r="F319" s="15">
        <v>2</v>
      </c>
      <c r="G319" s="3">
        <v>-3.4</v>
      </c>
      <c r="H319" s="3">
        <v>-5.9</v>
      </c>
      <c r="I319" s="3" t="s">
        <v>1369</v>
      </c>
      <c r="J319" s="3" t="s">
        <v>978</v>
      </c>
      <c r="K319" s="3" t="s">
        <v>800</v>
      </c>
      <c r="L319" s="3" t="s">
        <v>1187</v>
      </c>
    </row>
    <row r="320" spans="1:12" x14ac:dyDescent="0.2">
      <c r="A320" s="13" t="s">
        <v>293</v>
      </c>
      <c r="B320" s="3" t="s">
        <v>768</v>
      </c>
      <c r="C320" s="16" t="d">
        <v>2025-07-26</v>
      </c>
      <c r="D320" s="3">
        <v>-9.4</v>
      </c>
      <c r="E320" s="3">
        <v>318</v>
      </c>
      <c r="F320" s="3" t="s">
        <v>798</v>
      </c>
      <c r="G320" s="3">
        <v>-5.2</v>
      </c>
      <c r="H320" s="3">
        <v>-4.0999999999999996</v>
      </c>
      <c r="I320" s="3" t="s">
        <v>1370</v>
      </c>
      <c r="J320" s="3" t="s">
        <v>1371</v>
      </c>
      <c r="K320" s="3" t="s">
        <v>800</v>
      </c>
      <c r="L320" s="3" t="s">
        <v>1187</v>
      </c>
    </row>
    <row r="321" spans="1:12" x14ac:dyDescent="0.2">
      <c r="A321" s="13" t="s">
        <v>341</v>
      </c>
      <c r="B321" s="3" t="s">
        <v>770</v>
      </c>
      <c r="C321" s="16" t="d">
        <v>2025-12-20</v>
      </c>
      <c r="D321" s="3">
        <v>-9.6</v>
      </c>
      <c r="E321" s="3">
        <v>319</v>
      </c>
      <c r="F321" s="3" t="s">
        <v>798</v>
      </c>
      <c r="G321" s="3">
        <v>-6.5</v>
      </c>
      <c r="H321" s="3">
        <v>-3.2</v>
      </c>
      <c r="I321" s="3" t="s">
        <v>1276</v>
      </c>
      <c r="J321" s="3" t="s">
        <v>979</v>
      </c>
      <c r="K321" s="3" t="s">
        <v>800</v>
      </c>
      <c r="L321" s="3" t="s">
        <v>1187</v>
      </c>
    </row>
    <row r="322" spans="1:12" x14ac:dyDescent="0.2">
      <c r="A322" s="13" t="s">
        <v>183</v>
      </c>
      <c r="B322" s="3" t="s">
        <v>783</v>
      </c>
      <c r="C322" s="16" t="d">
        <v>2025-07-23</v>
      </c>
      <c r="D322" s="3">
        <v>-9.6999999999999993</v>
      </c>
      <c r="E322" s="3">
        <v>320</v>
      </c>
      <c r="F322" s="3" t="s">
        <v>798</v>
      </c>
      <c r="G322" s="3">
        <v>-3.5</v>
      </c>
      <c r="H322" s="3">
        <v>-6.2</v>
      </c>
      <c r="I322" s="3" t="s">
        <v>1372</v>
      </c>
      <c r="J322" s="3" t="s">
        <v>1026</v>
      </c>
      <c r="K322" s="3" t="s">
        <v>800</v>
      </c>
      <c r="L322" s="3" t="s">
        <v>1187</v>
      </c>
    </row>
    <row r="323" spans="1:12" x14ac:dyDescent="0.2">
      <c r="A323" s="13" t="s">
        <v>305</v>
      </c>
      <c r="B323" s="3" t="s">
        <v>777</v>
      </c>
      <c r="C323" s="16" t="d">
        <v>2025-12-19</v>
      </c>
      <c r="D323" s="3">
        <v>-9.6999999999999993</v>
      </c>
      <c r="E323" s="3">
        <v>321</v>
      </c>
      <c r="F323" s="3" t="s">
        <v>798</v>
      </c>
      <c r="G323" s="3">
        <v>-8.9</v>
      </c>
      <c r="H323" s="3">
        <v>-0.8</v>
      </c>
      <c r="I323" s="3" t="s">
        <v>980</v>
      </c>
      <c r="J323" s="3" t="s">
        <v>808</v>
      </c>
      <c r="K323" s="3" t="s">
        <v>800</v>
      </c>
      <c r="L323" s="3" t="s">
        <v>1187</v>
      </c>
    </row>
    <row r="324" spans="1:12" x14ac:dyDescent="0.2">
      <c r="A324" s="13" t="s">
        <v>344</v>
      </c>
      <c r="B324" s="3" t="s">
        <v>763</v>
      </c>
      <c r="C324" s="16" t="d">
        <v>2025-06-27</v>
      </c>
      <c r="D324" s="3">
        <v>-9.8000000000000007</v>
      </c>
      <c r="E324" s="3">
        <v>322</v>
      </c>
      <c r="F324" s="3" t="s">
        <v>798</v>
      </c>
      <c r="G324" s="3">
        <v>-6.5</v>
      </c>
      <c r="H324" s="3">
        <v>-3.4</v>
      </c>
      <c r="I324" s="3" t="s">
        <v>1373</v>
      </c>
      <c r="J324" s="3" t="s">
        <v>1277</v>
      </c>
      <c r="K324" s="3" t="s">
        <v>800</v>
      </c>
      <c r="L324" s="3" t="s">
        <v>1187</v>
      </c>
    </row>
    <row r="325" spans="1:12" x14ac:dyDescent="0.2">
      <c r="A325" s="13" t="s">
        <v>202</v>
      </c>
      <c r="B325" s="3" t="s">
        <v>776</v>
      </c>
      <c r="C325" s="16" t="d">
        <v>2025-07-25</v>
      </c>
      <c r="D325" s="3">
        <v>-10</v>
      </c>
      <c r="E325" s="3">
        <v>323</v>
      </c>
      <c r="F325" s="14">
        <v>1</v>
      </c>
      <c r="G325" s="3">
        <v>-6</v>
      </c>
      <c r="H325" s="3">
        <v>-4</v>
      </c>
      <c r="I325" s="3" t="s">
        <v>1305</v>
      </c>
      <c r="J325" s="3" t="s">
        <v>1270</v>
      </c>
      <c r="K325" s="3" t="s">
        <v>800</v>
      </c>
      <c r="L325" s="3" t="s">
        <v>1187</v>
      </c>
    </row>
    <row r="326" spans="1:12" x14ac:dyDescent="0.2">
      <c r="A326" s="13" t="s">
        <v>338</v>
      </c>
      <c r="B326" s="3" t="s">
        <v>772</v>
      </c>
      <c r="C326" s="16" t="d">
        <v>2025-07-25</v>
      </c>
      <c r="D326" s="3">
        <v>-10</v>
      </c>
      <c r="E326" s="3">
        <v>324</v>
      </c>
      <c r="F326" s="14">
        <v>1</v>
      </c>
      <c r="G326" s="3">
        <v>-5.4</v>
      </c>
      <c r="H326" s="3">
        <v>-4.5999999999999996</v>
      </c>
      <c r="I326" s="3" t="s">
        <v>1305</v>
      </c>
      <c r="J326" s="3" t="s">
        <v>1285</v>
      </c>
      <c r="K326" s="3" t="s">
        <v>800</v>
      </c>
      <c r="L326" s="3" t="s">
        <v>1187</v>
      </c>
    </row>
    <row r="327" spans="1:12" x14ac:dyDescent="0.2">
      <c r="A327" s="13" t="s">
        <v>128</v>
      </c>
      <c r="B327" s="3" t="s">
        <v>775</v>
      </c>
      <c r="C327" s="3" t="s">
        <v>1320</v>
      </c>
      <c r="D327" s="3">
        <v>-10.1</v>
      </c>
      <c r="E327" s="3">
        <v>325</v>
      </c>
      <c r="F327" s="15">
        <v>2</v>
      </c>
      <c r="G327" s="3">
        <v>-6.2</v>
      </c>
      <c r="H327" s="3">
        <v>-3.9</v>
      </c>
      <c r="I327" s="3" t="s">
        <v>1321</v>
      </c>
      <c r="J327" s="3" t="s">
        <v>1022</v>
      </c>
      <c r="K327" s="3" t="s">
        <v>800</v>
      </c>
      <c r="L327" s="3" t="s">
        <v>1187</v>
      </c>
    </row>
    <row r="328" spans="1:12" x14ac:dyDescent="0.2">
      <c r="A328" s="13" t="s">
        <v>258</v>
      </c>
      <c r="B328" s="3" t="s">
        <v>777</v>
      </c>
      <c r="C328" s="3" t="s">
        <v>1271</v>
      </c>
      <c r="D328" s="3">
        <v>-10.1</v>
      </c>
      <c r="E328" s="3">
        <v>326</v>
      </c>
      <c r="F328" s="3" t="s">
        <v>798</v>
      </c>
      <c r="G328" s="3">
        <v>-5.4</v>
      </c>
      <c r="H328" s="3">
        <v>-4.7</v>
      </c>
      <c r="I328" s="3" t="s">
        <v>1272</v>
      </c>
      <c r="J328" s="3" t="s">
        <v>1000</v>
      </c>
      <c r="K328" s="3" t="s">
        <v>800</v>
      </c>
      <c r="L328" s="3" t="s">
        <v>1187</v>
      </c>
    </row>
    <row r="329" spans="1:12" x14ac:dyDescent="0.2">
      <c r="A329" s="13" t="s">
        <v>48</v>
      </c>
      <c r="B329" s="3" t="s">
        <v>786</v>
      </c>
      <c r="C329" s="3" t="s">
        <v>1268</v>
      </c>
      <c r="D329" s="3">
        <v>-10.3</v>
      </c>
      <c r="E329" s="3">
        <v>327</v>
      </c>
      <c r="F329" s="14">
        <v>5</v>
      </c>
      <c r="G329" s="3">
        <v>-4.3</v>
      </c>
      <c r="H329" s="3">
        <v>-5.9</v>
      </c>
      <c r="I329" s="3" t="s">
        <v>1269</v>
      </c>
      <c r="J329" s="3" t="s">
        <v>1348</v>
      </c>
      <c r="K329" s="3" t="s">
        <v>800</v>
      </c>
      <c r="L329" s="3" t="s">
        <v>1187</v>
      </c>
    </row>
    <row r="330" spans="1:12" x14ac:dyDescent="0.2">
      <c r="A330" s="13" t="s">
        <v>371</v>
      </c>
      <c r="B330" s="3" t="s">
        <v>788</v>
      </c>
      <c r="C330" s="16" t="d">
        <v>2025-11-21</v>
      </c>
      <c r="D330" s="3">
        <v>-10.3</v>
      </c>
      <c r="E330" s="3">
        <v>328</v>
      </c>
      <c r="F330" s="3" t="s">
        <v>798</v>
      </c>
      <c r="G330" s="3">
        <v>-5.9</v>
      </c>
      <c r="H330" s="3">
        <v>-4.4000000000000004</v>
      </c>
      <c r="I330" s="3" t="s">
        <v>1357</v>
      </c>
      <c r="J330" s="3" t="s">
        <v>802</v>
      </c>
      <c r="K330" s="3" t="s">
        <v>800</v>
      </c>
      <c r="L330" s="3" t="s">
        <v>1187</v>
      </c>
    </row>
    <row r="331" spans="1:12" x14ac:dyDescent="0.2">
      <c r="A331" s="13" t="s">
        <v>308</v>
      </c>
      <c r="B331" s="3" t="s">
        <v>788</v>
      </c>
      <c r="C331" s="3" t="s">
        <v>1334</v>
      </c>
      <c r="D331" s="3">
        <v>-10.3</v>
      </c>
      <c r="E331" s="3">
        <v>329</v>
      </c>
      <c r="F331" s="15">
        <v>2</v>
      </c>
      <c r="G331" s="3">
        <v>-5.0999999999999996</v>
      </c>
      <c r="H331" s="3">
        <v>-5.2</v>
      </c>
      <c r="I331" s="3" t="s">
        <v>1335</v>
      </c>
      <c r="J331" s="3" t="s">
        <v>1212</v>
      </c>
      <c r="K331" s="3" t="s">
        <v>800</v>
      </c>
      <c r="L331" s="3" t="s">
        <v>1187</v>
      </c>
    </row>
    <row r="332" spans="1:12" x14ac:dyDescent="0.2">
      <c r="A332" s="13" t="s">
        <v>300</v>
      </c>
      <c r="B332" s="3" t="s">
        <v>787</v>
      </c>
      <c r="C332" s="3" t="s">
        <v>1271</v>
      </c>
      <c r="D332" s="3">
        <v>-10.4</v>
      </c>
      <c r="E332" s="3">
        <v>330</v>
      </c>
      <c r="F332" s="15">
        <v>1</v>
      </c>
      <c r="G332" s="3">
        <v>-5.8</v>
      </c>
      <c r="H332" s="3">
        <v>-4.5999999999999996</v>
      </c>
      <c r="I332" s="3" t="s">
        <v>1272</v>
      </c>
      <c r="J332" s="3" t="s">
        <v>1017</v>
      </c>
      <c r="K332" s="3" t="s">
        <v>800</v>
      </c>
      <c r="L332" s="3" t="s">
        <v>1187</v>
      </c>
    </row>
    <row r="333" spans="1:12" x14ac:dyDescent="0.2">
      <c r="A333" s="13" t="s">
        <v>328</v>
      </c>
      <c r="B333" s="3" t="s">
        <v>769</v>
      </c>
      <c r="C333" s="16" t="d">
        <v>2025-10-22</v>
      </c>
      <c r="D333" s="3">
        <v>-10.5</v>
      </c>
      <c r="E333" s="3">
        <v>331</v>
      </c>
      <c r="F333" s="15">
        <v>1</v>
      </c>
      <c r="G333" s="3">
        <v>-5.2</v>
      </c>
      <c r="H333" s="3">
        <v>-5.3</v>
      </c>
      <c r="I333" s="3" t="s">
        <v>1336</v>
      </c>
      <c r="J333" s="3" t="s">
        <v>1270</v>
      </c>
      <c r="K333" s="3" t="s">
        <v>800</v>
      </c>
      <c r="L333" s="3" t="s">
        <v>1187</v>
      </c>
    </row>
    <row r="334" spans="1:12" x14ac:dyDescent="0.2">
      <c r="A334" s="13" t="s">
        <v>249</v>
      </c>
      <c r="B334" s="3" t="s">
        <v>777</v>
      </c>
      <c r="C334" s="3" t="s">
        <v>1257</v>
      </c>
      <c r="D334" s="3">
        <v>-10.6</v>
      </c>
      <c r="E334" s="3">
        <v>332</v>
      </c>
      <c r="F334" s="15">
        <v>1</v>
      </c>
      <c r="G334" s="3">
        <v>-9.1</v>
      </c>
      <c r="H334" s="3">
        <v>-1.5</v>
      </c>
      <c r="I334" s="3" t="s">
        <v>1258</v>
      </c>
      <c r="J334" s="3" t="s">
        <v>1000</v>
      </c>
      <c r="K334" s="3" t="s">
        <v>800</v>
      </c>
      <c r="L334" s="3" t="s">
        <v>1187</v>
      </c>
    </row>
    <row r="335" spans="1:12" x14ac:dyDescent="0.2">
      <c r="A335" s="13" t="s">
        <v>209</v>
      </c>
      <c r="B335" s="3" t="s">
        <v>777</v>
      </c>
      <c r="C335" s="16" t="d">
        <v>2025-10-20</v>
      </c>
      <c r="D335" s="3">
        <v>-10.7</v>
      </c>
      <c r="E335" s="3">
        <v>333</v>
      </c>
      <c r="F335" s="3" t="s">
        <v>798</v>
      </c>
      <c r="G335" s="3">
        <v>-6.2</v>
      </c>
      <c r="H335" s="3">
        <v>-4.5</v>
      </c>
      <c r="I335" s="3" t="s">
        <v>1374</v>
      </c>
      <c r="J335" s="3" t="s">
        <v>809</v>
      </c>
      <c r="K335" s="3" t="s">
        <v>800</v>
      </c>
      <c r="L335" s="3" t="s">
        <v>1187</v>
      </c>
    </row>
    <row r="336" spans="1:12" x14ac:dyDescent="0.2">
      <c r="A336" s="13" t="s">
        <v>219</v>
      </c>
      <c r="B336" s="3" t="s">
        <v>783</v>
      </c>
      <c r="C336" s="16" t="d">
        <v>2025-11-21</v>
      </c>
      <c r="D336" s="3">
        <v>-10.7</v>
      </c>
      <c r="E336" s="3">
        <v>334</v>
      </c>
      <c r="F336" s="3" t="s">
        <v>798</v>
      </c>
      <c r="G336" s="3">
        <v>-5.5</v>
      </c>
      <c r="H336" s="3">
        <v>-5.2</v>
      </c>
      <c r="I336" s="3" t="s">
        <v>1357</v>
      </c>
      <c r="J336" s="3" t="s">
        <v>1028</v>
      </c>
      <c r="K336" s="3" t="s">
        <v>800</v>
      </c>
      <c r="L336" s="3" t="s">
        <v>1187</v>
      </c>
    </row>
    <row r="337" spans="1:12" x14ac:dyDescent="0.2">
      <c r="A337" s="13" t="s">
        <v>176</v>
      </c>
      <c r="B337" s="3" t="s">
        <v>781</v>
      </c>
      <c r="C337" s="16" t="d">
        <v>2025-10-22</v>
      </c>
      <c r="D337" s="3">
        <v>-10.9</v>
      </c>
      <c r="E337" s="3">
        <v>335</v>
      </c>
      <c r="F337" s="3" t="s">
        <v>798</v>
      </c>
      <c r="G337" s="3">
        <v>-2.1</v>
      </c>
      <c r="H337" s="3">
        <v>-8.8000000000000007</v>
      </c>
      <c r="I337" s="3" t="s">
        <v>1336</v>
      </c>
      <c r="J337" s="3" t="s">
        <v>1018</v>
      </c>
      <c r="K337" s="3" t="s">
        <v>800</v>
      </c>
      <c r="L337" s="3" t="s">
        <v>1187</v>
      </c>
    </row>
    <row r="338" spans="1:12" x14ac:dyDescent="0.2">
      <c r="A338" s="13" t="s">
        <v>346</v>
      </c>
      <c r="B338" s="3" t="s">
        <v>782</v>
      </c>
      <c r="C338" s="16" t="d">
        <v>2025-07-25</v>
      </c>
      <c r="D338" s="3">
        <v>-11</v>
      </c>
      <c r="E338" s="3">
        <v>336</v>
      </c>
      <c r="F338" s="3" t="s">
        <v>798</v>
      </c>
      <c r="G338" s="3">
        <v>-7.9</v>
      </c>
      <c r="H338" s="3">
        <v>-3.1</v>
      </c>
      <c r="I338" s="3" t="s">
        <v>1305</v>
      </c>
      <c r="J338" s="3" t="s">
        <v>1270</v>
      </c>
      <c r="K338" s="3" t="s">
        <v>800</v>
      </c>
      <c r="L338" s="3" t="s">
        <v>1187</v>
      </c>
    </row>
    <row r="339" spans="1:12" x14ac:dyDescent="0.2">
      <c r="A339" s="13" t="s">
        <v>325</v>
      </c>
      <c r="B339" s="3" t="s">
        <v>781</v>
      </c>
      <c r="C339" s="16" t="d">
        <v>2025-04-28</v>
      </c>
      <c r="D339" s="3">
        <v>-11.2</v>
      </c>
      <c r="E339" s="3">
        <v>337</v>
      </c>
      <c r="F339" s="3" t="s">
        <v>798</v>
      </c>
      <c r="G339" s="3">
        <v>-4.8</v>
      </c>
      <c r="H339" s="3">
        <v>-6.5</v>
      </c>
      <c r="I339" s="3" t="s">
        <v>1366</v>
      </c>
      <c r="J339" s="3" t="s">
        <v>1306</v>
      </c>
      <c r="K339" s="3" t="s">
        <v>800</v>
      </c>
      <c r="L339" s="3" t="s">
        <v>1187</v>
      </c>
    </row>
    <row r="340" spans="1:12" x14ac:dyDescent="0.2">
      <c r="A340" s="13" t="s">
        <v>279</v>
      </c>
      <c r="B340" s="3" t="s">
        <v>769</v>
      </c>
      <c r="C340" s="16" t="d">
        <v>2025-07-25</v>
      </c>
      <c r="D340" s="3">
        <v>-11.5</v>
      </c>
      <c r="E340" s="3">
        <v>338</v>
      </c>
      <c r="F340" s="3" t="s">
        <v>798</v>
      </c>
      <c r="G340" s="3">
        <v>-6.8</v>
      </c>
      <c r="H340" s="3">
        <v>-4.7</v>
      </c>
      <c r="I340" s="3" t="s">
        <v>1305</v>
      </c>
      <c r="J340" s="3" t="s">
        <v>1270</v>
      </c>
      <c r="K340" s="3" t="s">
        <v>800</v>
      </c>
      <c r="L340" s="3" t="s">
        <v>1187</v>
      </c>
    </row>
    <row r="341" spans="1:12" x14ac:dyDescent="0.2">
      <c r="A341" s="13" t="s">
        <v>193</v>
      </c>
      <c r="B341" s="3" t="s">
        <v>779</v>
      </c>
      <c r="C341" s="16" t="d">
        <v>2025-06-26</v>
      </c>
      <c r="D341" s="3">
        <v>-11.7</v>
      </c>
      <c r="E341" s="3">
        <v>339</v>
      </c>
      <c r="F341" s="3" t="s">
        <v>798</v>
      </c>
      <c r="G341" s="3">
        <v>-7.1</v>
      </c>
      <c r="H341" s="3">
        <v>-4.5999999999999996</v>
      </c>
      <c r="I341" s="3" t="s">
        <v>1361</v>
      </c>
      <c r="J341" s="3" t="s">
        <v>1371</v>
      </c>
      <c r="K341" s="3" t="s">
        <v>800</v>
      </c>
      <c r="L341" s="3" t="s">
        <v>1187</v>
      </c>
    </row>
    <row r="342" spans="1:12" x14ac:dyDescent="0.2">
      <c r="A342" s="13" t="s">
        <v>295</v>
      </c>
      <c r="B342" s="3" t="s">
        <v>777</v>
      </c>
      <c r="C342" s="16" t="d">
        <v>2025-12-19</v>
      </c>
      <c r="D342" s="3">
        <v>-11.8</v>
      </c>
      <c r="E342" s="3">
        <v>340</v>
      </c>
      <c r="F342" s="3" t="s">
        <v>798</v>
      </c>
      <c r="G342" s="3">
        <v>-6.3</v>
      </c>
      <c r="H342" s="3">
        <v>-5.5</v>
      </c>
      <c r="I342" s="3" t="s">
        <v>980</v>
      </c>
      <c r="J342" s="3" t="s">
        <v>1018</v>
      </c>
      <c r="K342" s="3" t="s">
        <v>800</v>
      </c>
      <c r="L342" s="3" t="s">
        <v>1187</v>
      </c>
    </row>
    <row r="343" spans="1:12" x14ac:dyDescent="0.2">
      <c r="A343" s="13" t="s">
        <v>319</v>
      </c>
      <c r="B343" s="3" t="s">
        <v>775</v>
      </c>
      <c r="C343" s="16" t="d">
        <v>2025-08-22</v>
      </c>
      <c r="D343" s="3">
        <v>-11.9</v>
      </c>
      <c r="E343" s="3">
        <v>341</v>
      </c>
      <c r="F343" s="3" t="s">
        <v>798</v>
      </c>
      <c r="G343" s="3">
        <v>-8.4</v>
      </c>
      <c r="H343" s="3">
        <v>-3.4</v>
      </c>
      <c r="I343" s="3" t="s">
        <v>1375</v>
      </c>
      <c r="J343" s="3" t="s">
        <v>978</v>
      </c>
      <c r="K343" s="3" t="s">
        <v>800</v>
      </c>
      <c r="L343" s="3" t="s">
        <v>1187</v>
      </c>
    </row>
    <row r="344" spans="1:12" x14ac:dyDescent="0.2">
      <c r="A344" s="13" t="s">
        <v>289</v>
      </c>
      <c r="B344" s="3" t="s">
        <v>778</v>
      </c>
      <c r="C344" s="16" t="d">
        <v>2025-06-25</v>
      </c>
      <c r="D344" s="3">
        <v>-11.9</v>
      </c>
      <c r="E344" s="3">
        <v>342</v>
      </c>
      <c r="F344" s="3" t="s">
        <v>798</v>
      </c>
      <c r="G344" s="3">
        <v>-8.4</v>
      </c>
      <c r="H344" s="3">
        <v>-3.5</v>
      </c>
      <c r="I344" s="3" t="s">
        <v>981</v>
      </c>
      <c r="J344" s="3" t="s">
        <v>1277</v>
      </c>
      <c r="K344" s="3" t="s">
        <v>800</v>
      </c>
      <c r="L344" s="3" t="s">
        <v>1187</v>
      </c>
    </row>
    <row r="345" spans="1:12" x14ac:dyDescent="0.2">
      <c r="A345" s="13" t="s">
        <v>327</v>
      </c>
      <c r="B345" s="3" t="s">
        <v>784</v>
      </c>
      <c r="C345" s="16" t="d">
        <v>2025-06-25</v>
      </c>
      <c r="D345" s="3">
        <v>-12</v>
      </c>
      <c r="E345" s="3">
        <v>343</v>
      </c>
      <c r="F345" s="3" t="s">
        <v>798</v>
      </c>
      <c r="G345" s="3">
        <v>-7.4</v>
      </c>
      <c r="H345" s="3">
        <v>-4.5999999999999996</v>
      </c>
      <c r="I345" s="3" t="s">
        <v>981</v>
      </c>
      <c r="J345" s="3" t="s">
        <v>978</v>
      </c>
      <c r="K345" s="3" t="s">
        <v>800</v>
      </c>
      <c r="L345" s="3" t="s">
        <v>1187</v>
      </c>
    </row>
    <row r="346" spans="1:12" x14ac:dyDescent="0.2">
      <c r="A346" s="13" t="s">
        <v>198</v>
      </c>
      <c r="B346" s="3" t="s">
        <v>787</v>
      </c>
      <c r="C346" s="16" t="d">
        <v>2025-09-23</v>
      </c>
      <c r="D346" s="3">
        <v>-12.3</v>
      </c>
      <c r="E346" s="3">
        <v>344</v>
      </c>
      <c r="F346" s="3" t="s">
        <v>798</v>
      </c>
      <c r="G346" s="3">
        <v>-4.5</v>
      </c>
      <c r="H346" s="3">
        <v>-7.9</v>
      </c>
      <c r="I346" s="3" t="s">
        <v>1343</v>
      </c>
      <c r="J346" s="3" t="s">
        <v>1331</v>
      </c>
      <c r="K346" s="3" t="s">
        <v>800</v>
      </c>
      <c r="L346" s="3" t="s">
        <v>1187</v>
      </c>
    </row>
    <row r="347" spans="1:12" x14ac:dyDescent="0.2">
      <c r="A347" s="13" t="s">
        <v>354</v>
      </c>
      <c r="B347" s="3" t="s">
        <v>787</v>
      </c>
      <c r="C347" s="3" t="s">
        <v>1352</v>
      </c>
      <c r="D347" s="3">
        <v>-12.4</v>
      </c>
      <c r="E347" s="3">
        <v>345</v>
      </c>
      <c r="F347" s="14">
        <v>1</v>
      </c>
      <c r="G347" s="3">
        <v>-7.1</v>
      </c>
      <c r="H347" s="3">
        <v>-5.3</v>
      </c>
      <c r="I347" s="3" t="s">
        <v>813</v>
      </c>
      <c r="J347" s="3" t="s">
        <v>1313</v>
      </c>
      <c r="K347" s="3" t="s">
        <v>800</v>
      </c>
      <c r="L347" s="3" t="s">
        <v>1187</v>
      </c>
    </row>
    <row r="348" spans="1:12" x14ac:dyDescent="0.2">
      <c r="A348" s="13" t="s">
        <v>368</v>
      </c>
      <c r="B348" s="3" t="s">
        <v>773</v>
      </c>
      <c r="C348" s="16" t="d">
        <v>2025-06-25</v>
      </c>
      <c r="D348" s="3">
        <v>-12.5</v>
      </c>
      <c r="E348" s="3">
        <v>346</v>
      </c>
      <c r="F348" s="15">
        <v>1</v>
      </c>
      <c r="G348" s="3">
        <v>-8</v>
      </c>
      <c r="H348" s="3">
        <v>-4.5</v>
      </c>
      <c r="I348" s="3" t="s">
        <v>981</v>
      </c>
      <c r="J348" s="3" t="s">
        <v>1026</v>
      </c>
      <c r="K348" s="3" t="s">
        <v>800</v>
      </c>
      <c r="L348" s="3" t="s">
        <v>1187</v>
      </c>
    </row>
    <row r="349" spans="1:12" x14ac:dyDescent="0.2">
      <c r="A349" s="13" t="s">
        <v>334</v>
      </c>
      <c r="B349" s="3" t="s">
        <v>781</v>
      </c>
      <c r="C349" s="16" t="d">
        <v>2025-08-24</v>
      </c>
      <c r="D349" s="3">
        <v>-12.5</v>
      </c>
      <c r="E349" s="3">
        <v>347</v>
      </c>
      <c r="F349" s="3" t="s">
        <v>798</v>
      </c>
      <c r="G349" s="3">
        <v>-8.5</v>
      </c>
      <c r="H349" s="3">
        <v>-3.9</v>
      </c>
      <c r="I349" s="3" t="s">
        <v>1369</v>
      </c>
      <c r="J349" s="3" t="s">
        <v>1275</v>
      </c>
      <c r="K349" s="3" t="s">
        <v>800</v>
      </c>
      <c r="L349" s="3" t="s">
        <v>1187</v>
      </c>
    </row>
    <row r="350" spans="1:12" x14ac:dyDescent="0.2">
      <c r="A350" s="13" t="s">
        <v>273</v>
      </c>
      <c r="B350" s="3" t="s">
        <v>784</v>
      </c>
      <c r="C350" s="16" t="d">
        <v>2025-05-26</v>
      </c>
      <c r="D350" s="3">
        <v>-12.5</v>
      </c>
      <c r="E350" s="3">
        <v>348</v>
      </c>
      <c r="F350" s="3" t="s">
        <v>798</v>
      </c>
      <c r="G350" s="3">
        <v>-3.6</v>
      </c>
      <c r="H350" s="3">
        <v>-8.9</v>
      </c>
      <c r="I350" s="3" t="s">
        <v>982</v>
      </c>
      <c r="J350" s="3" t="s">
        <v>1277</v>
      </c>
      <c r="K350" s="3" t="s">
        <v>800</v>
      </c>
      <c r="L350" s="3" t="s">
        <v>1187</v>
      </c>
    </row>
    <row r="351" spans="1:12" x14ac:dyDescent="0.2">
      <c r="A351" s="13" t="s">
        <v>366</v>
      </c>
      <c r="B351" s="3" t="s">
        <v>770</v>
      </c>
      <c r="C351" s="16" t="d">
        <v>2025-05-26</v>
      </c>
      <c r="D351" s="3">
        <v>-12.6</v>
      </c>
      <c r="E351" s="3">
        <v>349</v>
      </c>
      <c r="F351" s="3" t="s">
        <v>798</v>
      </c>
      <c r="G351" s="3">
        <v>-8.6999999999999993</v>
      </c>
      <c r="H351" s="3">
        <v>-4</v>
      </c>
      <c r="I351" s="3" t="s">
        <v>982</v>
      </c>
      <c r="J351" s="3" t="s">
        <v>1285</v>
      </c>
      <c r="K351" s="3" t="s">
        <v>800</v>
      </c>
      <c r="L351" s="3" t="s">
        <v>1187</v>
      </c>
    </row>
    <row r="352" spans="1:12" x14ac:dyDescent="0.2">
      <c r="A352" s="13" t="s">
        <v>265</v>
      </c>
      <c r="B352" s="3" t="s">
        <v>784</v>
      </c>
      <c r="C352" s="16" t="d">
        <v>2025-09-24</v>
      </c>
      <c r="D352" s="3">
        <v>-13.2</v>
      </c>
      <c r="E352" s="3">
        <v>350</v>
      </c>
      <c r="F352" s="3" t="s">
        <v>798</v>
      </c>
      <c r="G352" s="3">
        <v>-7.2</v>
      </c>
      <c r="H352" s="3">
        <v>-6</v>
      </c>
      <c r="I352" s="3" t="s">
        <v>1368</v>
      </c>
      <c r="J352" s="3" t="s">
        <v>978</v>
      </c>
      <c r="K352" s="3" t="s">
        <v>800</v>
      </c>
      <c r="L352" s="3" t="s">
        <v>1187</v>
      </c>
    </row>
    <row r="353" spans="1:12" x14ac:dyDescent="0.2">
      <c r="A353" s="13" t="s">
        <v>352</v>
      </c>
      <c r="B353" s="3" t="s">
        <v>773</v>
      </c>
      <c r="C353" s="16" t="d">
        <v>2025-08-24</v>
      </c>
      <c r="D353" s="3">
        <v>-13.4</v>
      </c>
      <c r="E353" s="3">
        <v>351</v>
      </c>
      <c r="F353" s="3" t="s">
        <v>798</v>
      </c>
      <c r="G353" s="3">
        <v>-8.9</v>
      </c>
      <c r="H353" s="3">
        <v>-4.4000000000000004</v>
      </c>
      <c r="I353" s="3" t="s">
        <v>1369</v>
      </c>
      <c r="J353" s="3" t="s">
        <v>1326</v>
      </c>
      <c r="K353" s="3" t="s">
        <v>800</v>
      </c>
      <c r="L353" s="3" t="s">
        <v>1187</v>
      </c>
    </row>
    <row r="354" spans="1:12" x14ac:dyDescent="0.2">
      <c r="A354" s="13" t="s">
        <v>256</v>
      </c>
      <c r="B354" s="3" t="s">
        <v>778</v>
      </c>
      <c r="C354" s="16" t="d">
        <v>2025-09-22</v>
      </c>
      <c r="D354" s="3">
        <v>-13.9</v>
      </c>
      <c r="E354" s="3">
        <v>352</v>
      </c>
      <c r="F354" s="3" t="s">
        <v>798</v>
      </c>
      <c r="G354" s="3">
        <v>-8.6</v>
      </c>
      <c r="H354" s="3">
        <v>-5.2</v>
      </c>
      <c r="I354" s="3" t="s">
        <v>1025</v>
      </c>
      <c r="J354" s="3" t="s">
        <v>978</v>
      </c>
      <c r="K354" s="3" t="s">
        <v>800</v>
      </c>
      <c r="L354" s="3" t="s">
        <v>1187</v>
      </c>
    </row>
    <row r="355" spans="1:12" x14ac:dyDescent="0.2">
      <c r="A355" s="13" t="s">
        <v>342</v>
      </c>
      <c r="B355" s="3" t="s">
        <v>770</v>
      </c>
      <c r="C355" s="16" t="d">
        <v>2025-04-27</v>
      </c>
      <c r="D355" s="3">
        <v>-14.1</v>
      </c>
      <c r="E355" s="3">
        <v>353</v>
      </c>
      <c r="F355" s="3" t="s">
        <v>798</v>
      </c>
      <c r="G355" s="3">
        <v>-6.5</v>
      </c>
      <c r="H355" s="3">
        <v>-7.6</v>
      </c>
      <c r="I355" s="3" t="s">
        <v>1023</v>
      </c>
      <c r="J355" s="3" t="s">
        <v>1306</v>
      </c>
      <c r="K355" s="3" t="s">
        <v>800</v>
      </c>
      <c r="L355" s="3" t="s">
        <v>1187</v>
      </c>
    </row>
    <row r="356" spans="1:12" x14ac:dyDescent="0.2">
      <c r="A356" s="13" t="s">
        <v>268</v>
      </c>
      <c r="B356" s="3" t="s">
        <v>784</v>
      </c>
      <c r="C356" s="16" t="d">
        <v>2025-08-24</v>
      </c>
      <c r="D356" s="3">
        <v>-14.3</v>
      </c>
      <c r="E356" s="3">
        <v>354</v>
      </c>
      <c r="F356" s="3" t="s">
        <v>798</v>
      </c>
      <c r="G356" s="3">
        <v>-6</v>
      </c>
      <c r="H356" s="3">
        <v>-8.4</v>
      </c>
      <c r="I356" s="3" t="s">
        <v>1369</v>
      </c>
      <c r="J356" s="3" t="s">
        <v>1231</v>
      </c>
      <c r="K356" s="3" t="s">
        <v>800</v>
      </c>
      <c r="L356" s="3" t="s">
        <v>1187</v>
      </c>
    </row>
    <row r="357" spans="1:12" x14ac:dyDescent="0.2">
      <c r="A357" s="13" t="s">
        <v>364</v>
      </c>
      <c r="B357" s="3" t="s">
        <v>772</v>
      </c>
      <c r="C357" s="16" t="d">
        <v>2025-06-26</v>
      </c>
      <c r="D357" s="3">
        <v>-14.5</v>
      </c>
      <c r="E357" s="3">
        <v>355</v>
      </c>
      <c r="F357" s="3" t="s">
        <v>798</v>
      </c>
      <c r="G357" s="3">
        <v>-10</v>
      </c>
      <c r="H357" s="3">
        <v>-4.5</v>
      </c>
      <c r="I357" s="3" t="s">
        <v>1361</v>
      </c>
      <c r="J357" s="3" t="s">
        <v>1024</v>
      </c>
      <c r="K357" s="3" t="s">
        <v>800</v>
      </c>
      <c r="L357" s="3" t="s">
        <v>1187</v>
      </c>
    </row>
    <row r="358" spans="1:12" x14ac:dyDescent="0.2">
      <c r="A358" s="13" t="s">
        <v>359</v>
      </c>
      <c r="B358" s="3" t="s">
        <v>785</v>
      </c>
      <c r="C358" s="16" t="d">
        <v>2025-03-28</v>
      </c>
      <c r="D358" s="3">
        <v>-14.6</v>
      </c>
      <c r="E358" s="3">
        <v>356</v>
      </c>
      <c r="F358" s="3" t="s">
        <v>798</v>
      </c>
      <c r="G358" s="3">
        <v>-5.9</v>
      </c>
      <c r="H358" s="3">
        <v>-8.6999999999999993</v>
      </c>
      <c r="I358" s="3" t="s">
        <v>1376</v>
      </c>
      <c r="J358" s="3" t="s">
        <v>1285</v>
      </c>
      <c r="K358" s="3" t="s">
        <v>800</v>
      </c>
      <c r="L358" s="3" t="s">
        <v>1187</v>
      </c>
    </row>
    <row r="359" spans="1:12" x14ac:dyDescent="0.2">
      <c r="A359" s="13" t="s">
        <v>177</v>
      </c>
      <c r="B359" s="3" t="s">
        <v>788</v>
      </c>
      <c r="C359" s="16" t="d">
        <v>2025-05-27</v>
      </c>
      <c r="D359" s="3">
        <v>-14.9</v>
      </c>
      <c r="E359" s="3">
        <v>357</v>
      </c>
      <c r="F359" s="3" t="s">
        <v>798</v>
      </c>
      <c r="G359" s="3">
        <v>-7.4</v>
      </c>
      <c r="H359" s="3">
        <v>-7.5</v>
      </c>
      <c r="I359" s="3" t="s">
        <v>1377</v>
      </c>
      <c r="J359" s="3" t="s">
        <v>978</v>
      </c>
      <c r="K359" s="3" t="s">
        <v>800</v>
      </c>
      <c r="L359" s="3" t="s">
        <v>1187</v>
      </c>
    </row>
    <row r="360" spans="1:12" x14ac:dyDescent="0.2">
      <c r="A360" s="13" t="s">
        <v>187</v>
      </c>
      <c r="B360" s="3" t="s">
        <v>788</v>
      </c>
      <c r="C360" s="16" t="d">
        <v>2025-10-22</v>
      </c>
      <c r="D360" s="3">
        <v>-15.2</v>
      </c>
      <c r="E360" s="3">
        <v>358</v>
      </c>
      <c r="F360" s="3" t="s">
        <v>798</v>
      </c>
      <c r="G360" s="3">
        <v>-10.1</v>
      </c>
      <c r="H360" s="3">
        <v>-5.0999999999999996</v>
      </c>
      <c r="I360" s="3" t="s">
        <v>1336</v>
      </c>
      <c r="J360" s="3" t="s">
        <v>1231</v>
      </c>
      <c r="K360" s="3" t="s">
        <v>800</v>
      </c>
      <c r="L360" s="3" t="s">
        <v>1187</v>
      </c>
    </row>
    <row r="361" spans="1:12" x14ac:dyDescent="0.2">
      <c r="A361" s="13" t="s">
        <v>372</v>
      </c>
      <c r="B361" s="3" t="s">
        <v>787</v>
      </c>
      <c r="C361" s="16" t="d">
        <v>2025-04-28</v>
      </c>
      <c r="D361" s="3">
        <v>-15.2</v>
      </c>
      <c r="E361" s="3">
        <v>359</v>
      </c>
      <c r="F361" s="3" t="s">
        <v>798</v>
      </c>
      <c r="G361" s="3">
        <v>-10.199999999999999</v>
      </c>
      <c r="H361" s="3">
        <v>-5</v>
      </c>
      <c r="I361" s="3" t="s">
        <v>1366</v>
      </c>
      <c r="J361" s="3" t="s">
        <v>1331</v>
      </c>
      <c r="K361" s="3" t="s">
        <v>800</v>
      </c>
      <c r="L361" s="3" t="s">
        <v>1187</v>
      </c>
    </row>
    <row r="362" spans="1:12" x14ac:dyDescent="0.2">
      <c r="A362" s="13" t="s">
        <v>307</v>
      </c>
      <c r="B362" s="3" t="s">
        <v>775</v>
      </c>
      <c r="C362" s="16" t="d">
        <v>2025-05-25</v>
      </c>
      <c r="D362" s="3">
        <v>-15.6</v>
      </c>
      <c r="E362" s="3">
        <v>360</v>
      </c>
      <c r="F362" s="3" t="s">
        <v>798</v>
      </c>
      <c r="G362" s="3">
        <v>-8.6999999999999993</v>
      </c>
      <c r="H362" s="3">
        <v>-6.8</v>
      </c>
      <c r="I362" s="3" t="s">
        <v>1378</v>
      </c>
      <c r="J362" s="3" t="s">
        <v>1379</v>
      </c>
      <c r="K362" s="3" t="s">
        <v>800</v>
      </c>
      <c r="L362" s="3" t="s">
        <v>1187</v>
      </c>
    </row>
    <row r="363" spans="1:12" x14ac:dyDescent="0.2">
      <c r="A363" s="13" t="s">
        <v>324</v>
      </c>
      <c r="B363" s="3" t="s">
        <v>786</v>
      </c>
      <c r="C363" s="16" t="d">
        <v>2025-06-25</v>
      </c>
      <c r="D363" s="3">
        <v>-15.7</v>
      </c>
      <c r="E363" s="3">
        <v>361</v>
      </c>
      <c r="F363" s="3" t="s">
        <v>798</v>
      </c>
      <c r="G363" s="3">
        <v>-8.8000000000000007</v>
      </c>
      <c r="H363" s="3">
        <v>-6.9</v>
      </c>
      <c r="I363" s="3" t="s">
        <v>981</v>
      </c>
      <c r="J363" s="3" t="s">
        <v>1380</v>
      </c>
      <c r="K363" s="3" t="s">
        <v>800</v>
      </c>
      <c r="L363" s="3" t="s">
        <v>1187</v>
      </c>
    </row>
    <row r="364" spans="1:12" x14ac:dyDescent="0.2">
      <c r="A364" s="13" t="s">
        <v>373</v>
      </c>
      <c r="B364" s="3" t="s">
        <v>786</v>
      </c>
      <c r="C364" s="16" t="d">
        <v>2025-06-24</v>
      </c>
      <c r="D364" s="3">
        <v>-17.100000000000001</v>
      </c>
      <c r="E364" s="3">
        <v>362</v>
      </c>
      <c r="F364" s="14">
        <v>1</v>
      </c>
      <c r="G364" s="3">
        <v>-13.4</v>
      </c>
      <c r="H364" s="3">
        <v>-3.8</v>
      </c>
      <c r="I364" s="3" t="s">
        <v>1381</v>
      </c>
      <c r="J364" s="3" t="s">
        <v>1360</v>
      </c>
      <c r="K364" s="3" t="s">
        <v>800</v>
      </c>
      <c r="L364" s="3" t="s">
        <v>1187</v>
      </c>
    </row>
    <row r="365" spans="1:12" x14ac:dyDescent="0.2">
      <c r="A365" s="13" t="s">
        <v>173</v>
      </c>
      <c r="B365" s="3" t="s">
        <v>788</v>
      </c>
      <c r="C365" s="16" t="d">
        <v>2025-06-25</v>
      </c>
      <c r="D365" s="3">
        <v>-17.3</v>
      </c>
      <c r="E365" s="3">
        <v>363</v>
      </c>
      <c r="F365" s="15">
        <v>1</v>
      </c>
      <c r="G365" s="3">
        <v>-7.9</v>
      </c>
      <c r="H365" s="3">
        <v>-9.5</v>
      </c>
      <c r="I365" s="3" t="s">
        <v>981</v>
      </c>
      <c r="J365" s="3" t="s">
        <v>1270</v>
      </c>
      <c r="K365" s="3" t="s">
        <v>800</v>
      </c>
      <c r="L365" s="3" t="s">
        <v>1187</v>
      </c>
    </row>
    <row r="366" spans="1:12" x14ac:dyDescent="0.2">
      <c r="A366" s="13" t="s">
        <v>374</v>
      </c>
      <c r="B366" s="3" t="s">
        <v>788</v>
      </c>
      <c r="C366" s="16" t="d">
        <v>2025-03-28</v>
      </c>
      <c r="D366" s="3">
        <v>-28.5</v>
      </c>
      <c r="E366" s="3">
        <v>364</v>
      </c>
      <c r="F366" s="3" t="s">
        <v>798</v>
      </c>
      <c r="G366" s="3">
        <v>-17.399999999999999</v>
      </c>
      <c r="H366" s="3">
        <v>-11.1</v>
      </c>
      <c r="I366" s="3" t="s">
        <v>1376</v>
      </c>
      <c r="J366" s="3" t="s">
        <v>1382</v>
      </c>
      <c r="K366" s="3" t="s">
        <v>800</v>
      </c>
      <c r="L366" s="3" t="s">
        <v>1187</v>
      </c>
    </row>
    <row r="367" spans="1:12" x14ac:dyDescent="0.2">
      <c r="A367" s="2"/>
      <c r="B367" s="2" t="s">
        <v>975</v>
      </c>
      <c r="C367" s="2" t="s">
        <v>976</v>
      </c>
      <c r="K367" s="12" t="s">
        <v>800</v>
      </c>
      <c r="L367" s="12" t="s">
        <v>834</v>
      </c>
    </row>
    <row r="368" spans="1:12" x14ac:dyDescent="0.2">
      <c r="K368" s="12" t="s">
        <v>800</v>
      </c>
      <c r="L368" s="12" t="s">
        <v>833</v>
      </c>
    </row>
  </sheetData>
  <hyperlinks>
    <hyperlink ref="K1" r:id="rId1" display="https://www.espn.com/mens-college-basketball/bpi/_/sort/bpi.chancewinconfortie/dir/desc" xr:uid="{00CFE989-AB95-7E48-9C66-5497A82A1E61}"/>
    <hyperlink ref="L1" r:id="rId2" display="https://www.espn.com/mens-college-basketball/bpi/_/sort/bpi.sosremrank/dir/asc" xr:uid="{9CC6608A-1653-ED44-BD60-795720B71F77}"/>
    <hyperlink ref="C2" r:id="rId3" display="https://www.espn.com/mens-college-basketball/bpi/_/sort/bpi.wins/dir/desc" xr:uid="{394E2221-65EA-8446-B7F0-6ED52EC0D465}"/>
    <hyperlink ref="D2" r:id="rId4" display="https://www.espn.com/mens-college-basketball/bpi/_/sort/bpi.bpi/dir/asc" xr:uid="{A1302B56-6B3D-7D46-A0D6-CCCC817F06C1}"/>
    <hyperlink ref="E2" r:id="rId5" display="https://www.espn.com/mens-college-basketball/bpi/_/sort/bpi.bpirank/dir/asc" xr:uid="{EEABE0F6-8375-E041-88EF-FB8C0D7569DE}"/>
    <hyperlink ref="G2" r:id="rId6" display="https://www.espn.com/mens-college-basketball/bpi/_/sort/bpi.bpioffense/dir/desc" xr:uid="{46647AF0-64EE-1044-85CE-BACB2BD29633}"/>
    <hyperlink ref="H2" r:id="rId7" display="https://www.espn.com/mens-college-basketball/bpi/_/sort/bpi.bpidefense/dir/desc" xr:uid="{021D266A-6086-7C49-9244-67D89AF7A273}"/>
    <hyperlink ref="I2" r:id="rId8" display="https://www.espn.com/mens-college-basketball/bpi/_/sort/bpi.projtotalwins/dir/desc" xr:uid="{BFB04150-2A72-9E47-BE19-3A523B211A56}"/>
    <hyperlink ref="J2" r:id="rId9" display="https://www.espn.com/mens-college-basketball/bpi/_/sort/bpi.projconfwins/dir/desc" xr:uid="{9480CE1C-462D-FC40-BB5D-3BADD73067CE}"/>
    <hyperlink ref="K2" r:id="rId10" display="https://www.espn.com/mens-college-basketball/bpi/_/sort/bpi.chancewinconfortie/dir/desc" xr:uid="{01AEFC94-1ECF-C545-B324-54287B13CC76}"/>
    <hyperlink ref="L2" r:id="rId11" display="https://www.espn.com/mens-college-basketball/bpi/_/sort/bpi.sosremrank/dir/asc" xr:uid="{87068C0A-1C77-AC4F-ACA2-89049AFDE864}"/>
    <hyperlink ref="A1" r:id="rId12" xr:uid="{5845B6FE-4432-B64D-A81F-5739A5A3CCB1}"/>
  </hyperlinks>
  <pageMargins left="0.7" right="0.7" top="0.75" bottom="0.75" header="0.3" footer="0.3"/>
  <drawing r:id="rId1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1B10F-9EE9-534E-B289-6E8033A30B9C}">
  <dimension ref="A1:I366"/>
  <sheetViews>
    <sheetView workbookViewId="0"/>
  </sheetViews>
  <sheetFormatPr baseColWidth="10" defaultRowHeight="16" x14ac:dyDescent="0.2"/>
  <sheetData>
    <row r="1" spans="1:9" x14ac:dyDescent="0.2">
      <c r="A1" s="4" t="s">
        <v>732</v>
      </c>
      <c r="B1" s="2" t="s">
        <v>757</v>
      </c>
      <c r="C1" s="4" t="s">
        <v>789</v>
      </c>
      <c r="D1" s="4" t="s">
        <v>836</v>
      </c>
      <c r="E1" s="4" t="s">
        <v>837</v>
      </c>
      <c r="F1" s="4" t="s">
        <v>838</v>
      </c>
      <c r="G1" s="4" t="s">
        <v>839</v>
      </c>
      <c r="H1" s="4" t="s">
        <v>840</v>
      </c>
      <c r="I1" s="4" t="s">
        <v>841</v>
      </c>
    </row>
    <row r="2" spans="1:9" x14ac:dyDescent="0.2">
      <c r="A2" s="13" t="s">
        <v>20</v>
      </c>
      <c r="B2" s="3" t="s">
        <v>761</v>
      </c>
      <c r="C2" s="3" t="s">
        <v>1190</v>
      </c>
      <c r="D2" s="3">
        <v>1</v>
      </c>
      <c r="E2" s="3">
        <v>1</v>
      </c>
      <c r="F2" s="3">
        <v>1</v>
      </c>
      <c r="G2" s="3" t="s">
        <v>997</v>
      </c>
      <c r="H2" s="3">
        <v>2</v>
      </c>
      <c r="I2" s="3">
        <v>10</v>
      </c>
    </row>
    <row r="3" spans="1:9" x14ac:dyDescent="0.2">
      <c r="A3" s="13" t="s">
        <v>147</v>
      </c>
      <c r="B3" s="3" t="s">
        <v>758</v>
      </c>
      <c r="C3" s="3" t="s">
        <v>1188</v>
      </c>
      <c r="D3" s="3">
        <v>2</v>
      </c>
      <c r="E3" s="3">
        <v>1</v>
      </c>
      <c r="F3" s="3">
        <v>2</v>
      </c>
      <c r="G3" s="16" t="d">
        <v>2025-11-03</v>
      </c>
      <c r="H3" s="3">
        <v>9</v>
      </c>
      <c r="I3" s="3">
        <v>23</v>
      </c>
    </row>
    <row r="4" spans="1:9" x14ac:dyDescent="0.2">
      <c r="A4" s="13" t="s">
        <v>21</v>
      </c>
      <c r="B4" s="3" t="s">
        <v>761</v>
      </c>
      <c r="C4" s="3" t="s">
        <v>1193</v>
      </c>
      <c r="D4" s="3">
        <v>3</v>
      </c>
      <c r="E4" s="3">
        <v>1</v>
      </c>
      <c r="F4" s="3">
        <v>3</v>
      </c>
      <c r="G4" s="3" t="s">
        <v>817</v>
      </c>
      <c r="H4" s="3">
        <v>34</v>
      </c>
      <c r="I4" s="3">
        <v>69</v>
      </c>
    </row>
    <row r="5" spans="1:9" x14ac:dyDescent="0.2">
      <c r="A5" s="13" t="s">
        <v>77</v>
      </c>
      <c r="B5" s="3" t="s">
        <v>762</v>
      </c>
      <c r="C5" s="3" t="s">
        <v>1184</v>
      </c>
      <c r="D5" s="3">
        <v>4</v>
      </c>
      <c r="E5" s="3">
        <v>1</v>
      </c>
      <c r="F5" s="3">
        <v>4</v>
      </c>
      <c r="G5" s="16" t="d">
        <v>2025-10-03</v>
      </c>
      <c r="H5" s="3">
        <v>37</v>
      </c>
      <c r="I5" s="3">
        <v>11</v>
      </c>
    </row>
    <row r="6" spans="1:9" x14ac:dyDescent="0.2">
      <c r="A6" s="13" t="s">
        <v>145</v>
      </c>
      <c r="B6" s="3" t="s">
        <v>761</v>
      </c>
      <c r="C6" s="3" t="s">
        <v>1195</v>
      </c>
      <c r="D6" s="3">
        <v>5</v>
      </c>
      <c r="E6" s="3">
        <v>2</v>
      </c>
      <c r="F6" s="3">
        <v>5</v>
      </c>
      <c r="G6" s="3" t="s">
        <v>829</v>
      </c>
      <c r="H6" s="3">
        <v>24</v>
      </c>
      <c r="I6" s="3">
        <v>53</v>
      </c>
    </row>
    <row r="7" spans="1:9" x14ac:dyDescent="0.2">
      <c r="A7" s="13" t="s">
        <v>12</v>
      </c>
      <c r="B7" s="3" t="s">
        <v>761</v>
      </c>
      <c r="C7" s="3" t="s">
        <v>1197</v>
      </c>
      <c r="D7" s="3">
        <v>6</v>
      </c>
      <c r="E7" s="3">
        <v>2</v>
      </c>
      <c r="F7" s="3">
        <v>6</v>
      </c>
      <c r="G7" s="3" t="s">
        <v>1051</v>
      </c>
      <c r="H7" s="3">
        <v>1</v>
      </c>
      <c r="I7" s="3">
        <v>2</v>
      </c>
    </row>
    <row r="8" spans="1:9" x14ac:dyDescent="0.2">
      <c r="A8" s="13" t="s">
        <v>60</v>
      </c>
      <c r="B8" s="3" t="s">
        <v>759</v>
      </c>
      <c r="C8" s="3" t="s">
        <v>1188</v>
      </c>
      <c r="D8" s="3">
        <v>7</v>
      </c>
      <c r="E8" s="3">
        <v>2</v>
      </c>
      <c r="F8" s="3">
        <v>7</v>
      </c>
      <c r="G8" s="16" t="d">
        <v>2025-11-04</v>
      </c>
      <c r="H8" s="3">
        <v>40</v>
      </c>
      <c r="I8" s="3">
        <v>31</v>
      </c>
    </row>
    <row r="9" spans="1:9" x14ac:dyDescent="0.2">
      <c r="A9" s="13" t="s">
        <v>61</v>
      </c>
      <c r="B9" s="3" t="s">
        <v>760</v>
      </c>
      <c r="C9" s="3" t="s">
        <v>1195</v>
      </c>
      <c r="D9" s="3">
        <v>8</v>
      </c>
      <c r="E9" s="3">
        <v>2</v>
      </c>
      <c r="F9" s="3">
        <v>8</v>
      </c>
      <c r="G9" s="16" t="d">
        <v>2025-12-04</v>
      </c>
      <c r="H9" s="3">
        <v>17</v>
      </c>
      <c r="I9" s="3">
        <v>37</v>
      </c>
    </row>
    <row r="10" spans="1:9" x14ac:dyDescent="0.2">
      <c r="A10" s="13" t="s">
        <v>44</v>
      </c>
      <c r="B10" s="3" t="s">
        <v>760</v>
      </c>
      <c r="C10" s="3" t="s">
        <v>1213</v>
      </c>
      <c r="D10" s="3">
        <v>9</v>
      </c>
      <c r="E10" s="3">
        <v>3</v>
      </c>
      <c r="F10" s="3">
        <v>9</v>
      </c>
      <c r="G10" s="16" t="d">
        <v>2025-09-07</v>
      </c>
      <c r="H10" s="3">
        <v>22</v>
      </c>
      <c r="I10" s="3">
        <v>29</v>
      </c>
    </row>
    <row r="11" spans="1:9" x14ac:dyDescent="0.2">
      <c r="A11" s="13" t="s">
        <v>25</v>
      </c>
      <c r="B11" s="3" t="s">
        <v>758</v>
      </c>
      <c r="C11" s="3" t="s">
        <v>1197</v>
      </c>
      <c r="D11" s="3">
        <v>10</v>
      </c>
      <c r="E11" s="3">
        <v>3</v>
      </c>
      <c r="F11" s="3">
        <v>10</v>
      </c>
      <c r="G11" s="16" t="d">
        <v>2025-07-05</v>
      </c>
      <c r="H11" s="3">
        <v>47</v>
      </c>
      <c r="I11" s="3">
        <v>110</v>
      </c>
    </row>
    <row r="12" spans="1:9" x14ac:dyDescent="0.2">
      <c r="A12" s="13" t="s">
        <v>122</v>
      </c>
      <c r="B12" s="3" t="s">
        <v>762</v>
      </c>
      <c r="C12" s="3" t="s">
        <v>1224</v>
      </c>
      <c r="D12" s="3">
        <v>11</v>
      </c>
      <c r="E12" s="3">
        <v>3</v>
      </c>
      <c r="F12" s="3">
        <v>11</v>
      </c>
      <c r="G12" s="16" t="d">
        <v>2025-06-06</v>
      </c>
      <c r="H12" s="3">
        <v>36</v>
      </c>
      <c r="I12" s="3">
        <v>14</v>
      </c>
    </row>
    <row r="13" spans="1:9" x14ac:dyDescent="0.2">
      <c r="A13" s="13" t="s">
        <v>14</v>
      </c>
      <c r="B13" s="3" t="s">
        <v>761</v>
      </c>
      <c r="C13" s="3" t="s">
        <v>1210</v>
      </c>
      <c r="D13" s="3">
        <v>12</v>
      </c>
      <c r="E13" s="3">
        <v>3</v>
      </c>
      <c r="F13" s="3">
        <v>12</v>
      </c>
      <c r="G13" s="16" t="d">
        <v>2025-11-10</v>
      </c>
      <c r="H13" s="3">
        <v>10</v>
      </c>
      <c r="I13" s="3">
        <v>32</v>
      </c>
    </row>
    <row r="14" spans="1:9" x14ac:dyDescent="0.2">
      <c r="A14" s="13" t="s">
        <v>22</v>
      </c>
      <c r="B14" s="3" t="s">
        <v>758</v>
      </c>
      <c r="C14" s="3" t="s">
        <v>1199</v>
      </c>
      <c r="D14" s="3">
        <v>13</v>
      </c>
      <c r="E14" s="3">
        <v>4</v>
      </c>
      <c r="F14" s="3">
        <v>13</v>
      </c>
      <c r="G14" s="16" t="d">
        <v>2025-07-06</v>
      </c>
      <c r="H14" s="3">
        <v>30</v>
      </c>
      <c r="I14" s="3">
        <v>60</v>
      </c>
    </row>
    <row r="15" spans="1:9" x14ac:dyDescent="0.2">
      <c r="A15" s="13" t="s">
        <v>105</v>
      </c>
      <c r="B15" s="3" t="s">
        <v>766</v>
      </c>
      <c r="C15" s="3" t="s">
        <v>1190</v>
      </c>
      <c r="D15" s="3">
        <v>14</v>
      </c>
      <c r="E15" s="3">
        <v>4</v>
      </c>
      <c r="F15" s="3">
        <v>14</v>
      </c>
      <c r="G15" s="16" t="d">
        <v>2025-05-02</v>
      </c>
      <c r="H15" s="3">
        <v>75</v>
      </c>
      <c r="I15" s="3">
        <v>1</v>
      </c>
    </row>
    <row r="16" spans="1:9" x14ac:dyDescent="0.2">
      <c r="A16" s="13" t="s">
        <v>129</v>
      </c>
      <c r="B16" s="3" t="s">
        <v>762</v>
      </c>
      <c r="C16" s="3" t="s">
        <v>1195</v>
      </c>
      <c r="D16" s="3">
        <v>15</v>
      </c>
      <c r="E16" s="3">
        <v>4</v>
      </c>
      <c r="F16" s="3">
        <v>15</v>
      </c>
      <c r="G16" s="16" t="d">
        <v>2025-06-04</v>
      </c>
      <c r="H16" s="3">
        <v>59</v>
      </c>
      <c r="I16" s="3">
        <v>26</v>
      </c>
    </row>
    <row r="17" spans="1:9" x14ac:dyDescent="0.2">
      <c r="A17" s="13" t="s">
        <v>30</v>
      </c>
      <c r="B17" s="3" t="s">
        <v>760</v>
      </c>
      <c r="C17" s="3" t="s">
        <v>1199</v>
      </c>
      <c r="D17" s="3">
        <v>16</v>
      </c>
      <c r="E17" s="3">
        <v>4</v>
      </c>
      <c r="F17" s="3">
        <v>16</v>
      </c>
      <c r="G17" s="16" t="d">
        <v>2025-09-07</v>
      </c>
      <c r="H17" s="3">
        <v>8</v>
      </c>
      <c r="I17" s="3">
        <v>19</v>
      </c>
    </row>
    <row r="18" spans="1:9" x14ac:dyDescent="0.2">
      <c r="A18" s="13" t="s">
        <v>136</v>
      </c>
      <c r="B18" s="3" t="s">
        <v>761</v>
      </c>
      <c r="C18" s="3" t="s">
        <v>1217</v>
      </c>
      <c r="D18" s="3">
        <v>17</v>
      </c>
      <c r="E18" s="3">
        <v>5</v>
      </c>
      <c r="F18" s="3">
        <v>17</v>
      </c>
      <c r="G18" s="16" t="d">
        <v>2025-12-08</v>
      </c>
      <c r="H18" s="3">
        <v>7</v>
      </c>
      <c r="I18" s="3">
        <v>20</v>
      </c>
    </row>
    <row r="19" spans="1:9" x14ac:dyDescent="0.2">
      <c r="A19" s="13" t="s">
        <v>26</v>
      </c>
      <c r="B19" s="3" t="s">
        <v>760</v>
      </c>
      <c r="C19" s="3" t="s">
        <v>1197</v>
      </c>
      <c r="D19" s="3">
        <v>18</v>
      </c>
      <c r="E19" s="3">
        <v>5</v>
      </c>
      <c r="F19" s="3">
        <v>18</v>
      </c>
      <c r="G19" s="16" t="d">
        <v>2025-08-07</v>
      </c>
      <c r="H19" s="3">
        <v>61</v>
      </c>
      <c r="I19" s="3">
        <v>209</v>
      </c>
    </row>
    <row r="20" spans="1:9" x14ac:dyDescent="0.2">
      <c r="A20" s="13" t="s">
        <v>75</v>
      </c>
      <c r="B20" s="3" t="s">
        <v>758</v>
      </c>
      <c r="C20" s="3" t="s">
        <v>1199</v>
      </c>
      <c r="D20" s="3">
        <v>19</v>
      </c>
      <c r="E20" s="3">
        <v>5</v>
      </c>
      <c r="F20" s="3">
        <v>19</v>
      </c>
      <c r="G20" s="16" t="d">
        <v>2025-06-06</v>
      </c>
      <c r="H20" s="3">
        <v>53</v>
      </c>
      <c r="I20" s="3">
        <v>153</v>
      </c>
    </row>
    <row r="21" spans="1:9" x14ac:dyDescent="0.2">
      <c r="A21" s="13" t="s">
        <v>33</v>
      </c>
      <c r="B21" s="3" t="s">
        <v>758</v>
      </c>
      <c r="C21" s="3" t="s">
        <v>1201</v>
      </c>
      <c r="D21" s="3">
        <v>20</v>
      </c>
      <c r="E21" s="3">
        <v>5</v>
      </c>
      <c r="F21" s="3">
        <v>20</v>
      </c>
      <c r="G21" s="16" t="d">
        <v>2025-08-10</v>
      </c>
      <c r="H21" s="3">
        <v>6</v>
      </c>
      <c r="I21" s="3">
        <v>15</v>
      </c>
    </row>
    <row r="22" spans="1:9" x14ac:dyDescent="0.2">
      <c r="A22" s="13" t="s">
        <v>94</v>
      </c>
      <c r="B22" s="3" t="s">
        <v>760</v>
      </c>
      <c r="C22" s="3" t="s">
        <v>1199</v>
      </c>
      <c r="D22" s="3">
        <v>21</v>
      </c>
      <c r="E22" s="3">
        <v>6</v>
      </c>
      <c r="F22" s="3">
        <v>21</v>
      </c>
      <c r="G22" s="16" t="d">
        <v>2025-06-07</v>
      </c>
      <c r="H22" s="3">
        <v>12</v>
      </c>
      <c r="I22" s="3">
        <v>27</v>
      </c>
    </row>
    <row r="23" spans="1:9" x14ac:dyDescent="0.2">
      <c r="A23" s="13" t="s">
        <v>95</v>
      </c>
      <c r="B23" s="3" t="s">
        <v>761</v>
      </c>
      <c r="C23" s="3" t="s">
        <v>1210</v>
      </c>
      <c r="D23" s="3">
        <v>22</v>
      </c>
      <c r="E23" s="3">
        <v>6</v>
      </c>
      <c r="F23" s="3">
        <v>22</v>
      </c>
      <c r="G23" s="16" t="d">
        <v>2025-10-10</v>
      </c>
      <c r="H23" s="3">
        <v>29</v>
      </c>
      <c r="I23" s="3">
        <v>62</v>
      </c>
    </row>
    <row r="24" spans="1:9" x14ac:dyDescent="0.2">
      <c r="A24" s="13" t="s">
        <v>80</v>
      </c>
      <c r="B24" s="3" t="s">
        <v>759</v>
      </c>
      <c r="C24" s="3" t="s">
        <v>1208</v>
      </c>
      <c r="D24" s="3">
        <v>23</v>
      </c>
      <c r="E24" s="3">
        <v>6</v>
      </c>
      <c r="F24" s="3">
        <v>23</v>
      </c>
      <c r="G24" s="16" t="d">
        <v>2025-08-09</v>
      </c>
      <c r="H24" s="3">
        <v>15</v>
      </c>
      <c r="I24" s="3">
        <v>13</v>
      </c>
    </row>
    <row r="25" spans="1:9" x14ac:dyDescent="0.2">
      <c r="A25" s="13" t="s">
        <v>186</v>
      </c>
      <c r="B25" s="3" t="s">
        <v>759</v>
      </c>
      <c r="C25" s="3" t="s">
        <v>1222</v>
      </c>
      <c r="D25" s="3">
        <v>24</v>
      </c>
      <c r="E25" s="3">
        <v>6</v>
      </c>
      <c r="F25" s="3">
        <v>24</v>
      </c>
      <c r="G25" s="16" t="d">
        <v>2025-08-07</v>
      </c>
      <c r="H25" s="3">
        <v>20</v>
      </c>
      <c r="I25" s="3">
        <v>16</v>
      </c>
    </row>
    <row r="26" spans="1:9" x14ac:dyDescent="0.2">
      <c r="A26" s="13" t="s">
        <v>150</v>
      </c>
      <c r="B26" s="3" t="s">
        <v>763</v>
      </c>
      <c r="C26" s="3" t="s">
        <v>1190</v>
      </c>
      <c r="D26" s="3">
        <v>25</v>
      </c>
      <c r="E26" s="3">
        <v>7</v>
      </c>
      <c r="F26" s="3">
        <v>25</v>
      </c>
      <c r="G26" s="16" t="d">
        <v>2025-02-03</v>
      </c>
      <c r="H26" s="3">
        <v>92</v>
      </c>
      <c r="I26" s="3">
        <v>45</v>
      </c>
    </row>
    <row r="27" spans="1:9" x14ac:dyDescent="0.2">
      <c r="A27" s="13" t="s">
        <v>140</v>
      </c>
      <c r="B27" s="3" t="s">
        <v>758</v>
      </c>
      <c r="C27" s="3" t="s">
        <v>1206</v>
      </c>
      <c r="D27" s="3">
        <v>26</v>
      </c>
      <c r="E27" s="3">
        <v>7</v>
      </c>
      <c r="F27" s="3">
        <v>26</v>
      </c>
      <c r="G27" s="16" t="d">
        <v>2025-06-09</v>
      </c>
      <c r="H27" s="3">
        <v>4</v>
      </c>
      <c r="I27" s="3">
        <v>12</v>
      </c>
    </row>
    <row r="28" spans="1:9" x14ac:dyDescent="0.2">
      <c r="A28" s="13" t="s">
        <v>154</v>
      </c>
      <c r="B28" s="3" t="s">
        <v>760</v>
      </c>
      <c r="C28" s="3" t="s">
        <v>1210</v>
      </c>
      <c r="D28" s="3">
        <v>27</v>
      </c>
      <c r="E28" s="3">
        <v>7</v>
      </c>
      <c r="F28" s="3">
        <v>27</v>
      </c>
      <c r="G28" s="16" t="d">
        <v>2025-07-09</v>
      </c>
      <c r="H28" s="3">
        <v>3</v>
      </c>
      <c r="I28" s="3">
        <v>5</v>
      </c>
    </row>
    <row r="29" spans="1:9" x14ac:dyDescent="0.2">
      <c r="A29" s="13" t="s">
        <v>199</v>
      </c>
      <c r="B29" s="3" t="s">
        <v>760</v>
      </c>
      <c r="C29" s="3" t="s">
        <v>1217</v>
      </c>
      <c r="D29" s="3">
        <v>28</v>
      </c>
      <c r="E29" s="3">
        <v>7</v>
      </c>
      <c r="F29" s="3">
        <v>28</v>
      </c>
      <c r="G29" s="16" t="d">
        <v>2025-08-07</v>
      </c>
      <c r="H29" s="3">
        <v>50</v>
      </c>
      <c r="I29" s="3">
        <v>136</v>
      </c>
    </row>
    <row r="30" spans="1:9" x14ac:dyDescent="0.2">
      <c r="A30" s="13" t="s">
        <v>27</v>
      </c>
      <c r="B30" s="3" t="s">
        <v>761</v>
      </c>
      <c r="C30" s="3" t="s">
        <v>1210</v>
      </c>
      <c r="D30" s="3">
        <v>29</v>
      </c>
      <c r="E30" s="3">
        <v>8</v>
      </c>
      <c r="F30" s="3">
        <v>29</v>
      </c>
      <c r="G30" s="16" t="d">
        <v>2025-09-10</v>
      </c>
      <c r="H30" s="3">
        <v>65</v>
      </c>
      <c r="I30" s="3">
        <v>198</v>
      </c>
    </row>
    <row r="31" spans="1:9" x14ac:dyDescent="0.2">
      <c r="A31" s="13" t="s">
        <v>18</v>
      </c>
      <c r="B31" s="3" t="s">
        <v>760</v>
      </c>
      <c r="C31" s="3" t="s">
        <v>1206</v>
      </c>
      <c r="D31" s="3">
        <v>30</v>
      </c>
      <c r="E31" s="3">
        <v>8</v>
      </c>
      <c r="F31" s="3">
        <v>30</v>
      </c>
      <c r="G31" s="16" t="d">
        <v>2025-09-09</v>
      </c>
      <c r="H31" s="3">
        <v>11</v>
      </c>
      <c r="I31" s="3">
        <v>44</v>
      </c>
    </row>
    <row r="32" spans="1:9" x14ac:dyDescent="0.2">
      <c r="A32" s="13" t="s">
        <v>53</v>
      </c>
      <c r="B32" s="3" t="s">
        <v>759</v>
      </c>
      <c r="C32" s="3" t="s">
        <v>1208</v>
      </c>
      <c r="D32" s="3">
        <v>31</v>
      </c>
      <c r="E32" s="3">
        <v>8</v>
      </c>
      <c r="F32" s="3">
        <v>31</v>
      </c>
      <c r="G32" s="16" t="d">
        <v>2025-09-07</v>
      </c>
      <c r="H32" s="3">
        <v>42</v>
      </c>
      <c r="I32" s="3">
        <v>39</v>
      </c>
    </row>
    <row r="33" spans="1:9" x14ac:dyDescent="0.2">
      <c r="A33" s="13" t="s">
        <v>284</v>
      </c>
      <c r="B33" s="3" t="s">
        <v>767</v>
      </c>
      <c r="C33" s="3" t="s">
        <v>1266</v>
      </c>
      <c r="D33" s="3">
        <v>32</v>
      </c>
      <c r="E33" s="3">
        <v>8</v>
      </c>
      <c r="F33" s="3">
        <v>32</v>
      </c>
      <c r="G33" s="3" t="s">
        <v>842</v>
      </c>
      <c r="H33" s="3">
        <v>142</v>
      </c>
      <c r="I33" s="3">
        <v>220</v>
      </c>
    </row>
    <row r="34" spans="1:9" x14ac:dyDescent="0.2">
      <c r="A34" s="13" t="s">
        <v>34</v>
      </c>
      <c r="B34" s="3" t="s">
        <v>765</v>
      </c>
      <c r="C34" s="3" t="s">
        <v>1242</v>
      </c>
      <c r="D34" s="3">
        <v>33</v>
      </c>
      <c r="E34" s="3">
        <v>9</v>
      </c>
      <c r="F34" s="3">
        <v>33</v>
      </c>
      <c r="G34" s="16" t="d">
        <v>2025-05-03</v>
      </c>
      <c r="H34" s="3">
        <v>87</v>
      </c>
      <c r="I34" s="3">
        <v>55</v>
      </c>
    </row>
    <row r="35" spans="1:9" x14ac:dyDescent="0.2">
      <c r="A35" s="13" t="s">
        <v>36</v>
      </c>
      <c r="B35" s="3" t="s">
        <v>761</v>
      </c>
      <c r="C35" s="3" t="s">
        <v>1206</v>
      </c>
      <c r="D35" s="3">
        <v>34</v>
      </c>
      <c r="E35" s="3">
        <v>9</v>
      </c>
      <c r="F35" s="3">
        <v>34</v>
      </c>
      <c r="G35" s="16" t="d">
        <v>2025-07-11</v>
      </c>
      <c r="H35" s="3">
        <v>16</v>
      </c>
      <c r="I35" s="3">
        <v>41</v>
      </c>
    </row>
    <row r="36" spans="1:9" x14ac:dyDescent="0.2">
      <c r="A36" s="13" t="s">
        <v>81</v>
      </c>
      <c r="B36" s="3" t="s">
        <v>761</v>
      </c>
      <c r="C36" s="3" t="s">
        <v>1234</v>
      </c>
      <c r="D36" s="3">
        <v>35</v>
      </c>
      <c r="E36" s="3">
        <v>9</v>
      </c>
      <c r="F36" s="3">
        <v>35</v>
      </c>
      <c r="G36" s="16" t="d">
        <v>2025-05-12</v>
      </c>
      <c r="H36" s="3">
        <v>57</v>
      </c>
      <c r="I36" s="3">
        <v>173</v>
      </c>
    </row>
    <row r="37" spans="1:9" x14ac:dyDescent="0.2">
      <c r="A37" s="13" t="s">
        <v>67</v>
      </c>
      <c r="B37" s="3" t="s">
        <v>761</v>
      </c>
      <c r="C37" s="3" t="s">
        <v>1240</v>
      </c>
      <c r="D37" s="3">
        <v>36</v>
      </c>
      <c r="E37" s="3">
        <v>9</v>
      </c>
      <c r="F37" s="3">
        <v>36</v>
      </c>
      <c r="G37" s="16" t="d">
        <v>2025-08-12</v>
      </c>
      <c r="H37" s="3">
        <v>48</v>
      </c>
      <c r="I37" s="3">
        <v>117</v>
      </c>
    </row>
    <row r="38" spans="1:9" x14ac:dyDescent="0.2">
      <c r="A38" s="13" t="s">
        <v>42</v>
      </c>
      <c r="B38" s="3" t="s">
        <v>765</v>
      </c>
      <c r="C38" s="3" t="s">
        <v>1242</v>
      </c>
      <c r="D38" s="3">
        <v>37</v>
      </c>
      <c r="E38" s="3">
        <v>10</v>
      </c>
      <c r="F38" s="3">
        <v>37</v>
      </c>
      <c r="G38" s="16" t="d">
        <v>2025-02-03</v>
      </c>
      <c r="H38" s="3">
        <v>91</v>
      </c>
      <c r="I38" s="3">
        <v>73</v>
      </c>
    </row>
    <row r="39" spans="1:9" x14ac:dyDescent="0.2">
      <c r="A39" s="13" t="s">
        <v>43</v>
      </c>
      <c r="B39" s="3" t="s">
        <v>762</v>
      </c>
      <c r="C39" s="3" t="s">
        <v>1220</v>
      </c>
      <c r="D39" s="3">
        <v>38</v>
      </c>
      <c r="E39" s="3">
        <v>10</v>
      </c>
      <c r="F39" s="3">
        <v>38</v>
      </c>
      <c r="G39" s="16" t="d">
        <v>2025-03-11</v>
      </c>
      <c r="H39" s="3">
        <v>25</v>
      </c>
      <c r="I39" s="3">
        <v>4</v>
      </c>
    </row>
    <row r="40" spans="1:9" x14ac:dyDescent="0.2">
      <c r="A40" s="13" t="s">
        <v>15</v>
      </c>
      <c r="B40" s="3" t="s">
        <v>763</v>
      </c>
      <c r="C40" s="3" t="s">
        <v>1197</v>
      </c>
      <c r="D40" s="3">
        <v>39</v>
      </c>
      <c r="E40" s="3">
        <v>10</v>
      </c>
      <c r="F40" s="3">
        <v>39</v>
      </c>
      <c r="G40" s="16" t="d">
        <v>2025-02-05</v>
      </c>
      <c r="H40" s="3">
        <v>82</v>
      </c>
      <c r="I40" s="3">
        <v>8</v>
      </c>
    </row>
    <row r="41" spans="1:9" x14ac:dyDescent="0.2">
      <c r="A41" s="13" t="s">
        <v>51</v>
      </c>
      <c r="B41" s="3" t="s">
        <v>758</v>
      </c>
      <c r="C41" s="3" t="s">
        <v>1215</v>
      </c>
      <c r="D41" s="3">
        <v>40</v>
      </c>
      <c r="E41" s="3">
        <v>10</v>
      </c>
      <c r="F41" s="3">
        <v>40</v>
      </c>
      <c r="G41" s="16" t="d">
        <v>2025-04-12</v>
      </c>
      <c r="H41" s="3">
        <v>14</v>
      </c>
      <c r="I41" s="3">
        <v>33</v>
      </c>
    </row>
    <row r="42" spans="1:9" x14ac:dyDescent="0.2">
      <c r="A42" s="13" t="s">
        <v>40</v>
      </c>
      <c r="B42" s="3" t="s">
        <v>761</v>
      </c>
      <c r="C42" s="3" t="s">
        <v>1234</v>
      </c>
      <c r="D42" s="3">
        <v>41</v>
      </c>
      <c r="E42" s="3">
        <v>11</v>
      </c>
      <c r="F42" s="3">
        <v>41</v>
      </c>
      <c r="G42" s="16" t="d">
        <v>2025-06-11</v>
      </c>
      <c r="H42" s="3">
        <v>58</v>
      </c>
      <c r="I42" s="3">
        <v>212</v>
      </c>
    </row>
    <row r="43" spans="1:9" x14ac:dyDescent="0.2">
      <c r="A43" s="13" t="s">
        <v>100</v>
      </c>
      <c r="B43" s="3" t="s">
        <v>759</v>
      </c>
      <c r="C43" s="3" t="s">
        <v>1236</v>
      </c>
      <c r="D43" s="3">
        <v>42</v>
      </c>
      <c r="E43" s="3">
        <v>11</v>
      </c>
      <c r="F43" s="3">
        <v>42</v>
      </c>
      <c r="G43" s="16" t="d">
        <v>2025-04-09</v>
      </c>
      <c r="H43" s="3">
        <v>54</v>
      </c>
      <c r="I43" s="3">
        <v>79</v>
      </c>
    </row>
    <row r="44" spans="1:9" x14ac:dyDescent="0.2">
      <c r="A44" s="13" t="s">
        <v>218</v>
      </c>
      <c r="B44" s="3" t="s">
        <v>758</v>
      </c>
      <c r="C44" s="3" t="s">
        <v>1247</v>
      </c>
      <c r="D44" s="3">
        <v>43</v>
      </c>
      <c r="E44" s="3">
        <v>11</v>
      </c>
      <c r="F44" s="3">
        <v>43</v>
      </c>
      <c r="G44" s="16" t="d">
        <v>2025-06-09</v>
      </c>
      <c r="H44" s="3">
        <v>23</v>
      </c>
      <c r="I44" s="3">
        <v>63</v>
      </c>
    </row>
    <row r="45" spans="1:9" x14ac:dyDescent="0.2">
      <c r="A45" s="13" t="s">
        <v>299</v>
      </c>
      <c r="B45" s="3" t="s">
        <v>762</v>
      </c>
      <c r="C45" s="3" t="s">
        <v>1236</v>
      </c>
      <c r="D45" s="3">
        <v>44</v>
      </c>
      <c r="E45" s="3">
        <v>11</v>
      </c>
      <c r="F45" s="3">
        <v>44</v>
      </c>
      <c r="G45" s="16" t="d">
        <v>2025-04-08</v>
      </c>
      <c r="H45" s="3">
        <v>66</v>
      </c>
      <c r="I45" s="3">
        <v>75</v>
      </c>
    </row>
    <row r="46" spans="1:9" x14ac:dyDescent="0.2">
      <c r="A46" s="13" t="s">
        <v>117</v>
      </c>
      <c r="B46" s="3" t="s">
        <v>761</v>
      </c>
      <c r="C46" s="3" t="s">
        <v>1240</v>
      </c>
      <c r="D46" s="3">
        <v>45</v>
      </c>
      <c r="E46" s="3">
        <v>11</v>
      </c>
      <c r="F46" s="3">
        <v>45</v>
      </c>
      <c r="G46" s="16" t="d">
        <v>2025-07-11</v>
      </c>
      <c r="H46" s="3">
        <v>43</v>
      </c>
      <c r="I46" s="3">
        <v>97</v>
      </c>
    </row>
    <row r="47" spans="1:9" x14ac:dyDescent="0.2">
      <c r="A47" s="13" t="s">
        <v>79</v>
      </c>
      <c r="B47" s="3" t="s">
        <v>772</v>
      </c>
      <c r="C47" s="3" t="s">
        <v>1188</v>
      </c>
      <c r="D47" s="3">
        <v>46</v>
      </c>
      <c r="E47" s="3">
        <v>11</v>
      </c>
      <c r="F47" s="3">
        <v>46</v>
      </c>
      <c r="G47" s="17" t="d">
        <v>2000-01-01</v>
      </c>
      <c r="H47" s="3">
        <v>230</v>
      </c>
      <c r="I47" s="3">
        <v>217</v>
      </c>
    </row>
    <row r="48" spans="1:9" x14ac:dyDescent="0.2">
      <c r="A48" s="13" t="s">
        <v>263</v>
      </c>
      <c r="B48" s="3" t="s">
        <v>765</v>
      </c>
      <c r="C48" s="3" t="s">
        <v>1252</v>
      </c>
      <c r="D48" s="3">
        <v>47</v>
      </c>
      <c r="E48" s="3">
        <v>12</v>
      </c>
      <c r="F48" s="3">
        <v>69</v>
      </c>
      <c r="G48" s="16" t="d">
        <v>2025-05-06</v>
      </c>
      <c r="H48" s="3">
        <v>79</v>
      </c>
      <c r="I48" s="3">
        <v>17</v>
      </c>
    </row>
    <row r="49" spans="1:9" x14ac:dyDescent="0.2">
      <c r="A49" s="13" t="s">
        <v>130</v>
      </c>
      <c r="B49" s="3" t="s">
        <v>764</v>
      </c>
      <c r="C49" s="3" t="s">
        <v>1195</v>
      </c>
      <c r="D49" s="3">
        <v>48</v>
      </c>
      <c r="E49" s="3">
        <v>12</v>
      </c>
      <c r="F49" s="3">
        <v>47</v>
      </c>
      <c r="G49" s="3" t="s">
        <v>845</v>
      </c>
      <c r="H49" s="3">
        <v>106</v>
      </c>
      <c r="I49" s="3">
        <v>164</v>
      </c>
    </row>
    <row r="50" spans="1:9" x14ac:dyDescent="0.2">
      <c r="A50" s="13" t="s">
        <v>208</v>
      </c>
      <c r="B50" s="3" t="s">
        <v>765</v>
      </c>
      <c r="C50" s="3" t="s">
        <v>1249</v>
      </c>
      <c r="D50" s="3">
        <v>49</v>
      </c>
      <c r="E50" s="3">
        <v>12</v>
      </c>
      <c r="F50" s="3">
        <v>48</v>
      </c>
      <c r="G50" s="16" t="d">
        <v>2025-05-05</v>
      </c>
      <c r="H50" s="3">
        <v>83</v>
      </c>
      <c r="I50" s="3">
        <v>34</v>
      </c>
    </row>
    <row r="51" spans="1:9" x14ac:dyDescent="0.2">
      <c r="A51" s="13" t="s">
        <v>121</v>
      </c>
      <c r="B51" s="3" t="s">
        <v>760</v>
      </c>
      <c r="C51" s="3" t="s">
        <v>1247</v>
      </c>
      <c r="D51" s="3">
        <v>50</v>
      </c>
      <c r="E51" s="3">
        <v>12</v>
      </c>
      <c r="F51" s="3">
        <v>70</v>
      </c>
      <c r="G51" s="16" t="d">
        <v>2025-04-11</v>
      </c>
      <c r="H51" s="3">
        <v>19</v>
      </c>
      <c r="I51" s="3">
        <v>61</v>
      </c>
    </row>
    <row r="52" spans="1:9" x14ac:dyDescent="0.2">
      <c r="A52" s="13" t="s">
        <v>236</v>
      </c>
      <c r="B52" s="3" t="s">
        <v>764</v>
      </c>
      <c r="C52" s="3" t="s">
        <v>1242</v>
      </c>
      <c r="D52" s="3">
        <v>51</v>
      </c>
      <c r="E52" s="3">
        <v>13</v>
      </c>
      <c r="F52" s="3">
        <v>71</v>
      </c>
      <c r="G52" s="3" t="s">
        <v>846</v>
      </c>
      <c r="H52" s="3">
        <v>110</v>
      </c>
      <c r="I52" s="3">
        <v>192</v>
      </c>
    </row>
    <row r="53" spans="1:9" x14ac:dyDescent="0.2">
      <c r="A53" s="13" t="s">
        <v>31</v>
      </c>
      <c r="B53" s="3" t="s">
        <v>762</v>
      </c>
      <c r="C53" s="3" t="s">
        <v>1208</v>
      </c>
      <c r="D53" s="3">
        <v>52</v>
      </c>
      <c r="E53" s="3">
        <v>13</v>
      </c>
      <c r="F53" s="3">
        <v>72</v>
      </c>
      <c r="G53" s="16" t="d">
        <v>2025-01-06</v>
      </c>
      <c r="H53" s="3">
        <v>73</v>
      </c>
      <c r="I53" s="3">
        <v>94</v>
      </c>
    </row>
    <row r="54" spans="1:9" x14ac:dyDescent="0.2">
      <c r="A54" s="13" t="s">
        <v>57</v>
      </c>
      <c r="B54" s="3" t="s">
        <v>761</v>
      </c>
      <c r="C54" s="3" t="s">
        <v>1229</v>
      </c>
      <c r="D54" s="3">
        <v>53</v>
      </c>
      <c r="E54" s="3">
        <v>13</v>
      </c>
      <c r="F54" s="3">
        <v>73</v>
      </c>
      <c r="G54" s="16" t="d">
        <v>2025-06-13</v>
      </c>
      <c r="H54" s="3">
        <v>45</v>
      </c>
      <c r="I54" s="3">
        <v>111</v>
      </c>
    </row>
    <row r="55" spans="1:9" x14ac:dyDescent="0.2">
      <c r="A55" s="13" t="s">
        <v>156</v>
      </c>
      <c r="B55" s="3" t="s">
        <v>763</v>
      </c>
      <c r="C55" s="3" t="s">
        <v>1199</v>
      </c>
      <c r="D55" s="3">
        <v>54</v>
      </c>
      <c r="E55" s="3">
        <v>13</v>
      </c>
      <c r="F55" s="3">
        <v>74</v>
      </c>
      <c r="G55" s="16" t="d">
        <v>2025-02-06</v>
      </c>
      <c r="H55" s="3">
        <v>104</v>
      </c>
      <c r="I55" s="3">
        <v>107</v>
      </c>
    </row>
    <row r="56" spans="1:9" x14ac:dyDescent="0.2">
      <c r="A56" s="13" t="s">
        <v>126</v>
      </c>
      <c r="B56" s="3" t="s">
        <v>765</v>
      </c>
      <c r="C56" s="3" t="s">
        <v>1222</v>
      </c>
      <c r="D56" s="3">
        <v>55</v>
      </c>
      <c r="E56" s="3">
        <v>14</v>
      </c>
      <c r="F56" s="3">
        <v>75</v>
      </c>
      <c r="G56" s="16" t="d">
        <v>2025-05-02</v>
      </c>
      <c r="H56" s="3">
        <v>88</v>
      </c>
      <c r="I56" s="3">
        <v>54</v>
      </c>
    </row>
    <row r="57" spans="1:9" x14ac:dyDescent="0.2">
      <c r="A57" s="13" t="s">
        <v>69</v>
      </c>
      <c r="B57" s="3" t="s">
        <v>760</v>
      </c>
      <c r="C57" s="3" t="s">
        <v>1232</v>
      </c>
      <c r="D57" s="3">
        <v>56</v>
      </c>
      <c r="E57" s="3">
        <v>14</v>
      </c>
      <c r="F57" s="3">
        <v>76</v>
      </c>
      <c r="G57" s="16" t="d">
        <v>2025-04-11</v>
      </c>
      <c r="H57" s="3">
        <v>13</v>
      </c>
      <c r="I57" s="3">
        <v>42</v>
      </c>
    </row>
    <row r="58" spans="1:9" x14ac:dyDescent="0.2">
      <c r="A58" s="13" t="s">
        <v>214</v>
      </c>
      <c r="B58" s="3" t="s">
        <v>772</v>
      </c>
      <c r="C58" s="3" t="s">
        <v>1286</v>
      </c>
      <c r="D58" s="3">
        <v>57</v>
      </c>
      <c r="E58" s="3">
        <v>14</v>
      </c>
      <c r="F58" s="3">
        <v>77</v>
      </c>
      <c r="G58" s="3" t="s">
        <v>842</v>
      </c>
      <c r="H58" s="3">
        <v>159</v>
      </c>
      <c r="I58" s="3">
        <v>64</v>
      </c>
    </row>
    <row r="59" spans="1:9" x14ac:dyDescent="0.2">
      <c r="A59" s="13" t="s">
        <v>165</v>
      </c>
      <c r="B59" s="3" t="s">
        <v>764</v>
      </c>
      <c r="C59" s="3" t="s">
        <v>1217</v>
      </c>
      <c r="D59" s="3">
        <v>58</v>
      </c>
      <c r="E59" s="3">
        <v>14</v>
      </c>
      <c r="F59" s="3">
        <v>78</v>
      </c>
      <c r="G59" s="16" t="d">
        <v>2025-04-04</v>
      </c>
      <c r="H59" s="3">
        <v>85</v>
      </c>
      <c r="I59" s="3">
        <v>49</v>
      </c>
    </row>
    <row r="60" spans="1:9" x14ac:dyDescent="0.2">
      <c r="A60" s="13" t="s">
        <v>246</v>
      </c>
      <c r="B60" s="3" t="s">
        <v>758</v>
      </c>
      <c r="C60" s="3" t="s">
        <v>1238</v>
      </c>
      <c r="D60" s="3">
        <v>59</v>
      </c>
      <c r="E60" s="3">
        <v>15</v>
      </c>
      <c r="F60" s="3">
        <v>79</v>
      </c>
      <c r="G60" s="16" t="d">
        <v>2025-03-09</v>
      </c>
      <c r="H60" s="3">
        <v>38</v>
      </c>
      <c r="I60" s="3">
        <v>106</v>
      </c>
    </row>
    <row r="61" spans="1:9" x14ac:dyDescent="0.2">
      <c r="A61" s="13" t="s">
        <v>131</v>
      </c>
      <c r="B61" s="3" t="s">
        <v>760</v>
      </c>
      <c r="C61" s="3" t="s">
        <v>1254</v>
      </c>
      <c r="D61" s="3">
        <v>60</v>
      </c>
      <c r="E61" s="3">
        <v>15</v>
      </c>
      <c r="F61" s="3">
        <v>80</v>
      </c>
      <c r="G61" s="16" t="d">
        <v>2025-06-08</v>
      </c>
      <c r="H61" s="3">
        <v>46</v>
      </c>
      <c r="I61" s="3">
        <v>193</v>
      </c>
    </row>
    <row r="62" spans="1:9" x14ac:dyDescent="0.2">
      <c r="A62" s="13" t="s">
        <v>108</v>
      </c>
      <c r="B62" s="3" t="s">
        <v>759</v>
      </c>
      <c r="C62" s="3" t="s">
        <v>1215</v>
      </c>
      <c r="D62" s="3">
        <v>61</v>
      </c>
      <c r="E62" s="3">
        <v>15</v>
      </c>
      <c r="F62" s="3">
        <v>81</v>
      </c>
      <c r="G62" s="16" t="d">
        <v>2025-05-08</v>
      </c>
      <c r="H62" s="3">
        <v>62</v>
      </c>
      <c r="I62" s="3">
        <v>120</v>
      </c>
    </row>
    <row r="63" spans="1:9" x14ac:dyDescent="0.2">
      <c r="A63" s="13" t="s">
        <v>86</v>
      </c>
      <c r="B63" s="3" t="s">
        <v>774</v>
      </c>
      <c r="C63" s="3" t="s">
        <v>1286</v>
      </c>
      <c r="D63" s="3">
        <v>62</v>
      </c>
      <c r="E63" s="3">
        <v>15</v>
      </c>
      <c r="F63" s="3">
        <v>49</v>
      </c>
      <c r="G63" s="3" t="s">
        <v>842</v>
      </c>
      <c r="H63" s="3">
        <v>193</v>
      </c>
      <c r="I63" s="3">
        <v>273</v>
      </c>
    </row>
    <row r="64" spans="1:9" x14ac:dyDescent="0.2">
      <c r="A64" s="13" t="s">
        <v>320</v>
      </c>
      <c r="B64" s="3" t="s">
        <v>766</v>
      </c>
      <c r="C64" s="3" t="s">
        <v>1278</v>
      </c>
      <c r="D64" s="3">
        <v>63</v>
      </c>
      <c r="E64" s="3">
        <v>16</v>
      </c>
      <c r="F64" s="3">
        <v>82</v>
      </c>
      <c r="G64" s="3" t="s">
        <v>844</v>
      </c>
      <c r="H64" s="3">
        <v>112</v>
      </c>
      <c r="I64" s="3">
        <v>147</v>
      </c>
    </row>
    <row r="65" spans="1:9" x14ac:dyDescent="0.2">
      <c r="A65" s="13" t="s">
        <v>127</v>
      </c>
      <c r="B65" s="3" t="s">
        <v>770</v>
      </c>
      <c r="C65" s="3" t="s">
        <v>1195</v>
      </c>
      <c r="D65" s="3">
        <v>64</v>
      </c>
      <c r="E65" s="3">
        <v>16</v>
      </c>
      <c r="F65" s="3">
        <v>50</v>
      </c>
      <c r="G65" s="3" t="s">
        <v>844</v>
      </c>
      <c r="H65" s="3">
        <v>272</v>
      </c>
      <c r="I65" s="3">
        <v>116</v>
      </c>
    </row>
    <row r="66" spans="1:9" x14ac:dyDescent="0.2">
      <c r="A66" s="13" t="s">
        <v>109</v>
      </c>
      <c r="B66" s="3" t="s">
        <v>758</v>
      </c>
      <c r="C66" s="3" t="s">
        <v>1245</v>
      </c>
      <c r="D66" s="3">
        <v>65</v>
      </c>
      <c r="E66" s="3">
        <v>16</v>
      </c>
      <c r="F66" s="3">
        <v>83</v>
      </c>
      <c r="G66" s="16" t="d">
        <v>2025-02-11</v>
      </c>
      <c r="H66" s="3">
        <v>33</v>
      </c>
      <c r="I66" s="3">
        <v>65</v>
      </c>
    </row>
    <row r="67" spans="1:9" x14ac:dyDescent="0.2">
      <c r="A67" s="13" t="s">
        <v>52</v>
      </c>
      <c r="B67" s="3" t="s">
        <v>778</v>
      </c>
      <c r="C67" s="3" t="s">
        <v>1286</v>
      </c>
      <c r="D67" s="3">
        <v>66</v>
      </c>
      <c r="E67" s="3">
        <v>16</v>
      </c>
      <c r="F67" s="3">
        <v>51</v>
      </c>
      <c r="G67" s="3" t="s">
        <v>845</v>
      </c>
      <c r="H67" s="3">
        <v>273</v>
      </c>
      <c r="I67" s="3">
        <v>225</v>
      </c>
    </row>
    <row r="68" spans="1:9" x14ac:dyDescent="0.2">
      <c r="A68" s="13" t="s">
        <v>76</v>
      </c>
      <c r="B68" s="3" t="s">
        <v>779</v>
      </c>
      <c r="C68" s="3" t="s">
        <v>1280</v>
      </c>
      <c r="D68" s="3">
        <v>67</v>
      </c>
      <c r="E68" s="3">
        <v>16</v>
      </c>
      <c r="F68" s="3">
        <v>52</v>
      </c>
      <c r="G68" s="3" t="s">
        <v>842</v>
      </c>
      <c r="H68" s="3">
        <v>302</v>
      </c>
      <c r="I68" s="3">
        <v>334</v>
      </c>
    </row>
    <row r="69" spans="1:9" x14ac:dyDescent="0.2">
      <c r="A69" s="13" t="s">
        <v>333</v>
      </c>
      <c r="B69" s="3" t="s">
        <v>758</v>
      </c>
      <c r="C69" s="3" t="s">
        <v>1259</v>
      </c>
      <c r="D69" s="3">
        <v>68</v>
      </c>
      <c r="E69" s="3">
        <v>16</v>
      </c>
      <c r="F69" s="3">
        <v>84</v>
      </c>
      <c r="G69" s="16" t="d">
        <v>2025-04-08</v>
      </c>
      <c r="H69" s="3">
        <v>18</v>
      </c>
      <c r="I69" s="3">
        <v>50</v>
      </c>
    </row>
    <row r="70" spans="1:9" x14ac:dyDescent="0.2">
      <c r="A70" s="13" t="s">
        <v>13</v>
      </c>
      <c r="B70" s="3" t="s">
        <v>760</v>
      </c>
      <c r="C70" s="3" t="s">
        <v>1245</v>
      </c>
      <c r="D70" s="3">
        <v>69</v>
      </c>
      <c r="E70" s="3" t="s">
        <v>798</v>
      </c>
      <c r="F70" s="3">
        <v>85</v>
      </c>
      <c r="G70" s="16" t="d">
        <v>2025-02-14</v>
      </c>
      <c r="H70" s="3">
        <v>51</v>
      </c>
      <c r="I70" s="3">
        <v>146</v>
      </c>
    </row>
    <row r="71" spans="1:9" x14ac:dyDescent="0.2">
      <c r="A71" s="13" t="s">
        <v>143</v>
      </c>
      <c r="B71" s="3" t="s">
        <v>762</v>
      </c>
      <c r="C71" s="3" t="s">
        <v>1240</v>
      </c>
      <c r="D71" s="3">
        <v>70</v>
      </c>
      <c r="E71" s="3" t="s">
        <v>798</v>
      </c>
      <c r="F71" s="3">
        <v>86</v>
      </c>
      <c r="G71" s="16" t="d">
        <v>2025-02-07</v>
      </c>
      <c r="H71" s="3">
        <v>81</v>
      </c>
      <c r="I71" s="3">
        <v>142</v>
      </c>
    </row>
    <row r="72" spans="1:9" x14ac:dyDescent="0.2">
      <c r="A72" s="13" t="s">
        <v>222</v>
      </c>
      <c r="B72" s="3" t="s">
        <v>760</v>
      </c>
      <c r="C72" s="3" t="s">
        <v>1245</v>
      </c>
      <c r="D72" s="3">
        <v>71</v>
      </c>
      <c r="E72" s="3" t="s">
        <v>798</v>
      </c>
      <c r="F72" s="3">
        <v>87</v>
      </c>
      <c r="G72" s="16" t="d">
        <v>2025-03-09</v>
      </c>
      <c r="H72" s="3">
        <v>27</v>
      </c>
      <c r="I72" s="3">
        <v>68</v>
      </c>
    </row>
    <row r="73" spans="1:9" x14ac:dyDescent="0.2">
      <c r="A73" s="13" t="s">
        <v>216</v>
      </c>
      <c r="B73" s="3" t="s">
        <v>758</v>
      </c>
      <c r="C73" s="3" t="s">
        <v>1257</v>
      </c>
      <c r="D73" s="3">
        <v>72</v>
      </c>
      <c r="E73" s="3" t="s">
        <v>798</v>
      </c>
      <c r="F73" s="3">
        <v>88</v>
      </c>
      <c r="G73" s="16" t="d">
        <v>2025-05-08</v>
      </c>
      <c r="H73" s="3">
        <v>21</v>
      </c>
      <c r="I73" s="3">
        <v>56</v>
      </c>
    </row>
    <row r="74" spans="1:9" x14ac:dyDescent="0.2">
      <c r="A74" s="13" t="s">
        <v>96</v>
      </c>
      <c r="B74" s="3" t="s">
        <v>767</v>
      </c>
      <c r="C74" s="3" t="s">
        <v>1213</v>
      </c>
      <c r="D74" s="3">
        <v>73</v>
      </c>
      <c r="E74" s="3" t="s">
        <v>798</v>
      </c>
      <c r="F74" s="3">
        <v>89</v>
      </c>
      <c r="G74" s="3" t="s">
        <v>842</v>
      </c>
      <c r="H74" s="3">
        <v>129</v>
      </c>
      <c r="I74" s="3">
        <v>185</v>
      </c>
    </row>
    <row r="75" spans="1:9" x14ac:dyDescent="0.2">
      <c r="A75" s="13" t="s">
        <v>68</v>
      </c>
      <c r="B75" s="3" t="s">
        <v>758</v>
      </c>
      <c r="C75" s="3" t="s">
        <v>1259</v>
      </c>
      <c r="D75" s="3">
        <v>74</v>
      </c>
      <c r="E75" s="3" t="s">
        <v>798</v>
      </c>
      <c r="F75" s="3">
        <v>90</v>
      </c>
      <c r="G75" s="16" t="d">
        <v>2025-03-10</v>
      </c>
      <c r="H75" s="3">
        <v>64</v>
      </c>
      <c r="I75" s="3">
        <v>289</v>
      </c>
    </row>
    <row r="76" spans="1:9" x14ac:dyDescent="0.2">
      <c r="A76" s="13" t="s">
        <v>62</v>
      </c>
      <c r="B76" s="3" t="s">
        <v>771</v>
      </c>
      <c r="C76" s="3" t="s">
        <v>1005</v>
      </c>
      <c r="D76" s="3">
        <v>75</v>
      </c>
      <c r="E76" s="3" t="s">
        <v>798</v>
      </c>
      <c r="F76" s="3">
        <v>53</v>
      </c>
      <c r="G76" s="3" t="s">
        <v>845</v>
      </c>
      <c r="H76" s="3">
        <v>161</v>
      </c>
      <c r="I76" s="3">
        <v>138</v>
      </c>
    </row>
    <row r="77" spans="1:9" x14ac:dyDescent="0.2">
      <c r="A77" s="13" t="s">
        <v>234</v>
      </c>
      <c r="B77" s="3" t="s">
        <v>758</v>
      </c>
      <c r="C77" s="3" t="s">
        <v>1271</v>
      </c>
      <c r="D77" s="3">
        <v>76</v>
      </c>
      <c r="E77" s="3" t="s">
        <v>798</v>
      </c>
      <c r="F77" s="3">
        <v>91</v>
      </c>
      <c r="G77" s="16" t="d">
        <v>2025-02-10</v>
      </c>
      <c r="H77" s="3">
        <v>31</v>
      </c>
      <c r="I77" s="3">
        <v>95</v>
      </c>
    </row>
    <row r="78" spans="1:9" x14ac:dyDescent="0.2">
      <c r="A78" s="13" t="s">
        <v>161</v>
      </c>
      <c r="B78" s="3" t="s">
        <v>760</v>
      </c>
      <c r="C78" s="3" t="s">
        <v>1271</v>
      </c>
      <c r="D78" s="3">
        <v>77</v>
      </c>
      <c r="E78" s="3" t="s">
        <v>798</v>
      </c>
      <c r="F78" s="3">
        <v>92</v>
      </c>
      <c r="G78" s="16" t="d">
        <v>2025-03-11</v>
      </c>
      <c r="H78" s="3">
        <v>28</v>
      </c>
      <c r="I78" s="3">
        <v>87</v>
      </c>
    </row>
    <row r="79" spans="1:9" x14ac:dyDescent="0.2">
      <c r="A79" s="13" t="s">
        <v>101</v>
      </c>
      <c r="B79" s="3" t="s">
        <v>768</v>
      </c>
      <c r="C79" s="3" t="s">
        <v>1242</v>
      </c>
      <c r="D79" s="3">
        <v>78</v>
      </c>
      <c r="E79" s="3" t="s">
        <v>798</v>
      </c>
      <c r="F79" s="3">
        <v>54</v>
      </c>
      <c r="G79" s="3" t="s">
        <v>845</v>
      </c>
      <c r="H79" s="3">
        <v>243</v>
      </c>
      <c r="I79" s="3">
        <v>243</v>
      </c>
    </row>
    <row r="80" spans="1:9" x14ac:dyDescent="0.2">
      <c r="A80" s="13" t="s">
        <v>63</v>
      </c>
      <c r="B80" s="3" t="s">
        <v>762</v>
      </c>
      <c r="C80" s="3" t="s">
        <v>1232</v>
      </c>
      <c r="D80" s="3">
        <v>79</v>
      </c>
      <c r="E80" s="3" t="s">
        <v>798</v>
      </c>
      <c r="F80" s="3">
        <v>93</v>
      </c>
      <c r="G80" s="16" t="d">
        <v>2025-02-08</v>
      </c>
      <c r="H80" s="3">
        <v>60</v>
      </c>
      <c r="I80" s="3">
        <v>46</v>
      </c>
    </row>
    <row r="81" spans="1:9" x14ac:dyDescent="0.2">
      <c r="A81" s="13" t="s">
        <v>32</v>
      </c>
      <c r="B81" s="3" t="s">
        <v>760</v>
      </c>
      <c r="C81" s="3" t="s">
        <v>1255</v>
      </c>
      <c r="D81" s="3">
        <v>80</v>
      </c>
      <c r="E81" s="3" t="s">
        <v>798</v>
      </c>
      <c r="F81" s="3">
        <v>94</v>
      </c>
      <c r="G81" s="16" t="d">
        <v>2025-03-08</v>
      </c>
      <c r="H81" s="3">
        <v>70</v>
      </c>
      <c r="I81" s="3">
        <v>344</v>
      </c>
    </row>
    <row r="82" spans="1:9" x14ac:dyDescent="0.2">
      <c r="A82" s="13" t="s">
        <v>204</v>
      </c>
      <c r="B82" s="3" t="s">
        <v>758</v>
      </c>
      <c r="C82" s="3" t="s">
        <v>1273</v>
      </c>
      <c r="D82" s="3">
        <v>81</v>
      </c>
      <c r="E82" s="3" t="s">
        <v>798</v>
      </c>
      <c r="F82" s="3">
        <v>95</v>
      </c>
      <c r="G82" s="16" t="d">
        <v>2025-02-13</v>
      </c>
      <c r="H82" s="3">
        <v>5</v>
      </c>
      <c r="I82" s="3">
        <v>22</v>
      </c>
    </row>
    <row r="83" spans="1:9" x14ac:dyDescent="0.2">
      <c r="A83" s="13" t="s">
        <v>223</v>
      </c>
      <c r="B83" s="3" t="s">
        <v>759</v>
      </c>
      <c r="C83" s="3" t="s">
        <v>1232</v>
      </c>
      <c r="D83" s="3">
        <v>82</v>
      </c>
      <c r="E83" s="3" t="s">
        <v>798</v>
      </c>
      <c r="F83" s="3">
        <v>96</v>
      </c>
      <c r="G83" s="16" t="d">
        <v>2025-04-08</v>
      </c>
      <c r="H83" s="3">
        <v>76</v>
      </c>
      <c r="I83" s="3">
        <v>321</v>
      </c>
    </row>
    <row r="84" spans="1:9" x14ac:dyDescent="0.2">
      <c r="A84" s="13" t="s">
        <v>171</v>
      </c>
      <c r="B84" s="3" t="s">
        <v>760</v>
      </c>
      <c r="C84" s="3" t="s">
        <v>1257</v>
      </c>
      <c r="D84" s="3">
        <v>83</v>
      </c>
      <c r="E84" s="3" t="s">
        <v>798</v>
      </c>
      <c r="F84" s="3">
        <v>97</v>
      </c>
      <c r="G84" s="16" t="d">
        <v>2025-02-13</v>
      </c>
      <c r="H84" s="3">
        <v>41</v>
      </c>
      <c r="I84" s="3">
        <v>98</v>
      </c>
    </row>
    <row r="85" spans="1:9" x14ac:dyDescent="0.2">
      <c r="A85" s="13" t="s">
        <v>88</v>
      </c>
      <c r="B85" s="3" t="s">
        <v>776</v>
      </c>
      <c r="C85" s="3" t="s">
        <v>1224</v>
      </c>
      <c r="D85" s="3">
        <v>84</v>
      </c>
      <c r="E85" s="3" t="s">
        <v>798</v>
      </c>
      <c r="F85" s="3">
        <v>55</v>
      </c>
      <c r="G85" s="3" t="s">
        <v>845</v>
      </c>
      <c r="H85" s="3">
        <v>275</v>
      </c>
      <c r="I85" s="3">
        <v>332</v>
      </c>
    </row>
    <row r="86" spans="1:9" x14ac:dyDescent="0.2">
      <c r="A86" s="13" t="s">
        <v>66</v>
      </c>
      <c r="B86" s="3" t="s">
        <v>761</v>
      </c>
      <c r="C86" s="3" t="s">
        <v>1268</v>
      </c>
      <c r="D86" s="3">
        <v>85</v>
      </c>
      <c r="E86" s="3" t="s">
        <v>798</v>
      </c>
      <c r="F86" s="3">
        <v>98</v>
      </c>
      <c r="G86" s="16" t="d">
        <v>2025-02-17</v>
      </c>
      <c r="H86" s="3">
        <v>55</v>
      </c>
      <c r="I86" s="3">
        <v>194</v>
      </c>
    </row>
    <row r="87" spans="1:9" x14ac:dyDescent="0.2">
      <c r="A87" s="13" t="s">
        <v>192</v>
      </c>
      <c r="B87" s="3" t="s">
        <v>768</v>
      </c>
      <c r="C87" s="3" t="s">
        <v>1197</v>
      </c>
      <c r="D87" s="3">
        <v>86</v>
      </c>
      <c r="E87" s="3" t="s">
        <v>798</v>
      </c>
      <c r="F87" s="3">
        <v>99</v>
      </c>
      <c r="G87" s="3" t="s">
        <v>842</v>
      </c>
      <c r="H87" s="3">
        <v>200</v>
      </c>
      <c r="I87" s="3">
        <v>182</v>
      </c>
    </row>
    <row r="88" spans="1:9" x14ac:dyDescent="0.2">
      <c r="A88" s="13" t="s">
        <v>239</v>
      </c>
      <c r="B88" s="3" t="s">
        <v>764</v>
      </c>
      <c r="C88" s="3" t="s">
        <v>1210</v>
      </c>
      <c r="D88" s="3">
        <v>87</v>
      </c>
      <c r="E88" s="3" t="s">
        <v>798</v>
      </c>
      <c r="F88" s="3">
        <v>100</v>
      </c>
      <c r="G88" s="16" t="d">
        <v>2025-01-03</v>
      </c>
      <c r="H88" s="3">
        <v>105</v>
      </c>
      <c r="I88" s="3">
        <v>183</v>
      </c>
    </row>
    <row r="89" spans="1:9" x14ac:dyDescent="0.2">
      <c r="A89" s="13" t="s">
        <v>71</v>
      </c>
      <c r="B89" s="3" t="s">
        <v>763</v>
      </c>
      <c r="C89" s="3" t="s">
        <v>1234</v>
      </c>
      <c r="D89" s="3">
        <v>88</v>
      </c>
      <c r="E89" s="3" t="s">
        <v>798</v>
      </c>
      <c r="F89" s="3">
        <v>101</v>
      </c>
      <c r="G89" s="16" t="d">
        <v>2025-01-03</v>
      </c>
      <c r="H89" s="3">
        <v>97</v>
      </c>
      <c r="I89" s="3">
        <v>59</v>
      </c>
    </row>
    <row r="90" spans="1:9" x14ac:dyDescent="0.2">
      <c r="A90" s="13" t="s">
        <v>331</v>
      </c>
      <c r="B90" s="3" t="s">
        <v>760</v>
      </c>
      <c r="C90" s="3" t="s">
        <v>1271</v>
      </c>
      <c r="D90" s="3">
        <v>89</v>
      </c>
      <c r="E90" s="3" t="s">
        <v>798</v>
      </c>
      <c r="F90" s="3">
        <v>102</v>
      </c>
      <c r="G90" s="16" t="d">
        <v>2025-03-10</v>
      </c>
      <c r="H90" s="3">
        <v>49</v>
      </c>
      <c r="I90" s="3">
        <v>207</v>
      </c>
    </row>
    <row r="91" spans="1:9" x14ac:dyDescent="0.2">
      <c r="A91" s="13" t="s">
        <v>168</v>
      </c>
      <c r="B91" s="3" t="s">
        <v>782</v>
      </c>
      <c r="C91" s="3" t="s">
        <v>1249</v>
      </c>
      <c r="D91" s="3">
        <v>90</v>
      </c>
      <c r="E91" s="3" t="s">
        <v>798</v>
      </c>
      <c r="F91" s="3">
        <v>56</v>
      </c>
      <c r="G91" s="3" t="s">
        <v>846</v>
      </c>
      <c r="H91" s="3">
        <v>237</v>
      </c>
      <c r="I91" s="3">
        <v>152</v>
      </c>
    </row>
    <row r="92" spans="1:9" x14ac:dyDescent="0.2">
      <c r="A92" s="13" t="s">
        <v>203</v>
      </c>
      <c r="B92" s="3" t="s">
        <v>758</v>
      </c>
      <c r="C92" s="3" t="s">
        <v>1283</v>
      </c>
      <c r="D92" s="3">
        <v>91</v>
      </c>
      <c r="E92" s="3" t="s">
        <v>798</v>
      </c>
      <c r="F92" s="3">
        <v>103</v>
      </c>
      <c r="G92" s="16" t="d">
        <v>2025-02-12</v>
      </c>
      <c r="H92" s="3">
        <v>26</v>
      </c>
      <c r="I92" s="3">
        <v>58</v>
      </c>
    </row>
    <row r="93" spans="1:9" x14ac:dyDescent="0.2">
      <c r="A93" s="13" t="s">
        <v>155</v>
      </c>
      <c r="B93" s="3" t="s">
        <v>764</v>
      </c>
      <c r="C93" s="3" t="s">
        <v>1201</v>
      </c>
      <c r="D93" s="3">
        <v>92</v>
      </c>
      <c r="E93" s="3" t="s">
        <v>798</v>
      </c>
      <c r="F93" s="3">
        <v>104</v>
      </c>
      <c r="G93" s="16" t="d">
        <v>2025-02-02</v>
      </c>
      <c r="H93" s="3">
        <v>95</v>
      </c>
      <c r="I93" s="3">
        <v>89</v>
      </c>
    </row>
    <row r="94" spans="1:9" x14ac:dyDescent="0.2">
      <c r="A94" s="13" t="s">
        <v>124</v>
      </c>
      <c r="B94" s="3" t="s">
        <v>762</v>
      </c>
      <c r="C94" s="3" t="s">
        <v>1232</v>
      </c>
      <c r="D94" s="3">
        <v>93</v>
      </c>
      <c r="E94" s="3" t="s">
        <v>798</v>
      </c>
      <c r="F94" s="3">
        <v>105</v>
      </c>
      <c r="G94" s="16" t="d">
        <v>2025-02-07</v>
      </c>
      <c r="H94" s="3">
        <v>72</v>
      </c>
      <c r="I94" s="3">
        <v>130</v>
      </c>
    </row>
    <row r="95" spans="1:9" x14ac:dyDescent="0.2">
      <c r="A95" s="13" t="s">
        <v>181</v>
      </c>
      <c r="B95" s="3" t="s">
        <v>762</v>
      </c>
      <c r="C95" s="3" t="s">
        <v>1245</v>
      </c>
      <c r="D95" s="3">
        <v>94</v>
      </c>
      <c r="E95" s="3" t="s">
        <v>798</v>
      </c>
      <c r="F95" s="3">
        <v>106</v>
      </c>
      <c r="G95" s="16" t="d">
        <v>2025-03-09</v>
      </c>
      <c r="H95" s="3">
        <v>78</v>
      </c>
      <c r="I95" s="3">
        <v>141</v>
      </c>
    </row>
    <row r="96" spans="1:9" x14ac:dyDescent="0.2">
      <c r="A96" s="13" t="s">
        <v>189</v>
      </c>
      <c r="B96" s="3" t="s">
        <v>764</v>
      </c>
      <c r="C96" s="3" t="s">
        <v>1210</v>
      </c>
      <c r="D96" s="3">
        <v>95</v>
      </c>
      <c r="E96" s="3" t="s">
        <v>798</v>
      </c>
      <c r="F96" s="3">
        <v>107</v>
      </c>
      <c r="G96" s="3" t="s">
        <v>844</v>
      </c>
      <c r="H96" s="3">
        <v>109</v>
      </c>
      <c r="I96" s="3">
        <v>272</v>
      </c>
    </row>
    <row r="97" spans="1:9" x14ac:dyDescent="0.2">
      <c r="A97" s="13" t="s">
        <v>157</v>
      </c>
      <c r="B97" s="3" t="s">
        <v>775</v>
      </c>
      <c r="C97" s="3" t="s">
        <v>1199</v>
      </c>
      <c r="D97" s="3">
        <v>96</v>
      </c>
      <c r="E97" s="3" t="s">
        <v>798</v>
      </c>
      <c r="F97" s="3">
        <v>108</v>
      </c>
      <c r="G97" s="3" t="s">
        <v>845</v>
      </c>
      <c r="H97" s="3">
        <v>219</v>
      </c>
      <c r="I97" s="3">
        <v>232</v>
      </c>
    </row>
    <row r="98" spans="1:9" x14ac:dyDescent="0.2">
      <c r="A98" s="13" t="s">
        <v>276</v>
      </c>
      <c r="B98" s="3" t="s">
        <v>759</v>
      </c>
      <c r="C98" s="3" t="s">
        <v>1261</v>
      </c>
      <c r="D98" s="3">
        <v>97</v>
      </c>
      <c r="E98" s="3" t="s">
        <v>798</v>
      </c>
      <c r="F98" s="3">
        <v>109</v>
      </c>
      <c r="G98" s="16" t="d">
        <v>2025-03-15</v>
      </c>
      <c r="H98" s="3">
        <v>35</v>
      </c>
      <c r="I98" s="3">
        <v>38</v>
      </c>
    </row>
    <row r="99" spans="1:9" x14ac:dyDescent="0.2">
      <c r="A99" s="13" t="s">
        <v>110</v>
      </c>
      <c r="B99" s="3" t="s">
        <v>776</v>
      </c>
      <c r="C99" s="3" t="s">
        <v>1199</v>
      </c>
      <c r="D99" s="3">
        <v>98</v>
      </c>
      <c r="E99" s="3" t="s">
        <v>798</v>
      </c>
      <c r="F99" s="3">
        <v>110</v>
      </c>
      <c r="G99" s="3" t="s">
        <v>842</v>
      </c>
      <c r="H99" s="3">
        <v>167</v>
      </c>
      <c r="I99" s="3">
        <v>126</v>
      </c>
    </row>
    <row r="100" spans="1:9" x14ac:dyDescent="0.2">
      <c r="A100" s="13" t="s">
        <v>119</v>
      </c>
      <c r="B100" s="3" t="s">
        <v>775</v>
      </c>
      <c r="C100" s="3" t="s">
        <v>1249</v>
      </c>
      <c r="D100" s="3">
        <v>99</v>
      </c>
      <c r="E100" s="3" t="s">
        <v>798</v>
      </c>
      <c r="F100" s="3">
        <v>111</v>
      </c>
      <c r="G100" s="3" t="s">
        <v>845</v>
      </c>
      <c r="H100" s="3">
        <v>212</v>
      </c>
      <c r="I100" s="3">
        <v>219</v>
      </c>
    </row>
    <row r="101" spans="1:9" x14ac:dyDescent="0.2">
      <c r="A101" s="13" t="s">
        <v>370</v>
      </c>
      <c r="B101" s="3" t="s">
        <v>762</v>
      </c>
      <c r="C101" s="3" t="s">
        <v>1271</v>
      </c>
      <c r="D101" s="3">
        <v>100</v>
      </c>
      <c r="E101" s="3" t="s">
        <v>798</v>
      </c>
      <c r="F101" s="3">
        <v>112</v>
      </c>
      <c r="G101" s="16" t="d">
        <v>2025-02-11</v>
      </c>
      <c r="H101" s="3">
        <v>63</v>
      </c>
      <c r="I101" s="3">
        <v>71</v>
      </c>
    </row>
    <row r="102" spans="1:9" x14ac:dyDescent="0.2">
      <c r="A102" s="13" t="s">
        <v>226</v>
      </c>
      <c r="B102" s="3" t="s">
        <v>781</v>
      </c>
      <c r="C102" s="3" t="s">
        <v>1213</v>
      </c>
      <c r="D102" s="3">
        <v>101</v>
      </c>
      <c r="E102" s="3" t="s">
        <v>798</v>
      </c>
      <c r="F102" s="3">
        <v>57</v>
      </c>
      <c r="G102" s="3" t="s">
        <v>842</v>
      </c>
      <c r="H102" s="3">
        <v>304</v>
      </c>
      <c r="I102" s="3">
        <v>336</v>
      </c>
    </row>
    <row r="103" spans="1:9" x14ac:dyDescent="0.2">
      <c r="A103" s="13" t="s">
        <v>230</v>
      </c>
      <c r="B103" s="3" t="s">
        <v>769</v>
      </c>
      <c r="C103" s="3" t="s">
        <v>1208</v>
      </c>
      <c r="D103" s="3">
        <v>102</v>
      </c>
      <c r="E103" s="3" t="s">
        <v>798</v>
      </c>
      <c r="F103" s="3">
        <v>58</v>
      </c>
      <c r="G103" s="3" t="s">
        <v>846</v>
      </c>
      <c r="H103" s="3">
        <v>203</v>
      </c>
      <c r="I103" s="3">
        <v>181</v>
      </c>
    </row>
    <row r="104" spans="1:9" x14ac:dyDescent="0.2">
      <c r="A104" s="13" t="s">
        <v>269</v>
      </c>
      <c r="B104" s="3" t="s">
        <v>765</v>
      </c>
      <c r="C104" s="3" t="s">
        <v>1238</v>
      </c>
      <c r="D104" s="3">
        <v>103</v>
      </c>
      <c r="E104" s="3" t="s">
        <v>798</v>
      </c>
      <c r="F104" s="3">
        <v>113</v>
      </c>
      <c r="G104" s="16" t="d">
        <v>2025-01-10</v>
      </c>
      <c r="H104" s="3">
        <v>86</v>
      </c>
      <c r="I104" s="3">
        <v>67</v>
      </c>
    </row>
    <row r="105" spans="1:9" x14ac:dyDescent="0.2">
      <c r="A105" s="13" t="s">
        <v>112</v>
      </c>
      <c r="B105" s="3" t="s">
        <v>769</v>
      </c>
      <c r="C105" s="3" t="s">
        <v>1222</v>
      </c>
      <c r="D105" s="3">
        <v>104</v>
      </c>
      <c r="E105" s="3" t="s">
        <v>798</v>
      </c>
      <c r="F105" s="3">
        <v>114</v>
      </c>
      <c r="G105" s="16" t="d">
        <v>2025-01-01</v>
      </c>
      <c r="H105" s="3">
        <v>186</v>
      </c>
      <c r="I105" s="3">
        <v>121</v>
      </c>
    </row>
    <row r="106" spans="1:9" x14ac:dyDescent="0.2">
      <c r="A106" s="13" t="s">
        <v>245</v>
      </c>
      <c r="B106" s="3" t="s">
        <v>760</v>
      </c>
      <c r="C106" s="3" t="s">
        <v>1292</v>
      </c>
      <c r="D106" s="3">
        <v>105</v>
      </c>
      <c r="E106" s="3" t="s">
        <v>798</v>
      </c>
      <c r="F106" s="3">
        <v>115</v>
      </c>
      <c r="G106" s="16" t="d">
        <v>2025-02-10</v>
      </c>
      <c r="H106" s="3">
        <v>52</v>
      </c>
      <c r="I106" s="3">
        <v>270</v>
      </c>
    </row>
    <row r="107" spans="1:9" x14ac:dyDescent="0.2">
      <c r="A107" s="13" t="s">
        <v>29</v>
      </c>
      <c r="B107" s="3" t="s">
        <v>766</v>
      </c>
      <c r="C107" s="3" t="s">
        <v>1210</v>
      </c>
      <c r="D107" s="3">
        <v>106</v>
      </c>
      <c r="E107" s="3" t="s">
        <v>798</v>
      </c>
      <c r="F107" s="3">
        <v>116</v>
      </c>
      <c r="G107" s="3" t="s">
        <v>844</v>
      </c>
      <c r="H107" s="3">
        <v>134</v>
      </c>
      <c r="I107" s="3">
        <v>319</v>
      </c>
    </row>
    <row r="108" spans="1:9" x14ac:dyDescent="0.2">
      <c r="A108" s="13" t="s">
        <v>56</v>
      </c>
      <c r="B108" s="3" t="s">
        <v>763</v>
      </c>
      <c r="C108" s="3" t="s">
        <v>1215</v>
      </c>
      <c r="D108" s="3">
        <v>107</v>
      </c>
      <c r="E108" s="3" t="s">
        <v>798</v>
      </c>
      <c r="F108" s="3">
        <v>117</v>
      </c>
      <c r="G108" s="16" t="d">
        <v>2025-01-05</v>
      </c>
      <c r="H108" s="3">
        <v>99</v>
      </c>
      <c r="I108" s="3">
        <v>51</v>
      </c>
    </row>
    <row r="109" spans="1:9" x14ac:dyDescent="0.2">
      <c r="A109" s="13" t="s">
        <v>39</v>
      </c>
      <c r="B109" s="3" t="s">
        <v>778</v>
      </c>
      <c r="C109" s="3" t="s">
        <v>1249</v>
      </c>
      <c r="D109" s="3">
        <v>108</v>
      </c>
      <c r="E109" s="3" t="s">
        <v>798</v>
      </c>
      <c r="F109" s="3">
        <v>118</v>
      </c>
      <c r="G109" s="3" t="s">
        <v>845</v>
      </c>
      <c r="H109" s="3">
        <v>291</v>
      </c>
      <c r="I109" s="3">
        <v>261</v>
      </c>
    </row>
    <row r="110" spans="1:9" x14ac:dyDescent="0.2">
      <c r="A110" s="13" t="s">
        <v>142</v>
      </c>
      <c r="B110" s="3" t="s">
        <v>763</v>
      </c>
      <c r="C110" s="3" t="s">
        <v>1234</v>
      </c>
      <c r="D110" s="3">
        <v>109</v>
      </c>
      <c r="E110" s="3" t="s">
        <v>798</v>
      </c>
      <c r="F110" s="3">
        <v>119</v>
      </c>
      <c r="G110" s="16" t="d">
        <v>2025-01-04</v>
      </c>
      <c r="H110" s="3">
        <v>137</v>
      </c>
      <c r="I110" s="3">
        <v>278</v>
      </c>
    </row>
    <row r="111" spans="1:9" x14ac:dyDescent="0.2">
      <c r="A111" s="13" t="s">
        <v>252</v>
      </c>
      <c r="B111" s="3" t="s">
        <v>761</v>
      </c>
      <c r="C111" s="16" t="d">
        <v>2025-12-20</v>
      </c>
      <c r="D111" s="3">
        <v>110</v>
      </c>
      <c r="E111" s="3" t="s">
        <v>798</v>
      </c>
      <c r="F111" s="3">
        <v>120</v>
      </c>
      <c r="G111" s="16" t="d">
        <v>2025-03-16</v>
      </c>
      <c r="H111" s="3">
        <v>32</v>
      </c>
      <c r="I111" s="3">
        <v>100</v>
      </c>
    </row>
    <row r="112" spans="1:9" x14ac:dyDescent="0.2">
      <c r="A112" s="13" t="s">
        <v>35</v>
      </c>
      <c r="B112" s="3" t="s">
        <v>782</v>
      </c>
      <c r="C112" s="3" t="s">
        <v>1249</v>
      </c>
      <c r="D112" s="3">
        <v>111</v>
      </c>
      <c r="E112" s="3" t="s">
        <v>798</v>
      </c>
      <c r="F112" s="3">
        <v>121</v>
      </c>
      <c r="G112" s="3" t="s">
        <v>845</v>
      </c>
      <c r="H112" s="3">
        <v>290</v>
      </c>
      <c r="I112" s="3">
        <v>255</v>
      </c>
    </row>
    <row r="113" spans="1:9" x14ac:dyDescent="0.2">
      <c r="A113" s="13" t="s">
        <v>113</v>
      </c>
      <c r="B113" s="3" t="s">
        <v>774</v>
      </c>
      <c r="C113" s="3" t="s">
        <v>1210</v>
      </c>
      <c r="D113" s="3">
        <v>112</v>
      </c>
      <c r="E113" s="3" t="s">
        <v>798</v>
      </c>
      <c r="F113" s="3">
        <v>122</v>
      </c>
      <c r="G113" s="3" t="s">
        <v>845</v>
      </c>
      <c r="H113" s="3">
        <v>133</v>
      </c>
      <c r="I113" s="3">
        <v>119</v>
      </c>
    </row>
    <row r="114" spans="1:9" x14ac:dyDescent="0.2">
      <c r="A114" s="13" t="s">
        <v>16</v>
      </c>
      <c r="B114" s="3" t="s">
        <v>775</v>
      </c>
      <c r="C114" s="3" t="s">
        <v>1217</v>
      </c>
      <c r="D114" s="3">
        <v>113</v>
      </c>
      <c r="E114" s="3" t="s">
        <v>798</v>
      </c>
      <c r="F114" s="3">
        <v>123</v>
      </c>
      <c r="G114" s="3" t="s">
        <v>844</v>
      </c>
      <c r="H114" s="3">
        <v>225</v>
      </c>
      <c r="I114" s="3">
        <v>231</v>
      </c>
    </row>
    <row r="115" spans="1:9" x14ac:dyDescent="0.2">
      <c r="A115" s="13" t="s">
        <v>277</v>
      </c>
      <c r="B115" s="3" t="s">
        <v>787</v>
      </c>
      <c r="C115" s="3" t="s">
        <v>1314</v>
      </c>
      <c r="D115" s="3">
        <v>114</v>
      </c>
      <c r="E115" s="3" t="s">
        <v>798</v>
      </c>
      <c r="F115" s="3">
        <v>124</v>
      </c>
      <c r="G115" s="3" t="s">
        <v>842</v>
      </c>
      <c r="H115" s="3">
        <v>363</v>
      </c>
      <c r="I115" s="3">
        <v>333</v>
      </c>
    </row>
    <row r="116" spans="1:9" x14ac:dyDescent="0.2">
      <c r="A116" s="13" t="s">
        <v>99</v>
      </c>
      <c r="B116" s="3" t="s">
        <v>784</v>
      </c>
      <c r="C116" s="3" t="s">
        <v>1249</v>
      </c>
      <c r="D116" s="3">
        <v>115</v>
      </c>
      <c r="E116" s="3" t="s">
        <v>798</v>
      </c>
      <c r="F116" s="3">
        <v>59</v>
      </c>
      <c r="G116" s="3" t="s">
        <v>844</v>
      </c>
      <c r="H116" s="3">
        <v>319</v>
      </c>
      <c r="I116" s="3">
        <v>236</v>
      </c>
    </row>
    <row r="117" spans="1:9" x14ac:dyDescent="0.2">
      <c r="A117" s="13" t="s">
        <v>59</v>
      </c>
      <c r="B117" s="3" t="s">
        <v>767</v>
      </c>
      <c r="C117" s="3" t="s">
        <v>1210</v>
      </c>
      <c r="D117" s="3">
        <v>116</v>
      </c>
      <c r="E117" s="3" t="s">
        <v>798</v>
      </c>
      <c r="F117" s="3">
        <v>125</v>
      </c>
      <c r="G117" s="3" t="s">
        <v>842</v>
      </c>
      <c r="H117" s="3">
        <v>130</v>
      </c>
      <c r="I117" s="3">
        <v>174</v>
      </c>
    </row>
    <row r="118" spans="1:9" x14ac:dyDescent="0.2">
      <c r="A118" s="13" t="s">
        <v>197</v>
      </c>
      <c r="B118" s="3" t="s">
        <v>762</v>
      </c>
      <c r="C118" s="3" t="s">
        <v>1288</v>
      </c>
      <c r="D118" s="3">
        <v>117</v>
      </c>
      <c r="E118" s="3" t="s">
        <v>798</v>
      </c>
      <c r="F118" s="3">
        <v>126</v>
      </c>
      <c r="G118" s="16" t="d">
        <v>2025-02-09</v>
      </c>
      <c r="H118" s="3">
        <v>67</v>
      </c>
      <c r="I118" s="3">
        <v>48</v>
      </c>
    </row>
    <row r="119" spans="1:9" x14ac:dyDescent="0.2">
      <c r="A119" s="13" t="s">
        <v>151</v>
      </c>
      <c r="B119" s="3" t="s">
        <v>759</v>
      </c>
      <c r="C119" s="3" t="s">
        <v>1261</v>
      </c>
      <c r="D119" s="3">
        <v>118</v>
      </c>
      <c r="E119" s="3" t="s">
        <v>798</v>
      </c>
      <c r="F119" s="3">
        <v>127</v>
      </c>
      <c r="G119" s="3" t="s">
        <v>1105</v>
      </c>
      <c r="H119" s="3">
        <v>68</v>
      </c>
      <c r="I119" s="3">
        <v>204</v>
      </c>
    </row>
    <row r="120" spans="1:9" x14ac:dyDescent="0.2">
      <c r="A120" s="13" t="s">
        <v>271</v>
      </c>
      <c r="B120" s="3" t="s">
        <v>772</v>
      </c>
      <c r="C120" s="3" t="s">
        <v>1206</v>
      </c>
      <c r="D120" s="3">
        <v>119</v>
      </c>
      <c r="E120" s="3" t="s">
        <v>798</v>
      </c>
      <c r="F120" s="3">
        <v>128</v>
      </c>
      <c r="G120" s="3" t="s">
        <v>844</v>
      </c>
      <c r="H120" s="3">
        <v>156</v>
      </c>
      <c r="I120" s="3">
        <v>81</v>
      </c>
    </row>
    <row r="121" spans="1:9" x14ac:dyDescent="0.2">
      <c r="A121" s="13" t="s">
        <v>65</v>
      </c>
      <c r="B121" s="3" t="s">
        <v>772</v>
      </c>
      <c r="C121" s="3" t="s">
        <v>1217</v>
      </c>
      <c r="D121" s="3">
        <v>120</v>
      </c>
      <c r="E121" s="3" t="s">
        <v>798</v>
      </c>
      <c r="F121" s="3">
        <v>129</v>
      </c>
      <c r="G121" s="3" t="s">
        <v>842</v>
      </c>
      <c r="H121" s="3">
        <v>262</v>
      </c>
      <c r="I121" s="3">
        <v>329</v>
      </c>
    </row>
    <row r="122" spans="1:9" x14ac:dyDescent="0.2">
      <c r="A122" s="13" t="s">
        <v>133</v>
      </c>
      <c r="B122" s="3" t="s">
        <v>764</v>
      </c>
      <c r="C122" s="3" t="s">
        <v>1215</v>
      </c>
      <c r="D122" s="3">
        <v>121</v>
      </c>
      <c r="E122" s="3" t="s">
        <v>798</v>
      </c>
      <c r="F122" s="3">
        <v>130</v>
      </c>
      <c r="G122" s="16" t="d">
        <v>2025-01-01</v>
      </c>
      <c r="H122" s="3">
        <v>94</v>
      </c>
      <c r="I122" s="3">
        <v>169</v>
      </c>
    </row>
    <row r="123" spans="1:9" x14ac:dyDescent="0.2">
      <c r="A123" s="13" t="s">
        <v>188</v>
      </c>
      <c r="B123" s="3" t="s">
        <v>786</v>
      </c>
      <c r="C123" s="3" t="s">
        <v>1222</v>
      </c>
      <c r="D123" s="3">
        <v>122</v>
      </c>
      <c r="E123" s="3" t="s">
        <v>798</v>
      </c>
      <c r="F123" s="3">
        <v>60</v>
      </c>
      <c r="G123" s="3" t="s">
        <v>844</v>
      </c>
      <c r="H123" s="3">
        <v>323</v>
      </c>
      <c r="I123" s="3">
        <v>206</v>
      </c>
    </row>
    <row r="124" spans="1:9" x14ac:dyDescent="0.2">
      <c r="A124" s="13" t="s">
        <v>178</v>
      </c>
      <c r="B124" s="3" t="s">
        <v>762</v>
      </c>
      <c r="C124" s="3" t="s">
        <v>1261</v>
      </c>
      <c r="D124" s="3">
        <v>123</v>
      </c>
      <c r="E124" s="3" t="s">
        <v>798</v>
      </c>
      <c r="F124" s="3">
        <v>131</v>
      </c>
      <c r="G124" s="3" t="s">
        <v>1383</v>
      </c>
      <c r="H124" s="3">
        <v>56</v>
      </c>
      <c r="I124" s="3">
        <v>30</v>
      </c>
    </row>
    <row r="125" spans="1:9" x14ac:dyDescent="0.2">
      <c r="A125" s="13" t="s">
        <v>337</v>
      </c>
      <c r="B125" s="3" t="s">
        <v>776</v>
      </c>
      <c r="C125" s="3" t="s">
        <v>1210</v>
      </c>
      <c r="D125" s="3">
        <v>124</v>
      </c>
      <c r="E125" s="3" t="s">
        <v>798</v>
      </c>
      <c r="F125" s="3">
        <v>132</v>
      </c>
      <c r="G125" s="3" t="s">
        <v>845</v>
      </c>
      <c r="H125" s="3">
        <v>163</v>
      </c>
      <c r="I125" s="3">
        <v>101</v>
      </c>
    </row>
    <row r="126" spans="1:9" x14ac:dyDescent="0.2">
      <c r="A126" s="13" t="s">
        <v>141</v>
      </c>
      <c r="B126" s="3" t="s">
        <v>771</v>
      </c>
      <c r="C126" s="3" t="s">
        <v>1299</v>
      </c>
      <c r="D126" s="3">
        <v>125</v>
      </c>
      <c r="E126" s="3" t="s">
        <v>798</v>
      </c>
      <c r="F126" s="3">
        <v>133</v>
      </c>
      <c r="G126" s="3" t="s">
        <v>842</v>
      </c>
      <c r="H126" s="3">
        <v>149</v>
      </c>
      <c r="I126" s="3">
        <v>137</v>
      </c>
    </row>
    <row r="127" spans="1:9" x14ac:dyDescent="0.2">
      <c r="A127" s="13" t="s">
        <v>114</v>
      </c>
      <c r="B127" s="3" t="s">
        <v>764</v>
      </c>
      <c r="C127" s="3" t="s">
        <v>1206</v>
      </c>
      <c r="D127" s="3">
        <v>126</v>
      </c>
      <c r="E127" s="3" t="s">
        <v>798</v>
      </c>
      <c r="F127" s="3">
        <v>134</v>
      </c>
      <c r="G127" s="3" t="s">
        <v>845</v>
      </c>
      <c r="H127" s="3">
        <v>140</v>
      </c>
      <c r="I127" s="3">
        <v>358</v>
      </c>
    </row>
    <row r="128" spans="1:9" x14ac:dyDescent="0.2">
      <c r="A128" s="13" t="s">
        <v>28</v>
      </c>
      <c r="B128" s="3" t="s">
        <v>779</v>
      </c>
      <c r="C128" s="3" t="s">
        <v>1297</v>
      </c>
      <c r="D128" s="3">
        <v>127</v>
      </c>
      <c r="E128" s="3" t="s">
        <v>798</v>
      </c>
      <c r="F128" s="3">
        <v>135</v>
      </c>
      <c r="G128" s="3" t="s">
        <v>845</v>
      </c>
      <c r="H128" s="3">
        <v>245</v>
      </c>
      <c r="I128" s="3">
        <v>277</v>
      </c>
    </row>
    <row r="129" spans="1:9" x14ac:dyDescent="0.2">
      <c r="A129" s="13" t="s">
        <v>17</v>
      </c>
      <c r="B129" s="3" t="s">
        <v>771</v>
      </c>
      <c r="C129" s="3" t="s">
        <v>1010</v>
      </c>
      <c r="D129" s="3">
        <v>128</v>
      </c>
      <c r="E129" s="3" t="s">
        <v>798</v>
      </c>
      <c r="F129" s="3">
        <v>136</v>
      </c>
      <c r="G129" s="3" t="s">
        <v>842</v>
      </c>
      <c r="H129" s="3">
        <v>188</v>
      </c>
      <c r="I129" s="3">
        <v>259</v>
      </c>
    </row>
    <row r="130" spans="1:9" x14ac:dyDescent="0.2">
      <c r="A130" s="13" t="s">
        <v>191</v>
      </c>
      <c r="B130" s="3" t="s">
        <v>765</v>
      </c>
      <c r="C130" s="3" t="s">
        <v>1245</v>
      </c>
      <c r="D130" s="3">
        <v>129</v>
      </c>
      <c r="E130" s="3" t="s">
        <v>798</v>
      </c>
      <c r="F130" s="3">
        <v>137</v>
      </c>
      <c r="G130" s="16" t="d">
        <v>2025-01-06</v>
      </c>
      <c r="H130" s="3">
        <v>89</v>
      </c>
      <c r="I130" s="3">
        <v>66</v>
      </c>
    </row>
    <row r="131" spans="1:9" x14ac:dyDescent="0.2">
      <c r="A131" s="13" t="s">
        <v>120</v>
      </c>
      <c r="B131" s="3" t="s">
        <v>766</v>
      </c>
      <c r="C131" s="3" t="s">
        <v>1215</v>
      </c>
      <c r="D131" s="3">
        <v>130</v>
      </c>
      <c r="E131" s="3" t="s">
        <v>798</v>
      </c>
      <c r="F131" s="3">
        <v>138</v>
      </c>
      <c r="G131" s="16" t="d">
        <v>2025-01-03</v>
      </c>
      <c r="H131" s="3">
        <v>103</v>
      </c>
      <c r="I131" s="3">
        <v>78</v>
      </c>
    </row>
    <row r="132" spans="1:9" x14ac:dyDescent="0.2">
      <c r="A132" s="13" t="s">
        <v>321</v>
      </c>
      <c r="B132" s="3" t="s">
        <v>778</v>
      </c>
      <c r="C132" s="3" t="s">
        <v>1210</v>
      </c>
      <c r="D132" s="3">
        <v>131</v>
      </c>
      <c r="E132" s="3" t="s">
        <v>798</v>
      </c>
      <c r="F132" s="3">
        <v>139</v>
      </c>
      <c r="G132" s="3" t="s">
        <v>844</v>
      </c>
      <c r="H132" s="3">
        <v>244</v>
      </c>
      <c r="I132" s="3">
        <v>210</v>
      </c>
    </row>
    <row r="133" spans="1:9" x14ac:dyDescent="0.2">
      <c r="A133" s="13" t="s">
        <v>264</v>
      </c>
      <c r="B133" s="3" t="s">
        <v>759</v>
      </c>
      <c r="C133" s="16" t="d">
        <v>2025-12-20</v>
      </c>
      <c r="D133" s="3">
        <v>132</v>
      </c>
      <c r="E133" s="3" t="s">
        <v>798</v>
      </c>
      <c r="F133" s="3">
        <v>140</v>
      </c>
      <c r="G133" s="16" t="d">
        <v>2025-02-12</v>
      </c>
      <c r="H133" s="3">
        <v>44</v>
      </c>
      <c r="I133" s="3">
        <v>72</v>
      </c>
    </row>
    <row r="134" spans="1:9" x14ac:dyDescent="0.2">
      <c r="A134" s="13" t="s">
        <v>90</v>
      </c>
      <c r="B134" s="3" t="s">
        <v>784</v>
      </c>
      <c r="C134" s="3" t="s">
        <v>1222</v>
      </c>
      <c r="D134" s="3">
        <v>133</v>
      </c>
      <c r="E134" s="3" t="s">
        <v>798</v>
      </c>
      <c r="F134" s="3">
        <v>141</v>
      </c>
      <c r="G134" s="3" t="s">
        <v>845</v>
      </c>
      <c r="H134" s="3">
        <v>329</v>
      </c>
      <c r="I134" s="3">
        <v>310</v>
      </c>
    </row>
    <row r="135" spans="1:9" x14ac:dyDescent="0.2">
      <c r="A135" s="13" t="s">
        <v>19</v>
      </c>
      <c r="B135" s="3" t="s">
        <v>783</v>
      </c>
      <c r="C135" s="3" t="s">
        <v>1222</v>
      </c>
      <c r="D135" s="3">
        <v>134</v>
      </c>
      <c r="E135" s="3" t="s">
        <v>798</v>
      </c>
      <c r="F135" s="3">
        <v>142</v>
      </c>
      <c r="G135" s="3" t="s">
        <v>842</v>
      </c>
      <c r="H135" s="3">
        <v>310</v>
      </c>
      <c r="I135" s="3">
        <v>323</v>
      </c>
    </row>
    <row r="136" spans="1:9" x14ac:dyDescent="0.2">
      <c r="A136" s="13" t="s">
        <v>91</v>
      </c>
      <c r="B136" s="3" t="s">
        <v>774</v>
      </c>
      <c r="C136" s="3" t="s">
        <v>1201</v>
      </c>
      <c r="D136" s="3">
        <v>135</v>
      </c>
      <c r="E136" s="3" t="s">
        <v>798</v>
      </c>
      <c r="F136" s="3">
        <v>143</v>
      </c>
      <c r="G136" s="3" t="s">
        <v>845</v>
      </c>
      <c r="H136" s="3">
        <v>165</v>
      </c>
      <c r="I136" s="3">
        <v>257</v>
      </c>
    </row>
    <row r="137" spans="1:9" x14ac:dyDescent="0.2">
      <c r="A137" s="13" t="s">
        <v>212</v>
      </c>
      <c r="B137" s="3" t="s">
        <v>769</v>
      </c>
      <c r="C137" s="3" t="s">
        <v>1236</v>
      </c>
      <c r="D137" s="3">
        <v>136</v>
      </c>
      <c r="E137" s="3" t="s">
        <v>798</v>
      </c>
      <c r="F137" s="3">
        <v>144</v>
      </c>
      <c r="G137" s="3" t="s">
        <v>845</v>
      </c>
      <c r="H137" s="3">
        <v>267</v>
      </c>
      <c r="I137" s="3">
        <v>281</v>
      </c>
    </row>
    <row r="138" spans="1:9" x14ac:dyDescent="0.2">
      <c r="A138" s="13" t="s">
        <v>24</v>
      </c>
      <c r="B138" s="3" t="s">
        <v>779</v>
      </c>
      <c r="C138" s="3" t="s">
        <v>1236</v>
      </c>
      <c r="D138" s="3">
        <v>137</v>
      </c>
      <c r="E138" s="3" t="s">
        <v>798</v>
      </c>
      <c r="F138" s="3">
        <v>145</v>
      </c>
      <c r="G138" s="3" t="s">
        <v>845</v>
      </c>
      <c r="H138" s="3">
        <v>276</v>
      </c>
      <c r="I138" s="3">
        <v>335</v>
      </c>
    </row>
    <row r="139" spans="1:9" x14ac:dyDescent="0.2">
      <c r="A139" s="13" t="s">
        <v>49</v>
      </c>
      <c r="B139" s="3" t="s">
        <v>766</v>
      </c>
      <c r="C139" s="3" t="s">
        <v>1238</v>
      </c>
      <c r="D139" s="3">
        <v>138</v>
      </c>
      <c r="E139" s="3" t="s">
        <v>798</v>
      </c>
      <c r="F139" s="3">
        <v>146</v>
      </c>
      <c r="G139" s="3" t="s">
        <v>846</v>
      </c>
      <c r="H139" s="3">
        <v>96</v>
      </c>
      <c r="I139" s="3">
        <v>70</v>
      </c>
    </row>
    <row r="140" spans="1:9" x14ac:dyDescent="0.2">
      <c r="A140" s="13" t="s">
        <v>82</v>
      </c>
      <c r="B140" s="3" t="s">
        <v>764</v>
      </c>
      <c r="C140" s="3" t="s">
        <v>1302</v>
      </c>
      <c r="D140" s="3">
        <v>139</v>
      </c>
      <c r="E140" s="3" t="s">
        <v>798</v>
      </c>
      <c r="F140" s="3">
        <v>147</v>
      </c>
      <c r="G140" s="3" t="s">
        <v>845</v>
      </c>
      <c r="H140" s="3">
        <v>116</v>
      </c>
      <c r="I140" s="3">
        <v>318</v>
      </c>
    </row>
    <row r="141" spans="1:9" x14ac:dyDescent="0.2">
      <c r="A141" s="13" t="s">
        <v>149</v>
      </c>
      <c r="B141" s="3" t="s">
        <v>762</v>
      </c>
      <c r="C141" s="3" t="s">
        <v>1261</v>
      </c>
      <c r="D141" s="3">
        <v>140</v>
      </c>
      <c r="E141" s="3" t="s">
        <v>798</v>
      </c>
      <c r="F141" s="3">
        <v>148</v>
      </c>
      <c r="G141" s="3" t="s">
        <v>983</v>
      </c>
      <c r="H141" s="3">
        <v>77</v>
      </c>
      <c r="I141" s="3">
        <v>115</v>
      </c>
    </row>
    <row r="142" spans="1:9" x14ac:dyDescent="0.2">
      <c r="A142" s="13" t="s">
        <v>135</v>
      </c>
      <c r="B142" s="3" t="s">
        <v>767</v>
      </c>
      <c r="C142" s="3" t="s">
        <v>1234</v>
      </c>
      <c r="D142" s="3">
        <v>141</v>
      </c>
      <c r="E142" s="3" t="s">
        <v>798</v>
      </c>
      <c r="F142" s="3">
        <v>149</v>
      </c>
      <c r="G142" s="3" t="s">
        <v>842</v>
      </c>
      <c r="H142" s="3">
        <v>125</v>
      </c>
      <c r="I142" s="3">
        <v>190</v>
      </c>
    </row>
    <row r="143" spans="1:9" x14ac:dyDescent="0.2">
      <c r="A143" s="13" t="s">
        <v>196</v>
      </c>
      <c r="B143" s="3" t="s">
        <v>779</v>
      </c>
      <c r="C143" s="3" t="s">
        <v>1240</v>
      </c>
      <c r="D143" s="3">
        <v>142</v>
      </c>
      <c r="E143" s="3" t="s">
        <v>798</v>
      </c>
      <c r="F143" s="3">
        <v>150</v>
      </c>
      <c r="G143" s="3" t="s">
        <v>844</v>
      </c>
      <c r="H143" s="3">
        <v>168</v>
      </c>
      <c r="I143" s="3">
        <v>129</v>
      </c>
    </row>
    <row r="144" spans="1:9" x14ac:dyDescent="0.2">
      <c r="A144" s="13" t="s">
        <v>74</v>
      </c>
      <c r="B144" s="3" t="s">
        <v>773</v>
      </c>
      <c r="C144" s="3" t="s">
        <v>1297</v>
      </c>
      <c r="D144" s="3">
        <v>143</v>
      </c>
      <c r="E144" s="3" t="s">
        <v>798</v>
      </c>
      <c r="F144" s="3">
        <v>61</v>
      </c>
      <c r="G144" s="3" t="s">
        <v>845</v>
      </c>
      <c r="H144" s="3">
        <v>297</v>
      </c>
      <c r="I144" s="3">
        <v>241</v>
      </c>
    </row>
    <row r="145" spans="1:9" x14ac:dyDescent="0.2">
      <c r="A145" s="13" t="s">
        <v>118</v>
      </c>
      <c r="B145" s="3" t="s">
        <v>781</v>
      </c>
      <c r="C145" s="3" t="s">
        <v>1236</v>
      </c>
      <c r="D145" s="3">
        <v>144</v>
      </c>
      <c r="E145" s="3" t="s">
        <v>798</v>
      </c>
      <c r="F145" s="3">
        <v>151</v>
      </c>
      <c r="G145" s="3" t="s">
        <v>842</v>
      </c>
      <c r="H145" s="3">
        <v>249</v>
      </c>
      <c r="I145" s="3">
        <v>179</v>
      </c>
    </row>
    <row r="146" spans="1:9" x14ac:dyDescent="0.2">
      <c r="A146" s="13" t="s">
        <v>232</v>
      </c>
      <c r="B146" s="3" t="s">
        <v>769</v>
      </c>
      <c r="C146" s="3" t="s">
        <v>1234</v>
      </c>
      <c r="D146" s="3">
        <v>145</v>
      </c>
      <c r="E146" s="3" t="s">
        <v>798</v>
      </c>
      <c r="F146" s="3">
        <v>152</v>
      </c>
      <c r="G146" s="3" t="s">
        <v>842</v>
      </c>
      <c r="H146" s="3">
        <v>170</v>
      </c>
      <c r="I146" s="3">
        <v>83</v>
      </c>
    </row>
    <row r="147" spans="1:9" x14ac:dyDescent="0.2">
      <c r="A147" s="13" t="s">
        <v>116</v>
      </c>
      <c r="B147" s="3" t="s">
        <v>783</v>
      </c>
      <c r="C147" s="3" t="s">
        <v>1234</v>
      </c>
      <c r="D147" s="3">
        <v>146</v>
      </c>
      <c r="E147" s="3" t="s">
        <v>798</v>
      </c>
      <c r="F147" s="3">
        <v>153</v>
      </c>
      <c r="G147" s="3" t="s">
        <v>844</v>
      </c>
      <c r="H147" s="3">
        <v>231</v>
      </c>
      <c r="I147" s="3">
        <v>168</v>
      </c>
    </row>
    <row r="148" spans="1:9" x14ac:dyDescent="0.2">
      <c r="A148" s="13" t="s">
        <v>296</v>
      </c>
      <c r="B148" s="3" t="s">
        <v>762</v>
      </c>
      <c r="C148" s="3" t="s">
        <v>1273</v>
      </c>
      <c r="D148" s="3">
        <v>147</v>
      </c>
      <c r="E148" s="3" t="s">
        <v>798</v>
      </c>
      <c r="F148" s="3">
        <v>154</v>
      </c>
      <c r="G148" s="3" t="s">
        <v>983</v>
      </c>
      <c r="H148" s="3">
        <v>69</v>
      </c>
      <c r="I148" s="3">
        <v>103</v>
      </c>
    </row>
    <row r="149" spans="1:9" x14ac:dyDescent="0.2">
      <c r="A149" s="13" t="s">
        <v>270</v>
      </c>
      <c r="B149" s="3" t="s">
        <v>762</v>
      </c>
      <c r="C149" s="16" t="d">
        <v>2025-12-19</v>
      </c>
      <c r="D149" s="3">
        <v>148</v>
      </c>
      <c r="E149" s="3" t="s">
        <v>798</v>
      </c>
      <c r="F149" s="3">
        <v>155</v>
      </c>
      <c r="G149" s="16" t="d">
        <v>2025-01-10</v>
      </c>
      <c r="H149" s="3">
        <v>74</v>
      </c>
      <c r="I149" s="3">
        <v>184</v>
      </c>
    </row>
    <row r="150" spans="1:9" x14ac:dyDescent="0.2">
      <c r="A150" s="13" t="s">
        <v>242</v>
      </c>
      <c r="B150" s="3" t="s">
        <v>783</v>
      </c>
      <c r="C150" s="3" t="s">
        <v>1201</v>
      </c>
      <c r="D150" s="3">
        <v>149</v>
      </c>
      <c r="E150" s="3" t="s">
        <v>798</v>
      </c>
      <c r="F150" s="3">
        <v>62</v>
      </c>
      <c r="G150" s="3" t="s">
        <v>845</v>
      </c>
      <c r="H150" s="3">
        <v>246</v>
      </c>
      <c r="I150" s="3">
        <v>223</v>
      </c>
    </row>
    <row r="151" spans="1:9" x14ac:dyDescent="0.2">
      <c r="A151" s="13" t="s">
        <v>137</v>
      </c>
      <c r="B151" s="3" t="s">
        <v>774</v>
      </c>
      <c r="C151" s="3" t="s">
        <v>1234</v>
      </c>
      <c r="D151" s="3">
        <v>150</v>
      </c>
      <c r="E151" s="3" t="s">
        <v>798</v>
      </c>
      <c r="F151" s="3">
        <v>156</v>
      </c>
      <c r="G151" s="3" t="s">
        <v>845</v>
      </c>
      <c r="H151" s="3">
        <v>190</v>
      </c>
      <c r="I151" s="3">
        <v>312</v>
      </c>
    </row>
    <row r="152" spans="1:9" x14ac:dyDescent="0.2">
      <c r="A152" s="13" t="s">
        <v>58</v>
      </c>
      <c r="B152" s="3" t="s">
        <v>783</v>
      </c>
      <c r="C152" s="3" t="s">
        <v>1236</v>
      </c>
      <c r="D152" s="3">
        <v>151</v>
      </c>
      <c r="E152" s="3" t="s">
        <v>798</v>
      </c>
      <c r="F152" s="3">
        <v>157</v>
      </c>
      <c r="G152" s="3" t="s">
        <v>842</v>
      </c>
      <c r="H152" s="3">
        <v>281</v>
      </c>
      <c r="I152" s="3">
        <v>274</v>
      </c>
    </row>
    <row r="153" spans="1:9" x14ac:dyDescent="0.2">
      <c r="A153" s="13" t="s">
        <v>213</v>
      </c>
      <c r="B153" s="3" t="s">
        <v>775</v>
      </c>
      <c r="C153" s="3" t="s">
        <v>1234</v>
      </c>
      <c r="D153" s="3">
        <v>152</v>
      </c>
      <c r="E153" s="3" t="s">
        <v>798</v>
      </c>
      <c r="F153" s="3">
        <v>158</v>
      </c>
      <c r="G153" s="3" t="s">
        <v>845</v>
      </c>
      <c r="H153" s="3">
        <v>256</v>
      </c>
      <c r="I153" s="3">
        <v>291</v>
      </c>
    </row>
    <row r="154" spans="1:9" x14ac:dyDescent="0.2">
      <c r="A154" s="13" t="s">
        <v>104</v>
      </c>
      <c r="B154" s="3" t="s">
        <v>767</v>
      </c>
      <c r="C154" s="3" t="s">
        <v>1254</v>
      </c>
      <c r="D154" s="3">
        <v>153</v>
      </c>
      <c r="E154" s="3" t="s">
        <v>798</v>
      </c>
      <c r="F154" s="3">
        <v>159</v>
      </c>
      <c r="G154" s="3" t="s">
        <v>845</v>
      </c>
      <c r="H154" s="3">
        <v>117</v>
      </c>
      <c r="I154" s="3">
        <v>149</v>
      </c>
    </row>
    <row r="155" spans="1:9" x14ac:dyDescent="0.2">
      <c r="A155" s="13" t="s">
        <v>175</v>
      </c>
      <c r="B155" s="3" t="s">
        <v>766</v>
      </c>
      <c r="C155" s="3" t="s">
        <v>1215</v>
      </c>
      <c r="D155" s="3">
        <v>154</v>
      </c>
      <c r="E155" s="3" t="s">
        <v>798</v>
      </c>
      <c r="F155" s="3">
        <v>160</v>
      </c>
      <c r="G155" s="3" t="s">
        <v>844</v>
      </c>
      <c r="H155" s="3">
        <v>150</v>
      </c>
      <c r="I155" s="3">
        <v>292</v>
      </c>
    </row>
    <row r="156" spans="1:9" x14ac:dyDescent="0.2">
      <c r="A156" s="13" t="s">
        <v>123</v>
      </c>
      <c r="B156" s="3" t="s">
        <v>767</v>
      </c>
      <c r="C156" s="3" t="s">
        <v>1215</v>
      </c>
      <c r="D156" s="3">
        <v>155</v>
      </c>
      <c r="E156" s="3" t="s">
        <v>798</v>
      </c>
      <c r="F156" s="3">
        <v>161</v>
      </c>
      <c r="G156" s="3" t="s">
        <v>842</v>
      </c>
      <c r="H156" s="3">
        <v>131</v>
      </c>
      <c r="I156" s="3">
        <v>196</v>
      </c>
    </row>
    <row r="157" spans="1:9" x14ac:dyDescent="0.2">
      <c r="A157" s="13" t="s">
        <v>162</v>
      </c>
      <c r="B157" s="3" t="s">
        <v>766</v>
      </c>
      <c r="C157" s="3" t="s">
        <v>1215</v>
      </c>
      <c r="D157" s="3">
        <v>156</v>
      </c>
      <c r="E157" s="3" t="s">
        <v>798</v>
      </c>
      <c r="F157" s="3">
        <v>162</v>
      </c>
      <c r="G157" s="3" t="s">
        <v>845</v>
      </c>
      <c r="H157" s="3">
        <v>148</v>
      </c>
      <c r="I157" s="3">
        <v>322</v>
      </c>
    </row>
    <row r="158" spans="1:9" x14ac:dyDescent="0.2">
      <c r="A158" s="13" t="s">
        <v>210</v>
      </c>
      <c r="B158" s="3" t="s">
        <v>781</v>
      </c>
      <c r="C158" s="3" t="s">
        <v>1206</v>
      </c>
      <c r="D158" s="3">
        <v>157</v>
      </c>
      <c r="E158" s="3" t="s">
        <v>798</v>
      </c>
      <c r="F158" s="3">
        <v>163</v>
      </c>
      <c r="G158" s="3" t="s">
        <v>845</v>
      </c>
      <c r="H158" s="3">
        <v>287</v>
      </c>
      <c r="I158" s="3">
        <v>309</v>
      </c>
    </row>
    <row r="159" spans="1:9" x14ac:dyDescent="0.2">
      <c r="A159" s="13" t="s">
        <v>78</v>
      </c>
      <c r="B159" s="3" t="s">
        <v>774</v>
      </c>
      <c r="C159" s="3" t="s">
        <v>1215</v>
      </c>
      <c r="D159" s="3">
        <v>158</v>
      </c>
      <c r="E159" s="3" t="s">
        <v>798</v>
      </c>
      <c r="F159" s="3">
        <v>164</v>
      </c>
      <c r="G159" s="3" t="s">
        <v>842</v>
      </c>
      <c r="H159" s="3">
        <v>141</v>
      </c>
      <c r="I159" s="3">
        <v>162</v>
      </c>
    </row>
    <row r="160" spans="1:9" x14ac:dyDescent="0.2">
      <c r="A160" s="13" t="s">
        <v>351</v>
      </c>
      <c r="B160" s="3" t="s">
        <v>773</v>
      </c>
      <c r="C160" s="3" t="s">
        <v>1206</v>
      </c>
      <c r="D160" s="3">
        <v>159</v>
      </c>
      <c r="E160" s="3" t="s">
        <v>798</v>
      </c>
      <c r="F160" s="3">
        <v>165</v>
      </c>
      <c r="G160" s="3" t="s">
        <v>845</v>
      </c>
      <c r="H160" s="3">
        <v>293</v>
      </c>
      <c r="I160" s="3">
        <v>253</v>
      </c>
    </row>
    <row r="161" spans="1:9" x14ac:dyDescent="0.2">
      <c r="A161" s="13" t="s">
        <v>235</v>
      </c>
      <c r="B161" s="3" t="s">
        <v>770</v>
      </c>
      <c r="C161" s="3" t="s">
        <v>1240</v>
      </c>
      <c r="D161" s="3">
        <v>160</v>
      </c>
      <c r="E161" s="3" t="s">
        <v>798</v>
      </c>
      <c r="F161" s="3">
        <v>166</v>
      </c>
      <c r="G161" s="3" t="s">
        <v>844</v>
      </c>
      <c r="H161" s="3">
        <v>263</v>
      </c>
      <c r="I161" s="3">
        <v>187</v>
      </c>
    </row>
    <row r="162" spans="1:9" x14ac:dyDescent="0.2">
      <c r="A162" s="13" t="s">
        <v>297</v>
      </c>
      <c r="B162" s="3" t="s">
        <v>763</v>
      </c>
      <c r="C162" s="3" t="s">
        <v>1232</v>
      </c>
      <c r="D162" s="3">
        <v>161</v>
      </c>
      <c r="E162" s="3" t="s">
        <v>798</v>
      </c>
      <c r="F162" s="3">
        <v>167</v>
      </c>
      <c r="G162" s="3" t="s">
        <v>843</v>
      </c>
      <c r="H162" s="3">
        <v>122</v>
      </c>
      <c r="I162" s="3">
        <v>201</v>
      </c>
    </row>
    <row r="163" spans="1:9" x14ac:dyDescent="0.2">
      <c r="A163" s="13" t="s">
        <v>229</v>
      </c>
      <c r="B163" s="3" t="s">
        <v>770</v>
      </c>
      <c r="C163" s="3" t="s">
        <v>1240</v>
      </c>
      <c r="D163" s="3">
        <v>162</v>
      </c>
      <c r="E163" s="3" t="s">
        <v>798</v>
      </c>
      <c r="F163" s="3">
        <v>168</v>
      </c>
      <c r="G163" s="3" t="s">
        <v>846</v>
      </c>
      <c r="H163" s="3">
        <v>264</v>
      </c>
      <c r="I163" s="3">
        <v>165</v>
      </c>
    </row>
    <row r="164" spans="1:9" x14ac:dyDescent="0.2">
      <c r="A164" s="13" t="s">
        <v>323</v>
      </c>
      <c r="B164" s="3" t="s">
        <v>780</v>
      </c>
      <c r="C164" s="3" t="s">
        <v>1201</v>
      </c>
      <c r="D164" s="3">
        <v>163</v>
      </c>
      <c r="E164" s="3" t="s">
        <v>798</v>
      </c>
      <c r="F164" s="3">
        <v>63</v>
      </c>
      <c r="G164" s="3" t="s">
        <v>845</v>
      </c>
      <c r="H164" s="3">
        <v>308</v>
      </c>
      <c r="I164" s="3">
        <v>213</v>
      </c>
    </row>
    <row r="165" spans="1:9" x14ac:dyDescent="0.2">
      <c r="A165" s="13" t="s">
        <v>172</v>
      </c>
      <c r="B165" s="3" t="s">
        <v>764</v>
      </c>
      <c r="C165" s="3" t="s">
        <v>1245</v>
      </c>
      <c r="D165" s="3">
        <v>164</v>
      </c>
      <c r="E165" s="3" t="s">
        <v>798</v>
      </c>
      <c r="F165" s="3">
        <v>169</v>
      </c>
      <c r="G165" s="3" t="s">
        <v>846</v>
      </c>
      <c r="H165" s="3">
        <v>111</v>
      </c>
      <c r="I165" s="3">
        <v>244</v>
      </c>
    </row>
    <row r="166" spans="1:9" x14ac:dyDescent="0.2">
      <c r="A166" s="13" t="s">
        <v>98</v>
      </c>
      <c r="B166" s="3" t="s">
        <v>766</v>
      </c>
      <c r="C166" s="3" t="s">
        <v>1232</v>
      </c>
      <c r="D166" s="3">
        <v>165</v>
      </c>
      <c r="E166" s="3" t="s">
        <v>798</v>
      </c>
      <c r="F166" s="3">
        <v>170</v>
      </c>
      <c r="G166" s="16" t="d">
        <v>2025-01-02</v>
      </c>
      <c r="H166" s="3">
        <v>113</v>
      </c>
      <c r="I166" s="3">
        <v>180</v>
      </c>
    </row>
    <row r="167" spans="1:9" x14ac:dyDescent="0.2">
      <c r="A167" s="13" t="s">
        <v>285</v>
      </c>
      <c r="B167" s="3" t="s">
        <v>762</v>
      </c>
      <c r="C167" s="16" t="d">
        <v>2025-12-19</v>
      </c>
      <c r="D167" s="3">
        <v>166</v>
      </c>
      <c r="E167" s="3" t="s">
        <v>798</v>
      </c>
      <c r="F167" s="3">
        <v>171</v>
      </c>
      <c r="G167" s="16" t="d">
        <v>2025-01-07</v>
      </c>
      <c r="H167" s="3">
        <v>80</v>
      </c>
      <c r="I167" s="3">
        <v>282</v>
      </c>
    </row>
    <row r="168" spans="1:9" x14ac:dyDescent="0.2">
      <c r="A168" s="13" t="s">
        <v>286</v>
      </c>
      <c r="B168" s="3" t="s">
        <v>784</v>
      </c>
      <c r="C168" s="3" t="s">
        <v>1247</v>
      </c>
      <c r="D168" s="3">
        <v>167</v>
      </c>
      <c r="E168" s="3" t="s">
        <v>798</v>
      </c>
      <c r="F168" s="3">
        <v>172</v>
      </c>
      <c r="G168" s="3" t="s">
        <v>844</v>
      </c>
      <c r="H168" s="3">
        <v>241</v>
      </c>
      <c r="I168" s="3">
        <v>84</v>
      </c>
    </row>
    <row r="169" spans="1:9" x14ac:dyDescent="0.2">
      <c r="A169" s="13" t="s">
        <v>250</v>
      </c>
      <c r="B169" s="3" t="s">
        <v>785</v>
      </c>
      <c r="C169" s="3" t="s">
        <v>1201</v>
      </c>
      <c r="D169" s="3">
        <v>168</v>
      </c>
      <c r="E169" s="3" t="s">
        <v>798</v>
      </c>
      <c r="F169" s="3">
        <v>64</v>
      </c>
      <c r="G169" s="3" t="s">
        <v>845</v>
      </c>
      <c r="H169" s="3">
        <v>313</v>
      </c>
      <c r="I169" s="3">
        <v>195</v>
      </c>
    </row>
    <row r="170" spans="1:9" x14ac:dyDescent="0.2">
      <c r="A170" s="13" t="s">
        <v>184</v>
      </c>
      <c r="B170" s="3" t="s">
        <v>769</v>
      </c>
      <c r="C170" s="3" t="s">
        <v>1240</v>
      </c>
      <c r="D170" s="3">
        <v>169</v>
      </c>
      <c r="E170" s="3" t="s">
        <v>798</v>
      </c>
      <c r="F170" s="3">
        <v>173</v>
      </c>
      <c r="G170" s="3" t="s">
        <v>845</v>
      </c>
      <c r="H170" s="3">
        <v>254</v>
      </c>
      <c r="I170" s="3">
        <v>287</v>
      </c>
    </row>
    <row r="171" spans="1:9" x14ac:dyDescent="0.2">
      <c r="A171" s="13" t="s">
        <v>261</v>
      </c>
      <c r="B171" s="3" t="s">
        <v>771</v>
      </c>
      <c r="C171" s="3" t="s">
        <v>1013</v>
      </c>
      <c r="D171" s="3">
        <v>170</v>
      </c>
      <c r="E171" s="3" t="s">
        <v>798</v>
      </c>
      <c r="F171" s="3">
        <v>174</v>
      </c>
      <c r="G171" s="3" t="s">
        <v>844</v>
      </c>
      <c r="H171" s="3">
        <v>176</v>
      </c>
      <c r="I171" s="3">
        <v>280</v>
      </c>
    </row>
    <row r="172" spans="1:9" x14ac:dyDescent="0.2">
      <c r="A172" s="13" t="s">
        <v>185</v>
      </c>
      <c r="B172" s="3" t="s">
        <v>772</v>
      </c>
      <c r="C172" s="3" t="s">
        <v>1308</v>
      </c>
      <c r="D172" s="3">
        <v>170</v>
      </c>
      <c r="E172" s="3" t="s">
        <v>798</v>
      </c>
      <c r="F172" s="3">
        <v>175</v>
      </c>
      <c r="G172" s="3" t="s">
        <v>842</v>
      </c>
      <c r="H172" s="3">
        <v>278</v>
      </c>
      <c r="I172" s="3">
        <v>353</v>
      </c>
    </row>
    <row r="173" spans="1:9" x14ac:dyDescent="0.2">
      <c r="A173" s="13" t="s">
        <v>46</v>
      </c>
      <c r="B173" s="3" t="s">
        <v>781</v>
      </c>
      <c r="C173" s="3" t="s">
        <v>1247</v>
      </c>
      <c r="D173" s="3">
        <v>172</v>
      </c>
      <c r="E173" s="3" t="s">
        <v>798</v>
      </c>
      <c r="F173" s="3">
        <v>176</v>
      </c>
      <c r="G173" s="3" t="s">
        <v>845</v>
      </c>
      <c r="H173" s="3">
        <v>268</v>
      </c>
      <c r="I173" s="3">
        <v>211</v>
      </c>
    </row>
    <row r="174" spans="1:9" x14ac:dyDescent="0.2">
      <c r="A174" s="13" t="s">
        <v>290</v>
      </c>
      <c r="B174" s="3" t="s">
        <v>785</v>
      </c>
      <c r="C174" s="3" t="s">
        <v>1353</v>
      </c>
      <c r="D174" s="3">
        <v>173</v>
      </c>
      <c r="E174" s="3" t="s">
        <v>798</v>
      </c>
      <c r="F174" s="3">
        <v>177</v>
      </c>
      <c r="G174" s="3" t="s">
        <v>842</v>
      </c>
      <c r="H174" s="3">
        <v>357</v>
      </c>
      <c r="I174" s="3">
        <v>361</v>
      </c>
    </row>
    <row r="175" spans="1:9" x14ac:dyDescent="0.2">
      <c r="A175" s="13" t="s">
        <v>107</v>
      </c>
      <c r="B175" s="3" t="s">
        <v>774</v>
      </c>
      <c r="C175" s="3" t="s">
        <v>1232</v>
      </c>
      <c r="D175" s="3">
        <v>174</v>
      </c>
      <c r="E175" s="3" t="s">
        <v>798</v>
      </c>
      <c r="F175" s="3">
        <v>178</v>
      </c>
      <c r="G175" s="3" t="s">
        <v>844</v>
      </c>
      <c r="H175" s="3">
        <v>152</v>
      </c>
      <c r="I175" s="3">
        <v>205</v>
      </c>
    </row>
    <row r="176" spans="1:9" x14ac:dyDescent="0.2">
      <c r="A176" s="13" t="s">
        <v>195</v>
      </c>
      <c r="B176" s="3" t="s">
        <v>775</v>
      </c>
      <c r="C176" s="3" t="s">
        <v>1247</v>
      </c>
      <c r="D176" s="3">
        <v>175</v>
      </c>
      <c r="E176" s="3" t="s">
        <v>798</v>
      </c>
      <c r="F176" s="3">
        <v>181</v>
      </c>
      <c r="G176" s="3" t="s">
        <v>842</v>
      </c>
      <c r="H176" s="3">
        <v>247</v>
      </c>
      <c r="I176" s="3">
        <v>295</v>
      </c>
    </row>
    <row r="177" spans="1:9" x14ac:dyDescent="0.2">
      <c r="A177" s="13" t="s">
        <v>241</v>
      </c>
      <c r="B177" s="3" t="s">
        <v>774</v>
      </c>
      <c r="C177" s="3" t="s">
        <v>1238</v>
      </c>
      <c r="D177" s="3">
        <v>175</v>
      </c>
      <c r="E177" s="3" t="s">
        <v>798</v>
      </c>
      <c r="F177" s="3">
        <v>179</v>
      </c>
      <c r="G177" s="3" t="s">
        <v>845</v>
      </c>
      <c r="H177" s="3">
        <v>158</v>
      </c>
      <c r="I177" s="3">
        <v>239</v>
      </c>
    </row>
    <row r="178" spans="1:9" x14ac:dyDescent="0.2">
      <c r="A178" s="13" t="s">
        <v>138</v>
      </c>
      <c r="B178" s="3" t="s">
        <v>778</v>
      </c>
      <c r="C178" s="3" t="s">
        <v>1238</v>
      </c>
      <c r="D178" s="3">
        <v>175</v>
      </c>
      <c r="E178" s="3" t="s">
        <v>798</v>
      </c>
      <c r="F178" s="3">
        <v>180</v>
      </c>
      <c r="G178" s="3" t="s">
        <v>844</v>
      </c>
      <c r="H178" s="3">
        <v>175</v>
      </c>
      <c r="I178" s="3">
        <v>82</v>
      </c>
    </row>
    <row r="179" spans="1:9" x14ac:dyDescent="0.2">
      <c r="A179" s="13" t="s">
        <v>211</v>
      </c>
      <c r="B179" s="3" t="s">
        <v>781</v>
      </c>
      <c r="C179" s="3" t="s">
        <v>1308</v>
      </c>
      <c r="D179" s="3">
        <v>175</v>
      </c>
      <c r="E179" s="3" t="s">
        <v>798</v>
      </c>
      <c r="F179" s="3">
        <v>182</v>
      </c>
      <c r="G179" s="3" t="s">
        <v>845</v>
      </c>
      <c r="H179" s="3">
        <v>292</v>
      </c>
      <c r="I179" s="3">
        <v>327</v>
      </c>
    </row>
    <row r="180" spans="1:9" x14ac:dyDescent="0.2">
      <c r="A180" s="13" t="s">
        <v>179</v>
      </c>
      <c r="B180" s="3" t="s">
        <v>765</v>
      </c>
      <c r="C180" s="3" t="s">
        <v>1320</v>
      </c>
      <c r="D180" s="3">
        <v>179</v>
      </c>
      <c r="E180" s="3" t="s">
        <v>798</v>
      </c>
      <c r="F180" s="3">
        <v>183</v>
      </c>
      <c r="G180" s="16" t="d">
        <v>2025-01-06</v>
      </c>
      <c r="H180" s="3">
        <v>102</v>
      </c>
      <c r="I180" s="3">
        <v>317</v>
      </c>
    </row>
    <row r="181" spans="1:9" x14ac:dyDescent="0.2">
      <c r="A181" s="13" t="s">
        <v>160</v>
      </c>
      <c r="B181" s="3" t="s">
        <v>774</v>
      </c>
      <c r="C181" s="3" t="s">
        <v>1232</v>
      </c>
      <c r="D181" s="3">
        <v>179</v>
      </c>
      <c r="E181" s="3" t="s">
        <v>798</v>
      </c>
      <c r="F181" s="3">
        <v>184</v>
      </c>
      <c r="G181" s="16" t="d">
        <v>2025-01-01</v>
      </c>
      <c r="H181" s="3">
        <v>162</v>
      </c>
      <c r="I181" s="3">
        <v>251</v>
      </c>
    </row>
    <row r="182" spans="1:9" x14ac:dyDescent="0.2">
      <c r="A182" s="13" t="s">
        <v>148</v>
      </c>
      <c r="B182" s="3" t="s">
        <v>784</v>
      </c>
      <c r="C182" s="3" t="s">
        <v>1318</v>
      </c>
      <c r="D182" s="3">
        <v>179</v>
      </c>
      <c r="E182" s="3" t="s">
        <v>798</v>
      </c>
      <c r="F182" s="3">
        <v>185</v>
      </c>
      <c r="G182" s="3" t="s">
        <v>846</v>
      </c>
      <c r="H182" s="3">
        <v>265</v>
      </c>
      <c r="I182" s="3">
        <v>128</v>
      </c>
    </row>
    <row r="183" spans="1:9" x14ac:dyDescent="0.2">
      <c r="A183" s="13" t="s">
        <v>201</v>
      </c>
      <c r="B183" s="3" t="s">
        <v>784</v>
      </c>
      <c r="C183" s="3" t="s">
        <v>1215</v>
      </c>
      <c r="D183" s="3">
        <v>179</v>
      </c>
      <c r="E183" s="3" t="s">
        <v>798</v>
      </c>
      <c r="F183" s="3">
        <v>186</v>
      </c>
      <c r="G183" s="3" t="s">
        <v>844</v>
      </c>
      <c r="H183" s="3">
        <v>270</v>
      </c>
      <c r="I183" s="3">
        <v>143</v>
      </c>
    </row>
    <row r="184" spans="1:9" x14ac:dyDescent="0.2">
      <c r="A184" s="13" t="s">
        <v>301</v>
      </c>
      <c r="B184" s="3" t="s">
        <v>785</v>
      </c>
      <c r="C184" s="3" t="s">
        <v>1240</v>
      </c>
      <c r="D184" s="3">
        <v>179</v>
      </c>
      <c r="E184" s="3" t="s">
        <v>798</v>
      </c>
      <c r="F184" s="3">
        <v>188</v>
      </c>
      <c r="G184" s="3" t="s">
        <v>845</v>
      </c>
      <c r="H184" s="3">
        <v>307</v>
      </c>
      <c r="I184" s="3">
        <v>178</v>
      </c>
    </row>
    <row r="185" spans="1:9" x14ac:dyDescent="0.2">
      <c r="A185" s="13" t="s">
        <v>260</v>
      </c>
      <c r="B185" s="3" t="s">
        <v>770</v>
      </c>
      <c r="C185" s="3" t="s">
        <v>1318</v>
      </c>
      <c r="D185" s="3">
        <v>179</v>
      </c>
      <c r="E185" s="3" t="s">
        <v>798</v>
      </c>
      <c r="F185" s="3">
        <v>187</v>
      </c>
      <c r="G185" s="3" t="s">
        <v>845</v>
      </c>
      <c r="H185" s="3">
        <v>295</v>
      </c>
      <c r="I185" s="3">
        <v>269</v>
      </c>
    </row>
    <row r="186" spans="1:9" x14ac:dyDescent="0.2">
      <c r="A186" s="13" t="s">
        <v>266</v>
      </c>
      <c r="B186" s="3" t="s">
        <v>777</v>
      </c>
      <c r="C186" s="3" t="s">
        <v>1210</v>
      </c>
      <c r="D186" s="3">
        <v>179</v>
      </c>
      <c r="E186" s="3" t="s">
        <v>798</v>
      </c>
      <c r="F186" s="3">
        <v>66</v>
      </c>
      <c r="G186" s="3" t="s">
        <v>845</v>
      </c>
      <c r="H186" s="3">
        <v>364</v>
      </c>
      <c r="I186" s="3">
        <v>354</v>
      </c>
    </row>
    <row r="187" spans="1:9" x14ac:dyDescent="0.2">
      <c r="A187" s="13" t="s">
        <v>144</v>
      </c>
      <c r="B187" s="3" t="s">
        <v>788</v>
      </c>
      <c r="C187" s="3" t="s">
        <v>1234</v>
      </c>
      <c r="D187" s="3">
        <v>179</v>
      </c>
      <c r="E187" s="3" t="s">
        <v>798</v>
      </c>
      <c r="F187" s="3">
        <v>189</v>
      </c>
      <c r="G187" s="3" t="s">
        <v>844</v>
      </c>
      <c r="H187" s="3">
        <v>337</v>
      </c>
      <c r="I187" s="3">
        <v>85</v>
      </c>
    </row>
    <row r="188" spans="1:9" x14ac:dyDescent="0.2">
      <c r="A188" s="13" t="s">
        <v>206</v>
      </c>
      <c r="B188" s="3" t="s">
        <v>775</v>
      </c>
      <c r="C188" s="3" t="s">
        <v>1229</v>
      </c>
      <c r="D188" s="3">
        <v>179</v>
      </c>
      <c r="E188" s="3" t="s">
        <v>798</v>
      </c>
      <c r="F188" s="3">
        <v>65</v>
      </c>
      <c r="G188" s="3" t="s">
        <v>845</v>
      </c>
      <c r="H188" s="3">
        <v>174</v>
      </c>
      <c r="I188" s="3">
        <v>124</v>
      </c>
    </row>
    <row r="189" spans="1:9" x14ac:dyDescent="0.2">
      <c r="A189" s="13" t="s">
        <v>70</v>
      </c>
      <c r="B189" s="3" t="s">
        <v>772</v>
      </c>
      <c r="C189" s="3" t="s">
        <v>1341</v>
      </c>
      <c r="D189" s="3">
        <v>188</v>
      </c>
      <c r="E189" s="3" t="s">
        <v>798</v>
      </c>
      <c r="F189" s="3">
        <v>219</v>
      </c>
      <c r="G189" s="3" t="s">
        <v>845</v>
      </c>
      <c r="H189" s="3">
        <v>146</v>
      </c>
      <c r="I189" s="3">
        <v>76</v>
      </c>
    </row>
    <row r="190" spans="1:9" x14ac:dyDescent="0.2">
      <c r="A190" s="13" t="s">
        <v>346</v>
      </c>
      <c r="B190" s="3" t="s">
        <v>782</v>
      </c>
      <c r="C190" s="16" t="d">
        <v>2025-07-25</v>
      </c>
      <c r="D190" s="3">
        <v>188</v>
      </c>
      <c r="E190" s="3" t="s">
        <v>798</v>
      </c>
      <c r="F190" s="3">
        <v>313</v>
      </c>
      <c r="G190" s="3" t="s">
        <v>842</v>
      </c>
      <c r="H190" s="3">
        <v>298</v>
      </c>
      <c r="I190" s="3">
        <v>338</v>
      </c>
    </row>
    <row r="191" spans="1:9" x14ac:dyDescent="0.2">
      <c r="A191" s="13" t="s">
        <v>97</v>
      </c>
      <c r="B191" s="3" t="s">
        <v>786</v>
      </c>
      <c r="C191" s="16" t="d">
        <v>2025-12-20</v>
      </c>
      <c r="D191" s="3">
        <v>188</v>
      </c>
      <c r="E191" s="3" t="s">
        <v>798</v>
      </c>
      <c r="F191" s="3">
        <v>334</v>
      </c>
      <c r="G191" s="3" t="s">
        <v>846</v>
      </c>
      <c r="H191" s="3">
        <v>328</v>
      </c>
      <c r="I191" s="3">
        <v>258</v>
      </c>
    </row>
    <row r="192" spans="1:9" x14ac:dyDescent="0.2">
      <c r="A192" s="13" t="s">
        <v>87</v>
      </c>
      <c r="B192" s="3" t="s">
        <v>776</v>
      </c>
      <c r="C192" s="3" t="s">
        <v>1337</v>
      </c>
      <c r="D192" s="3">
        <v>188</v>
      </c>
      <c r="E192" s="3" t="s">
        <v>798</v>
      </c>
      <c r="F192" s="3">
        <v>244</v>
      </c>
      <c r="G192" s="3" t="s">
        <v>845</v>
      </c>
      <c r="H192" s="3">
        <v>191</v>
      </c>
      <c r="I192" s="3">
        <v>224</v>
      </c>
    </row>
    <row r="193" spans="1:9" x14ac:dyDescent="0.2">
      <c r="A193" s="13" t="s">
        <v>308</v>
      </c>
      <c r="B193" s="3" t="s">
        <v>788</v>
      </c>
      <c r="C193" s="3" t="s">
        <v>1334</v>
      </c>
      <c r="D193" s="3">
        <v>188</v>
      </c>
      <c r="E193" s="3" t="s">
        <v>798</v>
      </c>
      <c r="F193" s="3">
        <v>304</v>
      </c>
      <c r="G193" s="3" t="s">
        <v>847</v>
      </c>
      <c r="H193" s="3">
        <v>282</v>
      </c>
      <c r="I193" s="3">
        <v>40</v>
      </c>
    </row>
    <row r="194" spans="1:9" x14ac:dyDescent="0.2">
      <c r="A194" s="13" t="s">
        <v>268</v>
      </c>
      <c r="B194" s="3" t="s">
        <v>784</v>
      </c>
      <c r="C194" s="16" t="d">
        <v>2025-08-24</v>
      </c>
      <c r="D194" s="3">
        <v>188</v>
      </c>
      <c r="E194" s="3" t="s">
        <v>798</v>
      </c>
      <c r="F194" s="3">
        <v>311</v>
      </c>
      <c r="G194" s="3" t="s">
        <v>844</v>
      </c>
      <c r="H194" s="3">
        <v>294</v>
      </c>
      <c r="I194" s="3">
        <v>238</v>
      </c>
    </row>
    <row r="195" spans="1:9" x14ac:dyDescent="0.2">
      <c r="A195" s="13" t="s">
        <v>103</v>
      </c>
      <c r="B195" s="3" t="s">
        <v>766</v>
      </c>
      <c r="C195" s="3" t="s">
        <v>1273</v>
      </c>
      <c r="D195" s="3">
        <v>188</v>
      </c>
      <c r="E195" s="3" t="s">
        <v>798</v>
      </c>
      <c r="F195" s="3">
        <v>200</v>
      </c>
      <c r="G195" s="3" t="s">
        <v>843</v>
      </c>
      <c r="H195" s="3">
        <v>114</v>
      </c>
      <c r="I195" s="3">
        <v>256</v>
      </c>
    </row>
    <row r="196" spans="1:9" x14ac:dyDescent="0.2">
      <c r="A196" s="13" t="s">
        <v>224</v>
      </c>
      <c r="B196" s="3" t="s">
        <v>772</v>
      </c>
      <c r="C196" s="3" t="s">
        <v>1352</v>
      </c>
      <c r="D196" s="3">
        <v>188</v>
      </c>
      <c r="E196" s="3" t="s">
        <v>798</v>
      </c>
      <c r="F196" s="3">
        <v>259</v>
      </c>
      <c r="G196" s="3" t="s">
        <v>845</v>
      </c>
      <c r="H196" s="3">
        <v>209</v>
      </c>
      <c r="I196" s="3">
        <v>296</v>
      </c>
    </row>
    <row r="197" spans="1:9" x14ac:dyDescent="0.2">
      <c r="A197" s="13" t="s">
        <v>221</v>
      </c>
      <c r="B197" s="3" t="s">
        <v>782</v>
      </c>
      <c r="C197" s="3" t="s">
        <v>1261</v>
      </c>
      <c r="D197" s="3">
        <v>188</v>
      </c>
      <c r="E197" s="3" t="s">
        <v>798</v>
      </c>
      <c r="F197" s="3">
        <v>286</v>
      </c>
      <c r="G197" s="3" t="s">
        <v>845</v>
      </c>
      <c r="H197" s="3">
        <v>248</v>
      </c>
      <c r="I197" s="3">
        <v>216</v>
      </c>
    </row>
    <row r="198" spans="1:9" x14ac:dyDescent="0.2">
      <c r="A198" s="13" t="s">
        <v>248</v>
      </c>
      <c r="B198" s="3" t="s">
        <v>767</v>
      </c>
      <c r="C198" s="3" t="s">
        <v>1261</v>
      </c>
      <c r="D198" s="3">
        <v>188</v>
      </c>
      <c r="E198" s="3" t="s">
        <v>798</v>
      </c>
      <c r="F198" s="3">
        <v>204</v>
      </c>
      <c r="G198" s="3" t="s">
        <v>845</v>
      </c>
      <c r="H198" s="3">
        <v>120</v>
      </c>
      <c r="I198" s="3">
        <v>145</v>
      </c>
    </row>
    <row r="199" spans="1:9" x14ac:dyDescent="0.2">
      <c r="A199" s="13" t="s">
        <v>176</v>
      </c>
      <c r="B199" s="3" t="s">
        <v>781</v>
      </c>
      <c r="C199" s="16" t="d">
        <v>2025-10-22</v>
      </c>
      <c r="D199" s="3">
        <v>188</v>
      </c>
      <c r="E199" s="3" t="s">
        <v>798</v>
      </c>
      <c r="F199" s="3">
        <v>302</v>
      </c>
      <c r="G199" s="3" t="s">
        <v>844</v>
      </c>
      <c r="H199" s="3">
        <v>279</v>
      </c>
      <c r="I199" s="3">
        <v>349</v>
      </c>
    </row>
    <row r="200" spans="1:9" x14ac:dyDescent="0.2">
      <c r="A200" s="13" t="s">
        <v>209</v>
      </c>
      <c r="B200" s="3" t="s">
        <v>777</v>
      </c>
      <c r="C200" s="16" t="d">
        <v>2025-10-20</v>
      </c>
      <c r="D200" s="3">
        <v>188</v>
      </c>
      <c r="E200" s="3" t="s">
        <v>798</v>
      </c>
      <c r="F200" s="3">
        <v>361</v>
      </c>
      <c r="G200" s="3" t="s">
        <v>842</v>
      </c>
      <c r="H200" s="3">
        <v>359</v>
      </c>
      <c r="I200" s="3">
        <v>320</v>
      </c>
    </row>
    <row r="201" spans="1:9" x14ac:dyDescent="0.2">
      <c r="A201" s="13" t="s">
        <v>273</v>
      </c>
      <c r="B201" s="3" t="s">
        <v>784</v>
      </c>
      <c r="C201" s="16" t="d">
        <v>2025-05-26</v>
      </c>
      <c r="D201" s="3">
        <v>188</v>
      </c>
      <c r="E201" s="3" t="s">
        <v>798</v>
      </c>
      <c r="F201" s="3">
        <v>307</v>
      </c>
      <c r="G201" s="3" t="s">
        <v>844</v>
      </c>
      <c r="H201" s="3">
        <v>285</v>
      </c>
      <c r="I201" s="3">
        <v>260</v>
      </c>
    </row>
    <row r="202" spans="1:9" x14ac:dyDescent="0.2">
      <c r="A202" s="13" t="s">
        <v>220</v>
      </c>
      <c r="B202" s="3" t="s">
        <v>767</v>
      </c>
      <c r="C202" s="3" t="s">
        <v>1257</v>
      </c>
      <c r="D202" s="3">
        <v>188</v>
      </c>
      <c r="E202" s="3" t="s">
        <v>798</v>
      </c>
      <c r="F202" s="3">
        <v>201</v>
      </c>
      <c r="G202" s="3" t="s">
        <v>845</v>
      </c>
      <c r="H202" s="3">
        <v>115</v>
      </c>
      <c r="I202" s="3">
        <v>114</v>
      </c>
    </row>
    <row r="203" spans="1:9" x14ac:dyDescent="0.2">
      <c r="A203" s="13" t="s">
        <v>304</v>
      </c>
      <c r="B203" s="3" t="s">
        <v>781</v>
      </c>
      <c r="C203" s="3" t="s">
        <v>1245</v>
      </c>
      <c r="D203" s="3">
        <v>188</v>
      </c>
      <c r="E203" s="3" t="s">
        <v>798</v>
      </c>
      <c r="F203" s="3">
        <v>265</v>
      </c>
      <c r="G203" s="3" t="s">
        <v>844</v>
      </c>
      <c r="H203" s="3">
        <v>216</v>
      </c>
      <c r="I203" s="3">
        <v>163</v>
      </c>
    </row>
    <row r="204" spans="1:9" x14ac:dyDescent="0.2">
      <c r="A204" s="13" t="s">
        <v>347</v>
      </c>
      <c r="B204" s="3" t="s">
        <v>780</v>
      </c>
      <c r="C204" s="3" t="s">
        <v>1259</v>
      </c>
      <c r="D204" s="3">
        <v>188</v>
      </c>
      <c r="E204" s="3" t="s">
        <v>798</v>
      </c>
      <c r="F204" s="3">
        <v>341</v>
      </c>
      <c r="G204" s="3" t="s">
        <v>845</v>
      </c>
      <c r="H204" s="3">
        <v>338</v>
      </c>
      <c r="I204" s="3">
        <v>330</v>
      </c>
    </row>
    <row r="205" spans="1:9" x14ac:dyDescent="0.2">
      <c r="A205" s="13" t="s">
        <v>317</v>
      </c>
      <c r="B205" s="3" t="s">
        <v>780</v>
      </c>
      <c r="C205" s="3" t="s">
        <v>1273</v>
      </c>
      <c r="D205" s="3">
        <v>188</v>
      </c>
      <c r="E205" s="3" t="s">
        <v>798</v>
      </c>
      <c r="F205" s="3">
        <v>314</v>
      </c>
      <c r="G205" s="3" t="s">
        <v>845</v>
      </c>
      <c r="H205" s="3">
        <v>299</v>
      </c>
      <c r="I205" s="3">
        <v>215</v>
      </c>
    </row>
    <row r="206" spans="1:9" x14ac:dyDescent="0.2">
      <c r="A206" s="13" t="s">
        <v>343</v>
      </c>
      <c r="B206" s="3" t="s">
        <v>771</v>
      </c>
      <c r="C206" s="16" t="d">
        <v>2025-12-15</v>
      </c>
      <c r="D206" s="3">
        <v>188</v>
      </c>
      <c r="E206" s="3" t="s">
        <v>798</v>
      </c>
      <c r="F206" s="3">
        <v>224</v>
      </c>
      <c r="G206" s="3" t="s">
        <v>845</v>
      </c>
      <c r="H206" s="3">
        <v>155</v>
      </c>
      <c r="I206" s="3">
        <v>227</v>
      </c>
    </row>
    <row r="207" spans="1:9" x14ac:dyDescent="0.2">
      <c r="A207" s="13" t="s">
        <v>312</v>
      </c>
      <c r="B207" s="3" t="s">
        <v>776</v>
      </c>
      <c r="C207" s="3" t="s">
        <v>1232</v>
      </c>
      <c r="D207" s="3">
        <v>188</v>
      </c>
      <c r="E207" s="3" t="s">
        <v>798</v>
      </c>
      <c r="F207" s="3">
        <v>245</v>
      </c>
      <c r="G207" s="3" t="s">
        <v>845</v>
      </c>
      <c r="H207" s="3">
        <v>192</v>
      </c>
      <c r="I207" s="3">
        <v>188</v>
      </c>
    </row>
    <row r="208" spans="1:9" x14ac:dyDescent="0.2">
      <c r="A208" s="13" t="s">
        <v>243</v>
      </c>
      <c r="B208" s="3" t="s">
        <v>764</v>
      </c>
      <c r="C208" s="16" t="d">
        <v>2025-12-20</v>
      </c>
      <c r="D208" s="3">
        <v>188</v>
      </c>
      <c r="E208" s="3" t="s">
        <v>798</v>
      </c>
      <c r="F208" s="3">
        <v>199</v>
      </c>
      <c r="G208" s="3" t="s">
        <v>845</v>
      </c>
      <c r="H208" s="3">
        <v>108</v>
      </c>
      <c r="I208" s="3">
        <v>208</v>
      </c>
    </row>
    <row r="209" spans="1:9" x14ac:dyDescent="0.2">
      <c r="A209" s="13" t="s">
        <v>164</v>
      </c>
      <c r="B209" s="3" t="s">
        <v>783</v>
      </c>
      <c r="C209" s="3" t="s">
        <v>1329</v>
      </c>
      <c r="D209" s="3">
        <v>188</v>
      </c>
      <c r="E209" s="3" t="s">
        <v>798</v>
      </c>
      <c r="F209" s="3">
        <v>316</v>
      </c>
      <c r="G209" s="3" t="s">
        <v>844</v>
      </c>
      <c r="H209" s="3">
        <v>301</v>
      </c>
      <c r="I209" s="3">
        <v>326</v>
      </c>
    </row>
    <row r="210" spans="1:9" x14ac:dyDescent="0.2">
      <c r="A210" s="13" t="s">
        <v>278</v>
      </c>
      <c r="B210" s="3" t="s">
        <v>782</v>
      </c>
      <c r="C210" s="3" t="s">
        <v>1288</v>
      </c>
      <c r="D210" s="3">
        <v>188</v>
      </c>
      <c r="E210" s="3" t="s">
        <v>798</v>
      </c>
      <c r="F210" s="3">
        <v>250</v>
      </c>
      <c r="G210" s="3" t="s">
        <v>844</v>
      </c>
      <c r="H210" s="3">
        <v>198</v>
      </c>
      <c r="I210" s="3">
        <v>80</v>
      </c>
    </row>
    <row r="211" spans="1:9" x14ac:dyDescent="0.2">
      <c r="A211" s="13" t="s">
        <v>146</v>
      </c>
      <c r="B211" s="3" t="s">
        <v>783</v>
      </c>
      <c r="C211" s="16" t="d">
        <v>2025-12-21</v>
      </c>
      <c r="D211" s="3">
        <v>188</v>
      </c>
      <c r="E211" s="3" t="s">
        <v>798</v>
      </c>
      <c r="F211" s="3">
        <v>254</v>
      </c>
      <c r="G211" s="3" t="s">
        <v>845</v>
      </c>
      <c r="H211" s="3">
        <v>204</v>
      </c>
      <c r="I211" s="3">
        <v>167</v>
      </c>
    </row>
    <row r="212" spans="1:9" x14ac:dyDescent="0.2">
      <c r="A212" s="13" t="s">
        <v>93</v>
      </c>
      <c r="B212" s="3" t="s">
        <v>771</v>
      </c>
      <c r="C212" s="3" t="s">
        <v>1322</v>
      </c>
      <c r="D212" s="3">
        <v>188</v>
      </c>
      <c r="E212" s="3" t="s">
        <v>798</v>
      </c>
      <c r="F212" s="3">
        <v>246</v>
      </c>
      <c r="G212" s="3" t="s">
        <v>842</v>
      </c>
      <c r="H212" s="3">
        <v>194</v>
      </c>
      <c r="I212" s="3">
        <v>308</v>
      </c>
    </row>
    <row r="213" spans="1:9" x14ac:dyDescent="0.2">
      <c r="A213" s="13" t="s">
        <v>352</v>
      </c>
      <c r="B213" s="3" t="s">
        <v>773</v>
      </c>
      <c r="C213" s="16" t="d">
        <v>2025-08-24</v>
      </c>
      <c r="D213" s="3">
        <v>188</v>
      </c>
      <c r="E213" s="3" t="s">
        <v>798</v>
      </c>
      <c r="F213" s="3">
        <v>298</v>
      </c>
      <c r="G213" s="3" t="s">
        <v>845</v>
      </c>
      <c r="H213" s="3">
        <v>269</v>
      </c>
      <c r="I213" s="3">
        <v>250</v>
      </c>
    </row>
    <row r="214" spans="1:9" x14ac:dyDescent="0.2">
      <c r="A214" s="13" t="s">
        <v>111</v>
      </c>
      <c r="B214" s="3" t="s">
        <v>787</v>
      </c>
      <c r="C214" s="3" t="s">
        <v>1329</v>
      </c>
      <c r="D214" s="3">
        <v>188</v>
      </c>
      <c r="E214" s="3" t="s">
        <v>798</v>
      </c>
      <c r="F214" s="3">
        <v>326</v>
      </c>
      <c r="G214" s="3" t="s">
        <v>844</v>
      </c>
      <c r="H214" s="3">
        <v>318</v>
      </c>
      <c r="I214" s="3">
        <v>140</v>
      </c>
    </row>
    <row r="215" spans="1:9" x14ac:dyDescent="0.2">
      <c r="A215" s="13" t="s">
        <v>55</v>
      </c>
      <c r="B215" s="3" t="s">
        <v>771</v>
      </c>
      <c r="C215" s="16" t="d">
        <v>2025-12-15</v>
      </c>
      <c r="D215" s="3">
        <v>188</v>
      </c>
      <c r="E215" s="3" t="s">
        <v>798</v>
      </c>
      <c r="F215" s="3">
        <v>283</v>
      </c>
      <c r="G215" s="17" t="d">
        <v>2000-01-01</v>
      </c>
      <c r="H215" s="3">
        <v>239</v>
      </c>
      <c r="I215" s="3">
        <v>360</v>
      </c>
    </row>
    <row r="216" spans="1:9" x14ac:dyDescent="0.2">
      <c r="A216" s="13" t="s">
        <v>89</v>
      </c>
      <c r="B216" s="3" t="s">
        <v>778</v>
      </c>
      <c r="C216" s="3" t="s">
        <v>1268</v>
      </c>
      <c r="D216" s="3">
        <v>188</v>
      </c>
      <c r="E216" s="3" t="s">
        <v>798</v>
      </c>
      <c r="F216" s="3">
        <v>331</v>
      </c>
      <c r="G216" s="3" t="s">
        <v>845</v>
      </c>
      <c r="H216" s="3">
        <v>325</v>
      </c>
      <c r="I216" s="3">
        <v>343</v>
      </c>
    </row>
    <row r="217" spans="1:9" x14ac:dyDescent="0.2">
      <c r="A217" s="13" t="s">
        <v>72</v>
      </c>
      <c r="B217" s="3" t="s">
        <v>778</v>
      </c>
      <c r="C217" s="3" t="s">
        <v>1259</v>
      </c>
      <c r="D217" s="3">
        <v>188</v>
      </c>
      <c r="E217" s="3" t="s">
        <v>798</v>
      </c>
      <c r="F217" s="3">
        <v>279</v>
      </c>
      <c r="G217" s="3" t="s">
        <v>845</v>
      </c>
      <c r="H217" s="3">
        <v>234</v>
      </c>
      <c r="I217" s="3">
        <v>226</v>
      </c>
    </row>
    <row r="218" spans="1:9" x14ac:dyDescent="0.2">
      <c r="A218" s="13" t="s">
        <v>183</v>
      </c>
      <c r="B218" s="3" t="s">
        <v>783</v>
      </c>
      <c r="C218" s="16" t="d">
        <v>2025-07-23</v>
      </c>
      <c r="D218" s="3">
        <v>188</v>
      </c>
      <c r="E218" s="3" t="s">
        <v>798</v>
      </c>
      <c r="F218" s="3">
        <v>263</v>
      </c>
      <c r="G218" s="3" t="s">
        <v>844</v>
      </c>
      <c r="H218" s="3">
        <v>214</v>
      </c>
      <c r="I218" s="3">
        <v>200</v>
      </c>
    </row>
    <row r="219" spans="1:9" x14ac:dyDescent="0.2">
      <c r="A219" s="13" t="s">
        <v>194</v>
      </c>
      <c r="B219" s="3" t="s">
        <v>766</v>
      </c>
      <c r="C219" s="3" t="s">
        <v>1329</v>
      </c>
      <c r="D219" s="3">
        <v>188</v>
      </c>
      <c r="E219" s="3" t="s">
        <v>798</v>
      </c>
      <c r="F219" s="3">
        <v>221</v>
      </c>
      <c r="G219" s="3" t="s">
        <v>845</v>
      </c>
      <c r="H219" s="3">
        <v>151</v>
      </c>
      <c r="I219" s="3">
        <v>339</v>
      </c>
    </row>
    <row r="220" spans="1:9" x14ac:dyDescent="0.2">
      <c r="A220" s="13" t="s">
        <v>362</v>
      </c>
      <c r="B220" s="3" t="s">
        <v>771</v>
      </c>
      <c r="C220" s="16" t="d">
        <v>2025-08-19</v>
      </c>
      <c r="D220" s="3">
        <v>188</v>
      </c>
      <c r="E220" s="3" t="s">
        <v>798</v>
      </c>
      <c r="F220" s="3">
        <v>207</v>
      </c>
      <c r="G220" s="3" t="s">
        <v>844</v>
      </c>
      <c r="H220" s="3">
        <v>124</v>
      </c>
      <c r="I220" s="3">
        <v>112</v>
      </c>
    </row>
    <row r="221" spans="1:9" x14ac:dyDescent="0.2">
      <c r="A221" s="13" t="s">
        <v>23</v>
      </c>
      <c r="B221" s="3" t="s">
        <v>783</v>
      </c>
      <c r="C221" s="3" t="s">
        <v>1215</v>
      </c>
      <c r="D221" s="3">
        <v>188</v>
      </c>
      <c r="E221" s="3" t="s">
        <v>798</v>
      </c>
      <c r="F221" s="3">
        <v>317</v>
      </c>
      <c r="G221" s="3" t="s">
        <v>842</v>
      </c>
      <c r="H221" s="3">
        <v>303</v>
      </c>
      <c r="I221" s="3">
        <v>337</v>
      </c>
    </row>
    <row r="222" spans="1:9" x14ac:dyDescent="0.2">
      <c r="A222" s="13" t="s">
        <v>315</v>
      </c>
      <c r="B222" s="3" t="s">
        <v>766</v>
      </c>
      <c r="C222" s="3" t="s">
        <v>1273</v>
      </c>
      <c r="D222" s="3">
        <v>188</v>
      </c>
      <c r="E222" s="3" t="s">
        <v>798</v>
      </c>
      <c r="F222" s="3">
        <v>223</v>
      </c>
      <c r="G222" s="3" t="s">
        <v>844</v>
      </c>
      <c r="H222" s="3">
        <v>154</v>
      </c>
      <c r="I222" s="3">
        <v>356</v>
      </c>
    </row>
    <row r="223" spans="1:9" x14ac:dyDescent="0.2">
      <c r="A223" s="13" t="s">
        <v>166</v>
      </c>
      <c r="B223" s="3" t="s">
        <v>768</v>
      </c>
      <c r="C223" s="3" t="s">
        <v>1292</v>
      </c>
      <c r="D223" s="3">
        <v>188</v>
      </c>
      <c r="E223" s="3" t="s">
        <v>798</v>
      </c>
      <c r="F223" s="3">
        <v>241</v>
      </c>
      <c r="G223" s="3" t="s">
        <v>842</v>
      </c>
      <c r="H223" s="3">
        <v>185</v>
      </c>
      <c r="I223" s="3">
        <v>172</v>
      </c>
    </row>
    <row r="224" spans="1:9" x14ac:dyDescent="0.2">
      <c r="A224" s="13" t="s">
        <v>180</v>
      </c>
      <c r="B224" s="3" t="s">
        <v>768</v>
      </c>
      <c r="C224" s="16" t="d">
        <v>2025-12-19</v>
      </c>
      <c r="D224" s="3">
        <v>188</v>
      </c>
      <c r="E224" s="3" t="s">
        <v>798</v>
      </c>
      <c r="F224" s="3">
        <v>273</v>
      </c>
      <c r="G224" s="3" t="s">
        <v>844</v>
      </c>
      <c r="H224" s="3">
        <v>226</v>
      </c>
      <c r="I224" s="3">
        <v>324</v>
      </c>
    </row>
    <row r="225" spans="1:9" x14ac:dyDescent="0.2">
      <c r="A225" s="13" t="s">
        <v>302</v>
      </c>
      <c r="B225" s="3" t="s">
        <v>764</v>
      </c>
      <c r="C225" s="16" t="d">
        <v>2025-10-22</v>
      </c>
      <c r="D225" s="3">
        <v>188</v>
      </c>
      <c r="E225" s="3" t="s">
        <v>798</v>
      </c>
      <c r="F225" s="3">
        <v>198</v>
      </c>
      <c r="G225" s="3" t="s">
        <v>846</v>
      </c>
      <c r="H225" s="3">
        <v>107</v>
      </c>
      <c r="I225" s="3">
        <v>288</v>
      </c>
    </row>
    <row r="226" spans="1:9" x14ac:dyDescent="0.2">
      <c r="A226" s="13" t="s">
        <v>247</v>
      </c>
      <c r="B226" s="3" t="s">
        <v>765</v>
      </c>
      <c r="C226" s="16" t="d">
        <v>2025-06-26</v>
      </c>
      <c r="D226" s="3">
        <v>188</v>
      </c>
      <c r="E226" s="3" t="s">
        <v>798</v>
      </c>
      <c r="F226" s="3">
        <v>192</v>
      </c>
      <c r="G226" s="3" t="s">
        <v>848</v>
      </c>
      <c r="H226" s="3">
        <v>84</v>
      </c>
      <c r="I226" s="3">
        <v>135</v>
      </c>
    </row>
    <row r="227" spans="1:9" x14ac:dyDescent="0.2">
      <c r="A227" s="13" t="s">
        <v>280</v>
      </c>
      <c r="B227" s="3" t="s">
        <v>763</v>
      </c>
      <c r="C227" s="16" t="d">
        <v>2025-09-24</v>
      </c>
      <c r="D227" s="3">
        <v>188</v>
      </c>
      <c r="E227" s="3" t="s">
        <v>798</v>
      </c>
      <c r="F227" s="3">
        <v>209</v>
      </c>
      <c r="G227" s="3" t="s">
        <v>843</v>
      </c>
      <c r="H227" s="3">
        <v>127</v>
      </c>
      <c r="I227" s="3">
        <v>247</v>
      </c>
    </row>
    <row r="228" spans="1:9" x14ac:dyDescent="0.2">
      <c r="A228" s="13" t="s">
        <v>37</v>
      </c>
      <c r="B228" s="3" t="s">
        <v>767</v>
      </c>
      <c r="C228" s="3" t="s">
        <v>1268</v>
      </c>
      <c r="D228" s="3">
        <v>188</v>
      </c>
      <c r="E228" s="3" t="s">
        <v>798</v>
      </c>
      <c r="F228" s="3">
        <v>216</v>
      </c>
      <c r="G228" s="3" t="s">
        <v>845</v>
      </c>
      <c r="H228" s="3">
        <v>143</v>
      </c>
      <c r="I228" s="3">
        <v>325</v>
      </c>
    </row>
    <row r="229" spans="1:9" x14ac:dyDescent="0.2">
      <c r="A229" s="13" t="s">
        <v>300</v>
      </c>
      <c r="B229" s="3" t="s">
        <v>787</v>
      </c>
      <c r="C229" s="3" t="s">
        <v>1271</v>
      </c>
      <c r="D229" s="3">
        <v>188</v>
      </c>
      <c r="E229" s="3" t="s">
        <v>798</v>
      </c>
      <c r="F229" s="3">
        <v>348</v>
      </c>
      <c r="G229" s="3" t="s">
        <v>845</v>
      </c>
      <c r="H229" s="3">
        <v>345</v>
      </c>
      <c r="I229" s="3">
        <v>262</v>
      </c>
    </row>
    <row r="230" spans="1:9" x14ac:dyDescent="0.2">
      <c r="A230" s="13" t="s">
        <v>237</v>
      </c>
      <c r="B230" s="3" t="s">
        <v>769</v>
      </c>
      <c r="C230" s="3" t="s">
        <v>1245</v>
      </c>
      <c r="D230" s="3">
        <v>188</v>
      </c>
      <c r="E230" s="3" t="s">
        <v>798</v>
      </c>
      <c r="F230" s="3">
        <v>290</v>
      </c>
      <c r="G230" s="3" t="s">
        <v>845</v>
      </c>
      <c r="H230" s="3">
        <v>253</v>
      </c>
      <c r="I230" s="3">
        <v>264</v>
      </c>
    </row>
    <row r="231" spans="1:9" x14ac:dyDescent="0.2">
      <c r="A231" s="13" t="s">
        <v>64</v>
      </c>
      <c r="B231" s="3" t="s">
        <v>770</v>
      </c>
      <c r="C231" s="3" t="s">
        <v>1255</v>
      </c>
      <c r="D231" s="3">
        <v>188</v>
      </c>
      <c r="E231" s="3" t="s">
        <v>798</v>
      </c>
      <c r="F231" s="3">
        <v>321</v>
      </c>
      <c r="G231" s="3" t="s">
        <v>844</v>
      </c>
      <c r="H231" s="3">
        <v>312</v>
      </c>
      <c r="I231" s="3">
        <v>352</v>
      </c>
    </row>
    <row r="232" spans="1:9" x14ac:dyDescent="0.2">
      <c r="A232" s="13" t="s">
        <v>313</v>
      </c>
      <c r="B232" s="3" t="s">
        <v>769</v>
      </c>
      <c r="C232" s="3" t="s">
        <v>1362</v>
      </c>
      <c r="D232" s="3">
        <v>188</v>
      </c>
      <c r="E232" s="3" t="s">
        <v>798</v>
      </c>
      <c r="F232" s="3">
        <v>278</v>
      </c>
      <c r="G232" s="3" t="s">
        <v>845</v>
      </c>
      <c r="H232" s="3">
        <v>233</v>
      </c>
      <c r="I232" s="3">
        <v>246</v>
      </c>
    </row>
    <row r="233" spans="1:9" x14ac:dyDescent="0.2">
      <c r="A233" s="13" t="s">
        <v>338</v>
      </c>
      <c r="B233" s="3" t="s">
        <v>772</v>
      </c>
      <c r="C233" s="16" t="d">
        <v>2025-07-25</v>
      </c>
      <c r="D233" s="3">
        <v>188</v>
      </c>
      <c r="E233" s="3" t="s">
        <v>798</v>
      </c>
      <c r="F233" s="3">
        <v>238</v>
      </c>
      <c r="G233" s="3" t="s">
        <v>845</v>
      </c>
      <c r="H233" s="3">
        <v>182</v>
      </c>
      <c r="I233" s="3">
        <v>230</v>
      </c>
    </row>
    <row r="234" spans="1:9" x14ac:dyDescent="0.2">
      <c r="A234" s="13" t="s">
        <v>344</v>
      </c>
      <c r="B234" s="3" t="s">
        <v>763</v>
      </c>
      <c r="C234" s="16" t="d">
        <v>2025-06-27</v>
      </c>
      <c r="D234" s="3">
        <v>188</v>
      </c>
      <c r="E234" s="3" t="s">
        <v>798</v>
      </c>
      <c r="F234" s="3">
        <v>215</v>
      </c>
      <c r="G234" s="3" t="s">
        <v>844</v>
      </c>
      <c r="H234" s="3">
        <v>139</v>
      </c>
      <c r="I234" s="3">
        <v>301</v>
      </c>
    </row>
    <row r="235" spans="1:9" x14ac:dyDescent="0.2">
      <c r="A235" s="13" t="s">
        <v>303</v>
      </c>
      <c r="B235" s="3" t="s">
        <v>772</v>
      </c>
      <c r="C235" s="3" t="s">
        <v>1271</v>
      </c>
      <c r="D235" s="3">
        <v>188</v>
      </c>
      <c r="E235" s="3" t="s">
        <v>798</v>
      </c>
      <c r="F235" s="3">
        <v>239</v>
      </c>
      <c r="G235" s="3" t="s">
        <v>842</v>
      </c>
      <c r="H235" s="3">
        <v>183</v>
      </c>
      <c r="I235" s="3">
        <v>199</v>
      </c>
    </row>
    <row r="236" spans="1:9" x14ac:dyDescent="0.2">
      <c r="A236" s="13" t="s">
        <v>205</v>
      </c>
      <c r="B236" s="3" t="s">
        <v>782</v>
      </c>
      <c r="C236" s="3" t="s">
        <v>1339</v>
      </c>
      <c r="D236" s="3">
        <v>188</v>
      </c>
      <c r="E236" s="3" t="s">
        <v>798</v>
      </c>
      <c r="F236" s="3">
        <v>308</v>
      </c>
      <c r="G236" s="3" t="s">
        <v>845</v>
      </c>
      <c r="H236" s="3">
        <v>286</v>
      </c>
      <c r="I236" s="3">
        <v>286</v>
      </c>
    </row>
    <row r="237" spans="1:9" x14ac:dyDescent="0.2">
      <c r="A237" s="13" t="s">
        <v>348</v>
      </c>
      <c r="B237" s="3" t="s">
        <v>769</v>
      </c>
      <c r="C237" s="16" t="d">
        <v>2025-12-21</v>
      </c>
      <c r="D237" s="3">
        <v>188</v>
      </c>
      <c r="E237" s="3" t="s">
        <v>798</v>
      </c>
      <c r="F237" s="3">
        <v>248</v>
      </c>
      <c r="G237" s="3" t="s">
        <v>845</v>
      </c>
      <c r="H237" s="3">
        <v>196</v>
      </c>
      <c r="I237" s="3">
        <v>202</v>
      </c>
    </row>
    <row r="238" spans="1:9" x14ac:dyDescent="0.2">
      <c r="A238" s="13" t="s">
        <v>255</v>
      </c>
      <c r="B238" s="3" t="s">
        <v>773</v>
      </c>
      <c r="C238" s="3" t="s">
        <v>1310</v>
      </c>
      <c r="D238" s="3">
        <v>188</v>
      </c>
      <c r="E238" s="3" t="s">
        <v>798</v>
      </c>
      <c r="F238" s="3">
        <v>305</v>
      </c>
      <c r="G238" s="3" t="s">
        <v>845</v>
      </c>
      <c r="H238" s="3">
        <v>283</v>
      </c>
      <c r="I238" s="3">
        <v>242</v>
      </c>
    </row>
    <row r="239" spans="1:9" x14ac:dyDescent="0.2">
      <c r="A239" s="13" t="s">
        <v>345</v>
      </c>
      <c r="B239" s="3" t="s">
        <v>785</v>
      </c>
      <c r="C239" s="3" t="s">
        <v>1350</v>
      </c>
      <c r="D239" s="3">
        <v>188</v>
      </c>
      <c r="E239" s="3" t="s">
        <v>798</v>
      </c>
      <c r="F239" s="3">
        <v>323</v>
      </c>
      <c r="G239" s="3" t="s">
        <v>842</v>
      </c>
      <c r="H239" s="3">
        <v>315</v>
      </c>
      <c r="I239" s="3">
        <v>189</v>
      </c>
    </row>
    <row r="240" spans="1:9" x14ac:dyDescent="0.2">
      <c r="A240" s="13" t="s">
        <v>330</v>
      </c>
      <c r="B240" s="3" t="s">
        <v>785</v>
      </c>
      <c r="C240" s="16" t="d">
        <v>2025-11-20</v>
      </c>
      <c r="D240" s="3">
        <v>188</v>
      </c>
      <c r="E240" s="3" t="s">
        <v>798</v>
      </c>
      <c r="F240" s="3">
        <v>343</v>
      </c>
      <c r="G240" s="3" t="s">
        <v>845</v>
      </c>
      <c r="H240" s="3">
        <v>340</v>
      </c>
      <c r="I240" s="3">
        <v>307</v>
      </c>
    </row>
    <row r="241" spans="1:9" x14ac:dyDescent="0.2">
      <c r="A241" s="13" t="s">
        <v>316</v>
      </c>
      <c r="B241" s="3" t="s">
        <v>780</v>
      </c>
      <c r="C241" s="3" t="s">
        <v>1329</v>
      </c>
      <c r="D241" s="3">
        <v>188</v>
      </c>
      <c r="E241" s="3" t="s">
        <v>798</v>
      </c>
      <c r="F241" s="3">
        <v>337</v>
      </c>
      <c r="G241" s="3" t="s">
        <v>845</v>
      </c>
      <c r="H241" s="3">
        <v>332</v>
      </c>
      <c r="I241" s="3">
        <v>305</v>
      </c>
    </row>
    <row r="242" spans="1:9" x14ac:dyDescent="0.2">
      <c r="A242" s="13" t="s">
        <v>328</v>
      </c>
      <c r="B242" s="3" t="s">
        <v>769</v>
      </c>
      <c r="C242" s="16" t="d">
        <v>2025-10-22</v>
      </c>
      <c r="D242" s="3">
        <v>188</v>
      </c>
      <c r="E242" s="3" t="s">
        <v>798</v>
      </c>
      <c r="F242" s="3">
        <v>303</v>
      </c>
      <c r="G242" s="3" t="s">
        <v>842</v>
      </c>
      <c r="H242" s="3">
        <v>280</v>
      </c>
      <c r="I242" s="3">
        <v>355</v>
      </c>
    </row>
    <row r="243" spans="1:9" x14ac:dyDescent="0.2">
      <c r="A243" s="13" t="s">
        <v>169</v>
      </c>
      <c r="B243" s="3" t="s">
        <v>769</v>
      </c>
      <c r="C243" s="3" t="s">
        <v>1259</v>
      </c>
      <c r="D243" s="3">
        <v>188</v>
      </c>
      <c r="E243" s="3" t="s">
        <v>798</v>
      </c>
      <c r="F243" s="3">
        <v>251</v>
      </c>
      <c r="G243" s="3" t="s">
        <v>842</v>
      </c>
      <c r="H243" s="3">
        <v>199</v>
      </c>
      <c r="I243" s="3">
        <v>222</v>
      </c>
    </row>
    <row r="244" spans="1:9" x14ac:dyDescent="0.2">
      <c r="A244" s="13" t="s">
        <v>217</v>
      </c>
      <c r="B244" s="3" t="s">
        <v>782</v>
      </c>
      <c r="C244" s="16" t="d">
        <v>2025-10-22</v>
      </c>
      <c r="D244" s="3">
        <v>188</v>
      </c>
      <c r="E244" s="3" t="s">
        <v>798</v>
      </c>
      <c r="F244" s="3">
        <v>242</v>
      </c>
      <c r="G244" s="3" t="s">
        <v>845</v>
      </c>
      <c r="H244" s="3">
        <v>187</v>
      </c>
      <c r="I244" s="3">
        <v>90</v>
      </c>
    </row>
    <row r="245" spans="1:9" x14ac:dyDescent="0.2">
      <c r="A245" s="13" t="s">
        <v>365</v>
      </c>
      <c r="B245" s="3" t="s">
        <v>767</v>
      </c>
      <c r="C245" s="16" t="d">
        <v>2025-11-21</v>
      </c>
      <c r="D245" s="3">
        <v>188</v>
      </c>
      <c r="E245" s="3" t="s">
        <v>798</v>
      </c>
      <c r="F245" s="3">
        <v>202</v>
      </c>
      <c r="G245" s="3" t="s">
        <v>845</v>
      </c>
      <c r="H245" s="3">
        <v>118</v>
      </c>
      <c r="I245" s="3">
        <v>154</v>
      </c>
    </row>
    <row r="246" spans="1:9" x14ac:dyDescent="0.2">
      <c r="A246" s="13" t="s">
        <v>152</v>
      </c>
      <c r="B246" s="3" t="s">
        <v>780</v>
      </c>
      <c r="C246" s="3" t="s">
        <v>1255</v>
      </c>
      <c r="D246" s="3">
        <v>188</v>
      </c>
      <c r="E246" s="3" t="s">
        <v>798</v>
      </c>
      <c r="F246" s="3">
        <v>339</v>
      </c>
      <c r="G246" s="3" t="s">
        <v>845</v>
      </c>
      <c r="H246" s="3">
        <v>335</v>
      </c>
      <c r="I246" s="3">
        <v>328</v>
      </c>
    </row>
    <row r="247" spans="1:9" x14ac:dyDescent="0.2">
      <c r="A247" s="13" t="s">
        <v>45</v>
      </c>
      <c r="B247" s="3" t="s">
        <v>770</v>
      </c>
      <c r="C247" s="3" t="s">
        <v>1310</v>
      </c>
      <c r="D247" s="3">
        <v>188</v>
      </c>
      <c r="E247" s="3" t="s">
        <v>798</v>
      </c>
      <c r="F247" s="3">
        <v>332</v>
      </c>
      <c r="G247" s="3" t="s">
        <v>846</v>
      </c>
      <c r="H247" s="3">
        <v>326</v>
      </c>
      <c r="I247" s="3">
        <v>347</v>
      </c>
    </row>
    <row r="248" spans="1:9" x14ac:dyDescent="0.2">
      <c r="A248" s="13" t="s">
        <v>1765</v>
      </c>
      <c r="B248" s="3" t="s">
        <v>773</v>
      </c>
      <c r="C248" s="3" t="s">
        <v>1245</v>
      </c>
      <c r="D248" s="3">
        <v>188</v>
      </c>
      <c r="E248" s="3" t="s">
        <v>798</v>
      </c>
      <c r="F248" s="3">
        <v>318</v>
      </c>
      <c r="G248" s="3" t="s">
        <v>842</v>
      </c>
      <c r="H248" s="3">
        <v>305</v>
      </c>
      <c r="I248" s="3">
        <v>299</v>
      </c>
    </row>
    <row r="249" spans="1:9" x14ac:dyDescent="0.2">
      <c r="A249" s="13" t="s">
        <v>306</v>
      </c>
      <c r="B249" s="3" t="s">
        <v>784</v>
      </c>
      <c r="C249" s="3" t="s">
        <v>1318</v>
      </c>
      <c r="D249" s="3">
        <v>188</v>
      </c>
      <c r="E249" s="3" t="s">
        <v>798</v>
      </c>
      <c r="F249" s="3">
        <v>296</v>
      </c>
      <c r="G249" s="3" t="s">
        <v>842</v>
      </c>
      <c r="H249" s="3">
        <v>261</v>
      </c>
      <c r="I249" s="3">
        <v>77</v>
      </c>
    </row>
    <row r="250" spans="1:9" x14ac:dyDescent="0.2">
      <c r="A250" s="13" t="s">
        <v>275</v>
      </c>
      <c r="B250" s="3" t="s">
        <v>768</v>
      </c>
      <c r="C250" s="3" t="s">
        <v>1259</v>
      </c>
      <c r="D250" s="3">
        <v>188</v>
      </c>
      <c r="E250" s="3" t="s">
        <v>798</v>
      </c>
      <c r="F250" s="3">
        <v>260</v>
      </c>
      <c r="G250" s="3" t="s">
        <v>844</v>
      </c>
      <c r="H250" s="3">
        <v>210</v>
      </c>
      <c r="I250" s="3">
        <v>263</v>
      </c>
    </row>
    <row r="251" spans="1:9" x14ac:dyDescent="0.2">
      <c r="A251" s="13" t="s">
        <v>367</v>
      </c>
      <c r="B251" s="3" t="s">
        <v>765</v>
      </c>
      <c r="C251" s="16" t="d">
        <v>2025-04-28</v>
      </c>
      <c r="D251" s="3">
        <v>188</v>
      </c>
      <c r="E251" s="3" t="s">
        <v>798</v>
      </c>
      <c r="F251" s="3">
        <v>193</v>
      </c>
      <c r="G251" s="3" t="s">
        <v>1030</v>
      </c>
      <c r="H251" s="3">
        <v>90</v>
      </c>
      <c r="I251" s="3">
        <v>214</v>
      </c>
    </row>
    <row r="252" spans="1:9" x14ac:dyDescent="0.2">
      <c r="A252" s="13" t="s">
        <v>187</v>
      </c>
      <c r="B252" s="3" t="s">
        <v>788</v>
      </c>
      <c r="C252" s="16" t="d">
        <v>2025-10-22</v>
      </c>
      <c r="D252" s="3">
        <v>188</v>
      </c>
      <c r="E252" s="3" t="s">
        <v>798</v>
      </c>
      <c r="F252" s="3">
        <v>360</v>
      </c>
      <c r="G252" s="3" t="s">
        <v>845</v>
      </c>
      <c r="H252" s="3">
        <v>358</v>
      </c>
      <c r="I252" s="3">
        <v>271</v>
      </c>
    </row>
    <row r="253" spans="1:9" x14ac:dyDescent="0.2">
      <c r="A253" s="13" t="s">
        <v>134</v>
      </c>
      <c r="B253" s="3" t="s">
        <v>788</v>
      </c>
      <c r="C253" s="3" t="s">
        <v>1229</v>
      </c>
      <c r="D253" s="3">
        <v>188</v>
      </c>
      <c r="E253" s="3" t="s">
        <v>798</v>
      </c>
      <c r="F253" s="3">
        <v>68</v>
      </c>
      <c r="G253" s="3" t="s">
        <v>846</v>
      </c>
      <c r="H253" s="3">
        <v>333</v>
      </c>
      <c r="I253" s="3">
        <v>105</v>
      </c>
    </row>
    <row r="254" spans="1:9" x14ac:dyDescent="0.2">
      <c r="A254" s="13" t="s">
        <v>371</v>
      </c>
      <c r="B254" s="3" t="s">
        <v>788</v>
      </c>
      <c r="C254" s="16" t="d">
        <v>2025-11-21</v>
      </c>
      <c r="D254" s="3">
        <v>188</v>
      </c>
      <c r="E254" s="3" t="s">
        <v>798</v>
      </c>
      <c r="F254" s="3">
        <v>266</v>
      </c>
      <c r="G254" s="3" t="s">
        <v>846</v>
      </c>
      <c r="H254" s="3">
        <v>217</v>
      </c>
      <c r="I254" s="3">
        <v>9</v>
      </c>
    </row>
    <row r="255" spans="1:9" x14ac:dyDescent="0.2">
      <c r="A255" s="13" t="s">
        <v>291</v>
      </c>
      <c r="B255" s="3" t="s">
        <v>769</v>
      </c>
      <c r="C255" s="3" t="s">
        <v>1254</v>
      </c>
      <c r="D255" s="3">
        <v>188</v>
      </c>
      <c r="E255" s="3" t="s">
        <v>798</v>
      </c>
      <c r="F255" s="3">
        <v>269</v>
      </c>
      <c r="G255" s="3" t="s">
        <v>845</v>
      </c>
      <c r="H255" s="3">
        <v>221</v>
      </c>
      <c r="I255" s="3">
        <v>151</v>
      </c>
    </row>
    <row r="256" spans="1:9" x14ac:dyDescent="0.2">
      <c r="A256" s="13" t="s">
        <v>173</v>
      </c>
      <c r="B256" s="3" t="s">
        <v>788</v>
      </c>
      <c r="C256" s="16" t="d">
        <v>2025-06-25</v>
      </c>
      <c r="D256" s="3">
        <v>188</v>
      </c>
      <c r="E256" s="3" t="s">
        <v>798</v>
      </c>
      <c r="F256" s="3">
        <v>338</v>
      </c>
      <c r="G256" s="3" t="s">
        <v>843</v>
      </c>
      <c r="H256" s="3">
        <v>334</v>
      </c>
      <c r="I256" s="3">
        <v>74</v>
      </c>
    </row>
    <row r="257" spans="1:9" x14ac:dyDescent="0.2">
      <c r="A257" s="13" t="s">
        <v>339</v>
      </c>
      <c r="B257" s="3" t="s">
        <v>777</v>
      </c>
      <c r="C257" s="3" t="s">
        <v>1215</v>
      </c>
      <c r="D257" s="3">
        <v>188</v>
      </c>
      <c r="E257" s="3" t="s">
        <v>798</v>
      </c>
      <c r="F257" s="3">
        <v>354</v>
      </c>
      <c r="G257" s="3" t="s">
        <v>844</v>
      </c>
      <c r="H257" s="3">
        <v>351</v>
      </c>
      <c r="I257" s="3">
        <v>245</v>
      </c>
    </row>
    <row r="258" spans="1:9" x14ac:dyDescent="0.2">
      <c r="A258" s="13" t="s">
        <v>350</v>
      </c>
      <c r="B258" s="3" t="s">
        <v>784</v>
      </c>
      <c r="C258" s="3" t="s">
        <v>1261</v>
      </c>
      <c r="D258" s="3">
        <v>188</v>
      </c>
      <c r="E258" s="3" t="s">
        <v>798</v>
      </c>
      <c r="F258" s="3">
        <v>268</v>
      </c>
      <c r="G258" s="3" t="s">
        <v>845</v>
      </c>
      <c r="H258" s="3">
        <v>220</v>
      </c>
      <c r="I258" s="3">
        <v>104</v>
      </c>
    </row>
    <row r="259" spans="1:9" x14ac:dyDescent="0.2">
      <c r="A259" s="13" t="s">
        <v>167</v>
      </c>
      <c r="B259" s="3" t="s">
        <v>778</v>
      </c>
      <c r="C259" s="3" t="s">
        <v>1334</v>
      </c>
      <c r="D259" s="3">
        <v>188</v>
      </c>
      <c r="E259" s="3" t="s">
        <v>798</v>
      </c>
      <c r="F259" s="3">
        <v>340</v>
      </c>
      <c r="G259" s="3" t="s">
        <v>842</v>
      </c>
      <c r="H259" s="3">
        <v>336</v>
      </c>
      <c r="I259" s="3">
        <v>362</v>
      </c>
    </row>
    <row r="260" spans="1:9" x14ac:dyDescent="0.2">
      <c r="A260" s="13" t="s">
        <v>360</v>
      </c>
      <c r="B260" s="3" t="s">
        <v>788</v>
      </c>
      <c r="C260" s="3" t="s">
        <v>1245</v>
      </c>
      <c r="D260" s="3">
        <v>188</v>
      </c>
      <c r="E260" s="3" t="s">
        <v>798</v>
      </c>
      <c r="F260" s="3">
        <v>282</v>
      </c>
      <c r="G260" s="3" t="s">
        <v>844</v>
      </c>
      <c r="H260" s="3">
        <v>238</v>
      </c>
      <c r="I260" s="3">
        <v>24</v>
      </c>
    </row>
    <row r="261" spans="1:9" x14ac:dyDescent="0.2">
      <c r="A261" s="13" t="s">
        <v>298</v>
      </c>
      <c r="B261" s="3" t="s">
        <v>773</v>
      </c>
      <c r="C261" s="3" t="s">
        <v>1271</v>
      </c>
      <c r="D261" s="3">
        <v>188</v>
      </c>
      <c r="E261" s="3" t="s">
        <v>798</v>
      </c>
      <c r="F261" s="3">
        <v>324</v>
      </c>
      <c r="G261" s="3" t="s">
        <v>842</v>
      </c>
      <c r="H261" s="3">
        <v>316</v>
      </c>
      <c r="I261" s="3">
        <v>340</v>
      </c>
    </row>
    <row r="262" spans="1:9" x14ac:dyDescent="0.2">
      <c r="A262" s="13" t="s">
        <v>332</v>
      </c>
      <c r="B262" s="3" t="s">
        <v>780</v>
      </c>
      <c r="C262" s="3" t="s">
        <v>1238</v>
      </c>
      <c r="D262" s="3">
        <v>188</v>
      </c>
      <c r="E262" s="3" t="s">
        <v>798</v>
      </c>
      <c r="F262" s="3">
        <v>309</v>
      </c>
      <c r="G262" s="3" t="s">
        <v>846</v>
      </c>
      <c r="H262" s="3">
        <v>288</v>
      </c>
      <c r="I262" s="3">
        <v>150</v>
      </c>
    </row>
    <row r="263" spans="1:9" x14ac:dyDescent="0.2">
      <c r="A263" s="13" t="s">
        <v>256</v>
      </c>
      <c r="B263" s="3" t="s">
        <v>778</v>
      </c>
      <c r="C263" s="16" t="d">
        <v>2025-09-22</v>
      </c>
      <c r="D263" s="3">
        <v>188</v>
      </c>
      <c r="E263" s="3" t="s">
        <v>798</v>
      </c>
      <c r="F263" s="3">
        <v>255</v>
      </c>
      <c r="G263" s="3" t="s">
        <v>845</v>
      </c>
      <c r="H263" s="3">
        <v>205</v>
      </c>
      <c r="I263" s="3">
        <v>155</v>
      </c>
    </row>
    <row r="264" spans="1:9" x14ac:dyDescent="0.2">
      <c r="A264" s="13" t="s">
        <v>309</v>
      </c>
      <c r="B264" s="3" t="s">
        <v>776</v>
      </c>
      <c r="C264" s="3" t="s">
        <v>1271</v>
      </c>
      <c r="D264" s="3">
        <v>188</v>
      </c>
      <c r="E264" s="3" t="s">
        <v>798</v>
      </c>
      <c r="F264" s="3">
        <v>281</v>
      </c>
      <c r="G264" s="3" t="s">
        <v>844</v>
      </c>
      <c r="H264" s="3">
        <v>236</v>
      </c>
      <c r="I264" s="3">
        <v>314</v>
      </c>
    </row>
    <row r="265" spans="1:9" x14ac:dyDescent="0.2">
      <c r="A265" s="13" t="s">
        <v>359</v>
      </c>
      <c r="B265" s="3" t="s">
        <v>785</v>
      </c>
      <c r="C265" s="16" t="d">
        <v>2025-03-28</v>
      </c>
      <c r="D265" s="3">
        <v>188</v>
      </c>
      <c r="E265" s="3" t="s">
        <v>798</v>
      </c>
      <c r="F265" s="3">
        <v>280</v>
      </c>
      <c r="G265" s="3" t="s">
        <v>844</v>
      </c>
      <c r="H265" s="3">
        <v>235</v>
      </c>
      <c r="I265" s="3">
        <v>47</v>
      </c>
    </row>
    <row r="266" spans="1:9" x14ac:dyDescent="0.2">
      <c r="A266" s="13" t="s">
        <v>265</v>
      </c>
      <c r="B266" s="3" t="s">
        <v>784</v>
      </c>
      <c r="C266" s="16" t="d">
        <v>2025-09-24</v>
      </c>
      <c r="D266" s="3">
        <v>188</v>
      </c>
      <c r="E266" s="3" t="s">
        <v>798</v>
      </c>
      <c r="F266" s="3">
        <v>285</v>
      </c>
      <c r="G266" s="3" t="s">
        <v>846</v>
      </c>
      <c r="H266" s="3">
        <v>242</v>
      </c>
      <c r="I266" s="3">
        <v>171</v>
      </c>
    </row>
    <row r="267" spans="1:9" x14ac:dyDescent="0.2">
      <c r="A267" s="13" t="s">
        <v>251</v>
      </c>
      <c r="B267" s="3" t="s">
        <v>778</v>
      </c>
      <c r="C267" s="3" t="s">
        <v>1334</v>
      </c>
      <c r="D267" s="3">
        <v>188</v>
      </c>
      <c r="E267" s="3" t="s">
        <v>798</v>
      </c>
      <c r="F267" s="3">
        <v>271</v>
      </c>
      <c r="G267" s="3" t="s">
        <v>846</v>
      </c>
      <c r="H267" s="3">
        <v>223</v>
      </c>
      <c r="I267" s="3">
        <v>123</v>
      </c>
    </row>
    <row r="268" spans="1:9" x14ac:dyDescent="0.2">
      <c r="A268" s="13" t="s">
        <v>240</v>
      </c>
      <c r="B268" s="3" t="s">
        <v>779</v>
      </c>
      <c r="C268" s="16" t="d">
        <v>2025-10-22</v>
      </c>
      <c r="D268" s="3">
        <v>188</v>
      </c>
      <c r="E268" s="3" t="s">
        <v>798</v>
      </c>
      <c r="F268" s="3">
        <v>218</v>
      </c>
      <c r="G268" s="3" t="s">
        <v>844</v>
      </c>
      <c r="H268" s="3">
        <v>145</v>
      </c>
      <c r="I268" s="3">
        <v>92</v>
      </c>
    </row>
    <row r="269" spans="1:9" x14ac:dyDescent="0.2">
      <c r="A269" s="13" t="s">
        <v>372</v>
      </c>
      <c r="B269" s="3" t="s">
        <v>787</v>
      </c>
      <c r="C269" s="16" t="d">
        <v>2025-04-28</v>
      </c>
      <c r="D269" s="3">
        <v>188</v>
      </c>
      <c r="E269" s="3" t="s">
        <v>798</v>
      </c>
      <c r="F269" s="3">
        <v>229</v>
      </c>
      <c r="G269" s="3" t="s">
        <v>846</v>
      </c>
      <c r="H269" s="3">
        <v>169</v>
      </c>
      <c r="I269" s="3">
        <v>18</v>
      </c>
    </row>
    <row r="270" spans="1:9" x14ac:dyDescent="0.2">
      <c r="A270" s="13" t="s">
        <v>329</v>
      </c>
      <c r="B270" s="3" t="s">
        <v>780</v>
      </c>
      <c r="C270" s="3" t="s">
        <v>1261</v>
      </c>
      <c r="D270" s="3">
        <v>188</v>
      </c>
      <c r="E270" s="3" t="s">
        <v>798</v>
      </c>
      <c r="F270" s="3">
        <v>292</v>
      </c>
      <c r="G270" s="3" t="s">
        <v>845</v>
      </c>
      <c r="H270" s="3">
        <v>257</v>
      </c>
      <c r="I270" s="3">
        <v>93</v>
      </c>
    </row>
    <row r="271" spans="1:9" x14ac:dyDescent="0.2">
      <c r="A271" s="13" t="s">
        <v>373</v>
      </c>
      <c r="B271" s="3" t="s">
        <v>786</v>
      </c>
      <c r="C271" s="16" t="d">
        <v>2025-06-24</v>
      </c>
      <c r="D271" s="3">
        <v>188</v>
      </c>
      <c r="E271" s="3" t="s">
        <v>798</v>
      </c>
      <c r="F271" s="3">
        <v>235</v>
      </c>
      <c r="G271" s="3" t="s">
        <v>842</v>
      </c>
      <c r="H271" s="3">
        <v>179</v>
      </c>
      <c r="I271" s="3">
        <v>43</v>
      </c>
    </row>
    <row r="272" spans="1:9" x14ac:dyDescent="0.2">
      <c r="A272" s="13" t="s">
        <v>227</v>
      </c>
      <c r="B272" s="3" t="s">
        <v>786</v>
      </c>
      <c r="C272" s="3" t="s">
        <v>1364</v>
      </c>
      <c r="D272" s="3">
        <v>188</v>
      </c>
      <c r="E272" s="3" t="s">
        <v>798</v>
      </c>
      <c r="F272" s="3">
        <v>349</v>
      </c>
      <c r="G272" s="3" t="s">
        <v>845</v>
      </c>
      <c r="H272" s="3">
        <v>346</v>
      </c>
      <c r="I272" s="3">
        <v>316</v>
      </c>
    </row>
    <row r="273" spans="1:9" x14ac:dyDescent="0.2">
      <c r="A273" s="13" t="s">
        <v>219</v>
      </c>
      <c r="B273" s="3" t="s">
        <v>783</v>
      </c>
      <c r="C273" s="16" t="d">
        <v>2025-11-21</v>
      </c>
      <c r="D273" s="3">
        <v>188</v>
      </c>
      <c r="E273" s="3" t="s">
        <v>798</v>
      </c>
      <c r="F273" s="3">
        <v>299</v>
      </c>
      <c r="G273" s="3" t="s">
        <v>842</v>
      </c>
      <c r="H273" s="3">
        <v>271</v>
      </c>
      <c r="I273" s="3">
        <v>302</v>
      </c>
    </row>
    <row r="274" spans="1:9" x14ac:dyDescent="0.2">
      <c r="A274" s="13" t="s">
        <v>334</v>
      </c>
      <c r="B274" s="3" t="s">
        <v>781</v>
      </c>
      <c r="C274" s="16" t="d">
        <v>2025-08-24</v>
      </c>
      <c r="D274" s="3">
        <v>188</v>
      </c>
      <c r="E274" s="3" t="s">
        <v>798</v>
      </c>
      <c r="F274" s="3">
        <v>234</v>
      </c>
      <c r="G274" s="3" t="s">
        <v>845</v>
      </c>
      <c r="H274" s="3">
        <v>178</v>
      </c>
      <c r="I274" s="3">
        <v>108</v>
      </c>
    </row>
    <row r="275" spans="1:9" x14ac:dyDescent="0.2">
      <c r="A275" s="13" t="s">
        <v>281</v>
      </c>
      <c r="B275" s="3" t="s">
        <v>776</v>
      </c>
      <c r="C275" s="3" t="s">
        <v>1238</v>
      </c>
      <c r="D275" s="3">
        <v>188</v>
      </c>
      <c r="E275" s="3" t="s">
        <v>798</v>
      </c>
      <c r="F275" s="3">
        <v>276</v>
      </c>
      <c r="G275" s="3" t="s">
        <v>842</v>
      </c>
      <c r="H275" s="3">
        <v>229</v>
      </c>
      <c r="I275" s="3">
        <v>267</v>
      </c>
    </row>
    <row r="276" spans="1:9" x14ac:dyDescent="0.2">
      <c r="A276" s="13" t="s">
        <v>322</v>
      </c>
      <c r="B276" s="3" t="s">
        <v>764</v>
      </c>
      <c r="C276" s="3" t="s">
        <v>1273</v>
      </c>
      <c r="D276" s="3">
        <v>188</v>
      </c>
      <c r="E276" s="3" t="s">
        <v>798</v>
      </c>
      <c r="F276" s="3">
        <v>196</v>
      </c>
      <c r="G276" s="3" t="s">
        <v>845</v>
      </c>
      <c r="H276" s="3">
        <v>100</v>
      </c>
      <c r="I276" s="3">
        <v>197</v>
      </c>
    </row>
    <row r="277" spans="1:9" x14ac:dyDescent="0.2">
      <c r="A277" s="13" t="s">
        <v>305</v>
      </c>
      <c r="B277" s="3" t="s">
        <v>777</v>
      </c>
      <c r="C277" s="16" t="d">
        <v>2025-12-19</v>
      </c>
      <c r="D277" s="3">
        <v>188</v>
      </c>
      <c r="E277" s="3" t="s">
        <v>798</v>
      </c>
      <c r="F277" s="3">
        <v>333</v>
      </c>
      <c r="G277" s="3" t="s">
        <v>844</v>
      </c>
      <c r="H277" s="3">
        <v>327</v>
      </c>
      <c r="I277" s="3">
        <v>109</v>
      </c>
    </row>
    <row r="278" spans="1:9" x14ac:dyDescent="0.2">
      <c r="A278" s="13" t="s">
        <v>253</v>
      </c>
      <c r="B278" s="3" t="s">
        <v>778</v>
      </c>
      <c r="C278" s="3" t="s">
        <v>1259</v>
      </c>
      <c r="D278" s="3">
        <v>188</v>
      </c>
      <c r="E278" s="3" t="s">
        <v>798</v>
      </c>
      <c r="F278" s="3">
        <v>287</v>
      </c>
      <c r="G278" s="3" t="s">
        <v>842</v>
      </c>
      <c r="H278" s="3">
        <v>250</v>
      </c>
      <c r="I278" s="3">
        <v>266</v>
      </c>
    </row>
    <row r="279" spans="1:9" x14ac:dyDescent="0.2">
      <c r="A279" s="13" t="s">
        <v>174</v>
      </c>
      <c r="B279" s="3" t="s">
        <v>776</v>
      </c>
      <c r="C279" s="3" t="s">
        <v>1232</v>
      </c>
      <c r="D279" s="3">
        <v>188</v>
      </c>
      <c r="E279" s="3" t="s">
        <v>798</v>
      </c>
      <c r="F279" s="3">
        <v>261</v>
      </c>
      <c r="G279" s="3" t="s">
        <v>845</v>
      </c>
      <c r="H279" s="3">
        <v>211</v>
      </c>
      <c r="I279" s="3">
        <v>218</v>
      </c>
    </row>
    <row r="280" spans="1:9" x14ac:dyDescent="0.2">
      <c r="A280" s="13" t="s">
        <v>310</v>
      </c>
      <c r="B280" s="3" t="s">
        <v>785</v>
      </c>
      <c r="C280" s="16" t="d">
        <v>2025-12-20</v>
      </c>
      <c r="D280" s="3">
        <v>188</v>
      </c>
      <c r="E280" s="3" t="s">
        <v>798</v>
      </c>
      <c r="F280" s="3">
        <v>319</v>
      </c>
      <c r="G280" s="3" t="s">
        <v>842</v>
      </c>
      <c r="H280" s="3">
        <v>306</v>
      </c>
      <c r="I280" s="3">
        <v>229</v>
      </c>
    </row>
    <row r="281" spans="1:9" x14ac:dyDescent="0.2">
      <c r="A281" s="13" t="s">
        <v>228</v>
      </c>
      <c r="B281" s="3" t="s">
        <v>774</v>
      </c>
      <c r="C281" s="16" t="d">
        <v>2025-10-23</v>
      </c>
      <c r="D281" s="3">
        <v>188</v>
      </c>
      <c r="E281" s="3" t="s">
        <v>798</v>
      </c>
      <c r="F281" s="3">
        <v>243</v>
      </c>
      <c r="G281" s="3" t="s">
        <v>842</v>
      </c>
      <c r="H281" s="3">
        <v>189</v>
      </c>
      <c r="I281" s="3">
        <v>351</v>
      </c>
    </row>
    <row r="282" spans="1:9" x14ac:dyDescent="0.2">
      <c r="A282" s="13" t="s">
        <v>233</v>
      </c>
      <c r="B282" s="3" t="s">
        <v>764</v>
      </c>
      <c r="C282" s="16" t="d">
        <v>2025-12-21</v>
      </c>
      <c r="D282" s="3">
        <v>188</v>
      </c>
      <c r="E282" s="3" t="s">
        <v>798</v>
      </c>
      <c r="F282" s="3">
        <v>197</v>
      </c>
      <c r="G282" s="3" t="s">
        <v>844</v>
      </c>
      <c r="H282" s="3">
        <v>101</v>
      </c>
      <c r="I282" s="3">
        <v>176</v>
      </c>
    </row>
    <row r="283" spans="1:9" x14ac:dyDescent="0.2">
      <c r="A283" s="13" t="s">
        <v>364</v>
      </c>
      <c r="B283" s="3" t="s">
        <v>772</v>
      </c>
      <c r="C283" s="16" t="d">
        <v>2025-06-26</v>
      </c>
      <c r="D283" s="3">
        <v>188</v>
      </c>
      <c r="E283" s="3" t="s">
        <v>798</v>
      </c>
      <c r="F283" s="3">
        <v>222</v>
      </c>
      <c r="G283" s="3" t="s">
        <v>845</v>
      </c>
      <c r="H283" s="3">
        <v>153</v>
      </c>
      <c r="I283" s="3">
        <v>133</v>
      </c>
    </row>
    <row r="284" spans="1:9" x14ac:dyDescent="0.2">
      <c r="A284" s="13" t="s">
        <v>254</v>
      </c>
      <c r="B284" s="3" t="s">
        <v>779</v>
      </c>
      <c r="C284" s="16" t="d">
        <v>2025-11-20</v>
      </c>
      <c r="D284" s="3">
        <v>188</v>
      </c>
      <c r="E284" s="3" t="s">
        <v>798</v>
      </c>
      <c r="F284" s="3">
        <v>225</v>
      </c>
      <c r="G284" s="3" t="s">
        <v>844</v>
      </c>
      <c r="H284" s="3">
        <v>157</v>
      </c>
      <c r="I284" s="3">
        <v>113</v>
      </c>
    </row>
    <row r="285" spans="1:9" x14ac:dyDescent="0.2">
      <c r="A285" s="13" t="s">
        <v>257</v>
      </c>
      <c r="B285" s="3" t="s">
        <v>769</v>
      </c>
      <c r="C285" s="3" t="s">
        <v>1261</v>
      </c>
      <c r="D285" s="3">
        <v>188</v>
      </c>
      <c r="E285" s="3" t="s">
        <v>798</v>
      </c>
      <c r="F285" s="3">
        <v>256</v>
      </c>
      <c r="G285" s="3" t="s">
        <v>846</v>
      </c>
      <c r="H285" s="3">
        <v>206</v>
      </c>
      <c r="I285" s="3">
        <v>228</v>
      </c>
    </row>
    <row r="286" spans="1:9" x14ac:dyDescent="0.2">
      <c r="A286" s="13" t="s">
        <v>225</v>
      </c>
      <c r="B286" s="3" t="s">
        <v>776</v>
      </c>
      <c r="C286" s="3" t="s">
        <v>1245</v>
      </c>
      <c r="D286" s="3">
        <v>188</v>
      </c>
      <c r="E286" s="3" t="s">
        <v>798</v>
      </c>
      <c r="F286" s="3">
        <v>257</v>
      </c>
      <c r="G286" s="3" t="s">
        <v>845</v>
      </c>
      <c r="H286" s="3">
        <v>207</v>
      </c>
      <c r="I286" s="3">
        <v>249</v>
      </c>
    </row>
    <row r="287" spans="1:9" x14ac:dyDescent="0.2">
      <c r="A287" s="13" t="s">
        <v>340</v>
      </c>
      <c r="B287" s="3" t="s">
        <v>776</v>
      </c>
      <c r="C287" s="3" t="s">
        <v>1288</v>
      </c>
      <c r="D287" s="3">
        <v>188</v>
      </c>
      <c r="E287" s="3" t="s">
        <v>798</v>
      </c>
      <c r="F287" s="3">
        <v>249</v>
      </c>
      <c r="G287" s="3" t="s">
        <v>845</v>
      </c>
      <c r="H287" s="3">
        <v>197</v>
      </c>
      <c r="I287" s="3">
        <v>175</v>
      </c>
    </row>
    <row r="288" spans="1:9" x14ac:dyDescent="0.2">
      <c r="A288" s="13" t="s">
        <v>341</v>
      </c>
      <c r="B288" s="3" t="s">
        <v>770</v>
      </c>
      <c r="C288" s="16" t="d">
        <v>2025-12-20</v>
      </c>
      <c r="D288" s="3">
        <v>188</v>
      </c>
      <c r="E288" s="3" t="s">
        <v>798</v>
      </c>
      <c r="F288" s="3">
        <v>291</v>
      </c>
      <c r="G288" s="3" t="s">
        <v>846</v>
      </c>
      <c r="H288" s="3">
        <v>255</v>
      </c>
      <c r="I288" s="3">
        <v>125</v>
      </c>
    </row>
    <row r="289" spans="1:9" x14ac:dyDescent="0.2">
      <c r="A289" s="13" t="s">
        <v>369</v>
      </c>
      <c r="B289" s="3" t="s">
        <v>788</v>
      </c>
      <c r="C289" s="3" t="s">
        <v>1327</v>
      </c>
      <c r="D289" s="3">
        <v>188</v>
      </c>
      <c r="E289" s="3" t="s">
        <v>798</v>
      </c>
      <c r="F289" s="3">
        <v>252</v>
      </c>
      <c r="G289" s="3" t="s">
        <v>843</v>
      </c>
      <c r="H289" s="3">
        <v>201</v>
      </c>
      <c r="I289" s="3">
        <v>7</v>
      </c>
    </row>
    <row r="290" spans="1:9" x14ac:dyDescent="0.2">
      <c r="A290" s="13" t="s">
        <v>125</v>
      </c>
      <c r="B290" s="3" t="s">
        <v>764</v>
      </c>
      <c r="C290" s="3" t="s">
        <v>1261</v>
      </c>
      <c r="D290" s="3">
        <v>188</v>
      </c>
      <c r="E290" s="3" t="s">
        <v>798</v>
      </c>
      <c r="F290" s="3">
        <v>195</v>
      </c>
      <c r="G290" s="3" t="s">
        <v>844</v>
      </c>
      <c r="H290" s="3">
        <v>98</v>
      </c>
      <c r="I290" s="3">
        <v>131</v>
      </c>
    </row>
    <row r="291" spans="1:9" x14ac:dyDescent="0.2">
      <c r="A291" s="13" t="s">
        <v>287</v>
      </c>
      <c r="B291" s="3" t="s">
        <v>780</v>
      </c>
      <c r="C291" s="16" t="d">
        <v>2025-11-19</v>
      </c>
      <c r="D291" s="3">
        <v>188</v>
      </c>
      <c r="E291" s="3" t="s">
        <v>798</v>
      </c>
      <c r="F291" s="3">
        <v>312</v>
      </c>
      <c r="G291" s="3" t="s">
        <v>844</v>
      </c>
      <c r="H291" s="3">
        <v>296</v>
      </c>
      <c r="I291" s="3">
        <v>160</v>
      </c>
    </row>
    <row r="292" spans="1:9" x14ac:dyDescent="0.2">
      <c r="A292" s="13" t="s">
        <v>198</v>
      </c>
      <c r="B292" s="3" t="s">
        <v>787</v>
      </c>
      <c r="C292" s="16" t="d">
        <v>2025-09-23</v>
      </c>
      <c r="D292" s="3">
        <v>188</v>
      </c>
      <c r="E292" s="3" t="s">
        <v>798</v>
      </c>
      <c r="F292" s="3">
        <v>329</v>
      </c>
      <c r="G292" s="3" t="s">
        <v>845</v>
      </c>
      <c r="H292" s="3">
        <v>322</v>
      </c>
      <c r="I292" s="3">
        <v>157</v>
      </c>
    </row>
    <row r="293" spans="1:9" x14ac:dyDescent="0.2">
      <c r="A293" s="13" t="s">
        <v>115</v>
      </c>
      <c r="B293" s="3" t="s">
        <v>779</v>
      </c>
      <c r="C293" s="3" t="s">
        <v>1318</v>
      </c>
      <c r="D293" s="3">
        <v>188</v>
      </c>
      <c r="E293" s="3" t="s">
        <v>798</v>
      </c>
      <c r="F293" s="3">
        <v>294</v>
      </c>
      <c r="G293" s="3" t="s">
        <v>845</v>
      </c>
      <c r="H293" s="3">
        <v>259</v>
      </c>
      <c r="I293" s="3">
        <v>304</v>
      </c>
    </row>
    <row r="294" spans="1:9" x14ac:dyDescent="0.2">
      <c r="A294" s="13" t="s">
        <v>47</v>
      </c>
      <c r="B294" s="3" t="s">
        <v>773</v>
      </c>
      <c r="C294" s="3" t="s">
        <v>1232</v>
      </c>
      <c r="D294" s="3">
        <v>188</v>
      </c>
      <c r="E294" s="3" t="s">
        <v>798</v>
      </c>
      <c r="F294" s="3">
        <v>322</v>
      </c>
      <c r="G294" s="3" t="s">
        <v>845</v>
      </c>
      <c r="H294" s="3">
        <v>314</v>
      </c>
      <c r="I294" s="3">
        <v>303</v>
      </c>
    </row>
    <row r="295" spans="1:9" x14ac:dyDescent="0.2">
      <c r="A295" s="13" t="s">
        <v>282</v>
      </c>
      <c r="B295" s="3" t="s">
        <v>780</v>
      </c>
      <c r="C295" s="16" t="d">
        <v>2025-12-19</v>
      </c>
      <c r="D295" s="3">
        <v>188</v>
      </c>
      <c r="E295" s="3" t="s">
        <v>798</v>
      </c>
      <c r="F295" s="3">
        <v>336</v>
      </c>
      <c r="G295" s="3" t="s">
        <v>845</v>
      </c>
      <c r="H295" s="3">
        <v>331</v>
      </c>
      <c r="I295" s="3">
        <v>306</v>
      </c>
    </row>
    <row r="296" spans="1:9" x14ac:dyDescent="0.2">
      <c r="A296" s="13" t="s">
        <v>159</v>
      </c>
      <c r="B296" s="3" t="s">
        <v>785</v>
      </c>
      <c r="C296" s="3" t="s">
        <v>1355</v>
      </c>
      <c r="D296" s="3">
        <v>188</v>
      </c>
      <c r="E296" s="3" t="s">
        <v>798</v>
      </c>
      <c r="F296" s="3">
        <v>344</v>
      </c>
      <c r="G296" s="3" t="s">
        <v>845</v>
      </c>
      <c r="H296" s="3">
        <v>341</v>
      </c>
      <c r="I296" s="3">
        <v>300</v>
      </c>
    </row>
    <row r="297" spans="1:9" x14ac:dyDescent="0.2">
      <c r="A297" s="13" t="s">
        <v>41</v>
      </c>
      <c r="B297" s="3" t="s">
        <v>773</v>
      </c>
      <c r="C297" s="3" t="s">
        <v>1273</v>
      </c>
      <c r="D297" s="3">
        <v>188</v>
      </c>
      <c r="E297" s="3" t="s">
        <v>798</v>
      </c>
      <c r="F297" s="3">
        <v>320</v>
      </c>
      <c r="G297" s="3" t="s">
        <v>842</v>
      </c>
      <c r="H297" s="3">
        <v>309</v>
      </c>
      <c r="I297" s="3">
        <v>313</v>
      </c>
    </row>
    <row r="298" spans="1:9" x14ac:dyDescent="0.2">
      <c r="A298" s="13" t="s">
        <v>324</v>
      </c>
      <c r="B298" s="3" t="s">
        <v>786</v>
      </c>
      <c r="C298" s="16" t="d">
        <v>2025-06-25</v>
      </c>
      <c r="D298" s="3">
        <v>188</v>
      </c>
      <c r="E298" s="3" t="s">
        <v>798</v>
      </c>
      <c r="F298" s="3">
        <v>275</v>
      </c>
      <c r="G298" s="3" t="s">
        <v>843</v>
      </c>
      <c r="H298" s="3">
        <v>228</v>
      </c>
      <c r="I298" s="3">
        <v>96</v>
      </c>
    </row>
    <row r="299" spans="1:9" x14ac:dyDescent="0.2">
      <c r="A299" s="13" t="s">
        <v>54</v>
      </c>
      <c r="B299" s="3" t="s">
        <v>775</v>
      </c>
      <c r="C299" s="3" t="s">
        <v>1261</v>
      </c>
      <c r="D299" s="3">
        <v>188</v>
      </c>
      <c r="E299" s="3" t="s">
        <v>798</v>
      </c>
      <c r="F299" s="3">
        <v>264</v>
      </c>
      <c r="G299" s="3" t="s">
        <v>842</v>
      </c>
      <c r="H299" s="3">
        <v>215</v>
      </c>
      <c r="I299" s="3">
        <v>283</v>
      </c>
    </row>
    <row r="300" spans="1:9" x14ac:dyDescent="0.2">
      <c r="A300" s="13" t="s">
        <v>354</v>
      </c>
      <c r="B300" s="3" t="s">
        <v>787</v>
      </c>
      <c r="C300" s="3" t="s">
        <v>1352</v>
      </c>
      <c r="D300" s="3">
        <v>188</v>
      </c>
      <c r="E300" s="3" t="s">
        <v>798</v>
      </c>
      <c r="F300" s="3">
        <v>351</v>
      </c>
      <c r="G300" s="3" t="s">
        <v>842</v>
      </c>
      <c r="H300" s="3">
        <v>348</v>
      </c>
      <c r="I300" s="3">
        <v>275</v>
      </c>
    </row>
    <row r="301" spans="1:9" x14ac:dyDescent="0.2">
      <c r="A301" s="13" t="s">
        <v>132</v>
      </c>
      <c r="B301" s="3" t="s">
        <v>762</v>
      </c>
      <c r="C301" s="16" t="d">
        <v>2025-07-24</v>
      </c>
      <c r="D301" s="3">
        <v>188</v>
      </c>
      <c r="E301" s="3" t="s">
        <v>798</v>
      </c>
      <c r="F301" s="3">
        <v>191</v>
      </c>
      <c r="G301" s="3" t="s">
        <v>1110</v>
      </c>
      <c r="H301" s="3">
        <v>71</v>
      </c>
      <c r="I301" s="3">
        <v>139</v>
      </c>
    </row>
    <row r="302" spans="1:9" x14ac:dyDescent="0.2">
      <c r="A302" s="13" t="s">
        <v>374</v>
      </c>
      <c r="B302" s="3" t="s">
        <v>788</v>
      </c>
      <c r="C302" s="16" t="d">
        <v>2025-03-28</v>
      </c>
      <c r="D302" s="3">
        <v>188</v>
      </c>
      <c r="E302" s="3" t="s">
        <v>798</v>
      </c>
      <c r="F302" s="3">
        <v>258</v>
      </c>
      <c r="G302" s="3" t="s">
        <v>843</v>
      </c>
      <c r="H302" s="3">
        <v>208</v>
      </c>
      <c r="I302" s="3">
        <v>3</v>
      </c>
    </row>
    <row r="303" spans="1:9" x14ac:dyDescent="0.2">
      <c r="A303" s="13" t="s">
        <v>336</v>
      </c>
      <c r="B303" s="3" t="s">
        <v>776</v>
      </c>
      <c r="C303" s="3" t="s">
        <v>1329</v>
      </c>
      <c r="D303" s="3">
        <v>188</v>
      </c>
      <c r="E303" s="3" t="s">
        <v>798</v>
      </c>
      <c r="F303" s="3">
        <v>213</v>
      </c>
      <c r="G303" s="3" t="s">
        <v>844</v>
      </c>
      <c r="H303" s="3">
        <v>136</v>
      </c>
      <c r="I303" s="3">
        <v>52</v>
      </c>
    </row>
    <row r="304" spans="1:9" x14ac:dyDescent="0.2">
      <c r="A304" s="13" t="s">
        <v>314</v>
      </c>
      <c r="B304" s="3" t="s">
        <v>777</v>
      </c>
      <c r="C304" s="3" t="s">
        <v>1271</v>
      </c>
      <c r="D304" s="3">
        <v>188</v>
      </c>
      <c r="E304" s="3" t="s">
        <v>798</v>
      </c>
      <c r="F304" s="3">
        <v>352</v>
      </c>
      <c r="G304" s="3" t="s">
        <v>844</v>
      </c>
      <c r="H304" s="3">
        <v>349</v>
      </c>
      <c r="I304" s="3">
        <v>240</v>
      </c>
    </row>
    <row r="305" spans="1:9" x14ac:dyDescent="0.2">
      <c r="A305" s="13" t="s">
        <v>48</v>
      </c>
      <c r="B305" s="3" t="s">
        <v>786</v>
      </c>
      <c r="C305" s="3" t="s">
        <v>1268</v>
      </c>
      <c r="D305" s="3">
        <v>188</v>
      </c>
      <c r="E305" s="3" t="s">
        <v>798</v>
      </c>
      <c r="F305" s="3">
        <v>353</v>
      </c>
      <c r="G305" s="3" t="s">
        <v>844</v>
      </c>
      <c r="H305" s="3">
        <v>350</v>
      </c>
      <c r="I305" s="3">
        <v>342</v>
      </c>
    </row>
    <row r="306" spans="1:9" x14ac:dyDescent="0.2">
      <c r="A306" s="13" t="s">
        <v>267</v>
      </c>
      <c r="B306" s="3" t="s">
        <v>780</v>
      </c>
      <c r="C306" s="3" t="s">
        <v>1320</v>
      </c>
      <c r="D306" s="3">
        <v>188</v>
      </c>
      <c r="E306" s="3" t="s">
        <v>798</v>
      </c>
      <c r="F306" s="3">
        <v>335</v>
      </c>
      <c r="G306" s="3" t="s">
        <v>842</v>
      </c>
      <c r="H306" s="3">
        <v>330</v>
      </c>
      <c r="I306" s="3">
        <v>297</v>
      </c>
    </row>
    <row r="307" spans="1:9" x14ac:dyDescent="0.2">
      <c r="A307" s="13" t="s">
        <v>73</v>
      </c>
      <c r="B307" s="3" t="s">
        <v>786</v>
      </c>
      <c r="C307" s="3" t="s">
        <v>1261</v>
      </c>
      <c r="D307" s="3">
        <v>188</v>
      </c>
      <c r="E307" s="3" t="s">
        <v>798</v>
      </c>
      <c r="F307" s="3">
        <v>342</v>
      </c>
      <c r="G307" s="3" t="s">
        <v>842</v>
      </c>
      <c r="H307" s="3">
        <v>339</v>
      </c>
      <c r="I307" s="3">
        <v>290</v>
      </c>
    </row>
    <row r="308" spans="1:9" x14ac:dyDescent="0.2">
      <c r="A308" s="13" t="s">
        <v>274</v>
      </c>
      <c r="B308" s="3" t="s">
        <v>766</v>
      </c>
      <c r="C308" s="16" t="d">
        <v>2025-11-22</v>
      </c>
      <c r="D308" s="3">
        <v>188</v>
      </c>
      <c r="E308" s="3" t="s">
        <v>798</v>
      </c>
      <c r="F308" s="3">
        <v>205</v>
      </c>
      <c r="G308" s="3" t="s">
        <v>844</v>
      </c>
      <c r="H308" s="3">
        <v>121</v>
      </c>
      <c r="I308" s="3">
        <v>237</v>
      </c>
    </row>
    <row r="309" spans="1:9" x14ac:dyDescent="0.2">
      <c r="A309" s="13" t="s">
        <v>279</v>
      </c>
      <c r="B309" s="3" t="s">
        <v>769</v>
      </c>
      <c r="C309" s="16" t="d">
        <v>2025-07-25</v>
      </c>
      <c r="D309" s="3">
        <v>188</v>
      </c>
      <c r="E309" s="3" t="s">
        <v>798</v>
      </c>
      <c r="F309" s="3">
        <v>288</v>
      </c>
      <c r="G309" s="3" t="s">
        <v>842</v>
      </c>
      <c r="H309" s="3">
        <v>251</v>
      </c>
      <c r="I309" s="3">
        <v>345</v>
      </c>
    </row>
    <row r="310" spans="1:9" x14ac:dyDescent="0.2">
      <c r="A310" s="13" t="s">
        <v>342</v>
      </c>
      <c r="B310" s="3" t="s">
        <v>770</v>
      </c>
      <c r="C310" s="16" t="d">
        <v>2025-04-27</v>
      </c>
      <c r="D310" s="3">
        <v>188</v>
      </c>
      <c r="E310" s="3" t="s">
        <v>798</v>
      </c>
      <c r="F310" s="3">
        <v>211</v>
      </c>
      <c r="G310" s="3" t="s">
        <v>844</v>
      </c>
      <c r="H310" s="3">
        <v>132</v>
      </c>
      <c r="I310" s="3">
        <v>6</v>
      </c>
    </row>
    <row r="311" spans="1:9" x14ac:dyDescent="0.2">
      <c r="A311" s="13" t="s">
        <v>202</v>
      </c>
      <c r="B311" s="3" t="s">
        <v>776</v>
      </c>
      <c r="C311" s="16" t="d">
        <v>2025-07-25</v>
      </c>
      <c r="D311" s="3">
        <v>188</v>
      </c>
      <c r="E311" s="3" t="s">
        <v>798</v>
      </c>
      <c r="F311" s="3">
        <v>233</v>
      </c>
      <c r="G311" s="3" t="s">
        <v>845</v>
      </c>
      <c r="H311" s="3">
        <v>177</v>
      </c>
      <c r="I311" s="3">
        <v>166</v>
      </c>
    </row>
    <row r="312" spans="1:9" x14ac:dyDescent="0.2">
      <c r="A312" s="13" t="s">
        <v>38</v>
      </c>
      <c r="B312" s="3" t="s">
        <v>784</v>
      </c>
      <c r="C312" s="3" t="s">
        <v>1271</v>
      </c>
      <c r="D312" s="3">
        <v>188</v>
      </c>
      <c r="E312" s="3" t="s">
        <v>798</v>
      </c>
      <c r="F312" s="3">
        <v>277</v>
      </c>
      <c r="G312" s="3" t="s">
        <v>844</v>
      </c>
      <c r="H312" s="3">
        <v>232</v>
      </c>
      <c r="I312" s="3">
        <v>88</v>
      </c>
    </row>
    <row r="313" spans="1:9" x14ac:dyDescent="0.2">
      <c r="A313" s="13" t="s">
        <v>289</v>
      </c>
      <c r="B313" s="3" t="s">
        <v>778</v>
      </c>
      <c r="C313" s="16" t="d">
        <v>2025-06-25</v>
      </c>
      <c r="D313" s="3">
        <v>188</v>
      </c>
      <c r="E313" s="3" t="s">
        <v>798</v>
      </c>
      <c r="F313" s="3">
        <v>297</v>
      </c>
      <c r="G313" s="3" t="s">
        <v>842</v>
      </c>
      <c r="H313" s="3">
        <v>266</v>
      </c>
      <c r="I313" s="3">
        <v>276</v>
      </c>
    </row>
    <row r="314" spans="1:9" x14ac:dyDescent="0.2">
      <c r="A314" s="13" t="s">
        <v>84</v>
      </c>
      <c r="B314" s="3" t="s">
        <v>782</v>
      </c>
      <c r="C314" s="3" t="s">
        <v>1238</v>
      </c>
      <c r="D314" s="3">
        <v>188</v>
      </c>
      <c r="E314" s="3" t="s">
        <v>798</v>
      </c>
      <c r="F314" s="3">
        <v>347</v>
      </c>
      <c r="G314" s="3" t="s">
        <v>842</v>
      </c>
      <c r="H314" s="3">
        <v>344</v>
      </c>
      <c r="I314" s="3">
        <v>363</v>
      </c>
    </row>
    <row r="315" spans="1:9" x14ac:dyDescent="0.2">
      <c r="A315" s="13" t="s">
        <v>259</v>
      </c>
      <c r="B315" s="3" t="s">
        <v>770</v>
      </c>
      <c r="C315" s="3" t="s">
        <v>1259</v>
      </c>
      <c r="D315" s="3">
        <v>188</v>
      </c>
      <c r="E315" s="3" t="s">
        <v>798</v>
      </c>
      <c r="F315" s="3">
        <v>236</v>
      </c>
      <c r="G315" s="3" t="s">
        <v>846</v>
      </c>
      <c r="H315" s="3">
        <v>180</v>
      </c>
      <c r="I315" s="3">
        <v>36</v>
      </c>
    </row>
    <row r="316" spans="1:9" x14ac:dyDescent="0.2">
      <c r="A316" s="13" t="s">
        <v>356</v>
      </c>
      <c r="B316" s="3" t="s">
        <v>781</v>
      </c>
      <c r="C316" s="3" t="s">
        <v>1327</v>
      </c>
      <c r="D316" s="3">
        <v>188</v>
      </c>
      <c r="E316" s="3" t="s">
        <v>798</v>
      </c>
      <c r="F316" s="3">
        <v>220</v>
      </c>
      <c r="G316" s="3" t="s">
        <v>847</v>
      </c>
      <c r="H316" s="3">
        <v>147</v>
      </c>
      <c r="I316" s="3">
        <v>25</v>
      </c>
    </row>
    <row r="317" spans="1:9" x14ac:dyDescent="0.2">
      <c r="A317" s="13" t="s">
        <v>215</v>
      </c>
      <c r="B317" s="3" t="s">
        <v>763</v>
      </c>
      <c r="C317" s="3" t="s">
        <v>1344</v>
      </c>
      <c r="D317" s="3">
        <v>188</v>
      </c>
      <c r="E317" s="3" t="s">
        <v>798</v>
      </c>
      <c r="F317" s="3">
        <v>203</v>
      </c>
      <c r="G317" s="3" t="s">
        <v>1030</v>
      </c>
      <c r="H317" s="3">
        <v>119</v>
      </c>
      <c r="I317" s="3">
        <v>170</v>
      </c>
    </row>
    <row r="318" spans="1:9" x14ac:dyDescent="0.2">
      <c r="A318" s="13" t="s">
        <v>294</v>
      </c>
      <c r="B318" s="3" t="s">
        <v>763</v>
      </c>
      <c r="C318" s="16" t="d">
        <v>2025-12-20</v>
      </c>
      <c r="D318" s="3">
        <v>188</v>
      </c>
      <c r="E318" s="3" t="s">
        <v>798</v>
      </c>
      <c r="F318" s="3">
        <v>212</v>
      </c>
      <c r="G318" s="3" t="s">
        <v>847</v>
      </c>
      <c r="H318" s="3">
        <v>135</v>
      </c>
      <c r="I318" s="3">
        <v>315</v>
      </c>
    </row>
    <row r="319" spans="1:9" x14ac:dyDescent="0.2">
      <c r="A319" s="13" t="s">
        <v>83</v>
      </c>
      <c r="B319" s="3" t="s">
        <v>782</v>
      </c>
      <c r="C319" s="3" t="s">
        <v>1247</v>
      </c>
      <c r="D319" s="3">
        <v>188</v>
      </c>
      <c r="E319" s="3" t="s">
        <v>798</v>
      </c>
      <c r="F319" s="3">
        <v>325</v>
      </c>
      <c r="G319" s="3" t="s">
        <v>842</v>
      </c>
      <c r="H319" s="3">
        <v>317</v>
      </c>
      <c r="I319" s="3">
        <v>346</v>
      </c>
    </row>
    <row r="320" spans="1:9" x14ac:dyDescent="0.2">
      <c r="A320" s="13" t="s">
        <v>177</v>
      </c>
      <c r="B320" s="3" t="s">
        <v>788</v>
      </c>
      <c r="C320" s="16" t="d">
        <v>2025-05-27</v>
      </c>
      <c r="D320" s="3">
        <v>188</v>
      </c>
      <c r="E320" s="3" t="s">
        <v>798</v>
      </c>
      <c r="F320" s="3">
        <v>295</v>
      </c>
      <c r="G320" s="3" t="s">
        <v>843</v>
      </c>
      <c r="H320" s="3">
        <v>260</v>
      </c>
      <c r="I320" s="3">
        <v>21</v>
      </c>
    </row>
    <row r="321" spans="1:9" x14ac:dyDescent="0.2">
      <c r="A321" s="13" t="s">
        <v>158</v>
      </c>
      <c r="B321" s="3" t="s">
        <v>779</v>
      </c>
      <c r="C321" s="3" t="s">
        <v>1268</v>
      </c>
      <c r="D321" s="3">
        <v>188</v>
      </c>
      <c r="E321" s="3" t="s">
        <v>798</v>
      </c>
      <c r="F321" s="3">
        <v>272</v>
      </c>
      <c r="G321" s="3" t="s">
        <v>842</v>
      </c>
      <c r="H321" s="3">
        <v>224</v>
      </c>
      <c r="I321" s="3">
        <v>268</v>
      </c>
    </row>
    <row r="322" spans="1:9" x14ac:dyDescent="0.2">
      <c r="A322" s="13" t="s">
        <v>357</v>
      </c>
      <c r="B322" s="3" t="s">
        <v>785</v>
      </c>
      <c r="C322" s="3" t="s">
        <v>1261</v>
      </c>
      <c r="D322" s="3">
        <v>188</v>
      </c>
      <c r="E322" s="3" t="s">
        <v>798</v>
      </c>
      <c r="F322" s="3">
        <v>301</v>
      </c>
      <c r="G322" s="3" t="s">
        <v>844</v>
      </c>
      <c r="H322" s="3">
        <v>277</v>
      </c>
      <c r="I322" s="3">
        <v>118</v>
      </c>
    </row>
    <row r="323" spans="1:9" x14ac:dyDescent="0.2">
      <c r="A323" s="13" t="s">
        <v>190</v>
      </c>
      <c r="B323" s="3" t="s">
        <v>785</v>
      </c>
      <c r="C323" s="3" t="s">
        <v>1288</v>
      </c>
      <c r="D323" s="3">
        <v>188</v>
      </c>
      <c r="E323" s="3" t="s">
        <v>798</v>
      </c>
      <c r="F323" s="3">
        <v>328</v>
      </c>
      <c r="G323" s="3" t="s">
        <v>845</v>
      </c>
      <c r="H323" s="3">
        <v>321</v>
      </c>
      <c r="I323" s="3">
        <v>234</v>
      </c>
    </row>
    <row r="324" spans="1:9" x14ac:dyDescent="0.2">
      <c r="A324" s="13" t="s">
        <v>92</v>
      </c>
      <c r="B324" s="3" t="s">
        <v>774</v>
      </c>
      <c r="C324" s="3" t="s">
        <v>1273</v>
      </c>
      <c r="D324" s="3">
        <v>188</v>
      </c>
      <c r="E324" s="3" t="s">
        <v>798</v>
      </c>
      <c r="F324" s="3">
        <v>210</v>
      </c>
      <c r="G324" s="3" t="s">
        <v>844</v>
      </c>
      <c r="H324" s="3">
        <v>128</v>
      </c>
      <c r="I324" s="3">
        <v>122</v>
      </c>
    </row>
    <row r="325" spans="1:9" x14ac:dyDescent="0.2">
      <c r="A325" s="13" t="s">
        <v>244</v>
      </c>
      <c r="B325" s="3" t="s">
        <v>777</v>
      </c>
      <c r="C325" s="3" t="s">
        <v>1206</v>
      </c>
      <c r="D325" s="3">
        <v>188</v>
      </c>
      <c r="E325" s="3" t="s">
        <v>798</v>
      </c>
      <c r="F325" s="3">
        <v>355</v>
      </c>
      <c r="G325" s="3" t="s">
        <v>842</v>
      </c>
      <c r="H325" s="3">
        <v>352</v>
      </c>
      <c r="I325" s="3">
        <v>248</v>
      </c>
    </row>
    <row r="326" spans="1:9" x14ac:dyDescent="0.2">
      <c r="A326" s="13" t="s">
        <v>238</v>
      </c>
      <c r="B326" s="3" t="s">
        <v>768</v>
      </c>
      <c r="C326" s="3" t="s">
        <v>1268</v>
      </c>
      <c r="D326" s="3">
        <v>188</v>
      </c>
      <c r="E326" s="3" t="s">
        <v>798</v>
      </c>
      <c r="F326" s="3">
        <v>231</v>
      </c>
      <c r="G326" s="3" t="s">
        <v>845</v>
      </c>
      <c r="H326" s="3">
        <v>172</v>
      </c>
      <c r="I326" s="3">
        <v>127</v>
      </c>
    </row>
    <row r="327" spans="1:9" x14ac:dyDescent="0.2">
      <c r="A327" s="13" t="s">
        <v>358</v>
      </c>
      <c r="B327" s="3" t="s">
        <v>759</v>
      </c>
      <c r="C327" s="16" t="d">
        <v>2025-07-25</v>
      </c>
      <c r="D327" s="3">
        <v>188</v>
      </c>
      <c r="E327" s="3" t="s">
        <v>798</v>
      </c>
      <c r="F327" s="3">
        <v>190</v>
      </c>
      <c r="G327" s="16" t="d">
        <v>2025-02-12</v>
      </c>
      <c r="H327" s="3">
        <v>39</v>
      </c>
      <c r="I327" s="3">
        <v>91</v>
      </c>
    </row>
    <row r="328" spans="1:9" x14ac:dyDescent="0.2">
      <c r="A328" s="13" t="s">
        <v>318</v>
      </c>
      <c r="B328" s="3" t="s">
        <v>785</v>
      </c>
      <c r="C328" s="3" t="s">
        <v>1268</v>
      </c>
      <c r="D328" s="3">
        <v>188</v>
      </c>
      <c r="E328" s="3" t="s">
        <v>798</v>
      </c>
      <c r="F328" s="3">
        <v>315</v>
      </c>
      <c r="G328" s="3" t="s">
        <v>845</v>
      </c>
      <c r="H328" s="3">
        <v>300</v>
      </c>
      <c r="I328" s="3">
        <v>144</v>
      </c>
    </row>
    <row r="329" spans="1:9" x14ac:dyDescent="0.2">
      <c r="A329" s="13" t="s">
        <v>170</v>
      </c>
      <c r="B329" s="3" t="s">
        <v>786</v>
      </c>
      <c r="C329" s="3" t="s">
        <v>1240</v>
      </c>
      <c r="D329" s="3">
        <v>188</v>
      </c>
      <c r="E329" s="3" t="s">
        <v>798</v>
      </c>
      <c r="F329" s="3">
        <v>346</v>
      </c>
      <c r="G329" s="3" t="s">
        <v>844</v>
      </c>
      <c r="H329" s="3">
        <v>343</v>
      </c>
      <c r="I329" s="3">
        <v>285</v>
      </c>
    </row>
    <row r="330" spans="1:9" x14ac:dyDescent="0.2">
      <c r="A330" s="13" t="s">
        <v>231</v>
      </c>
      <c r="B330" s="3" t="s">
        <v>769</v>
      </c>
      <c r="C330" s="16" t="d">
        <v>2025-11-22</v>
      </c>
      <c r="D330" s="3">
        <v>188</v>
      </c>
      <c r="E330" s="3" t="s">
        <v>798</v>
      </c>
      <c r="F330" s="3">
        <v>253</v>
      </c>
      <c r="G330" s="3" t="s">
        <v>845</v>
      </c>
      <c r="H330" s="3">
        <v>202</v>
      </c>
      <c r="I330" s="3">
        <v>265</v>
      </c>
    </row>
    <row r="331" spans="1:9" x14ac:dyDescent="0.2">
      <c r="A331" s="13" t="s">
        <v>262</v>
      </c>
      <c r="B331" s="3" t="s">
        <v>787</v>
      </c>
      <c r="C331" s="3" t="s">
        <v>1257</v>
      </c>
      <c r="D331" s="3">
        <v>188</v>
      </c>
      <c r="E331" s="3" t="s">
        <v>798</v>
      </c>
      <c r="F331" s="3">
        <v>67</v>
      </c>
      <c r="G331" s="3" t="s">
        <v>844</v>
      </c>
      <c r="H331" s="3">
        <v>311</v>
      </c>
      <c r="I331" s="3">
        <v>132</v>
      </c>
    </row>
    <row r="332" spans="1:9" x14ac:dyDescent="0.2">
      <c r="A332" s="13" t="s">
        <v>326</v>
      </c>
      <c r="B332" s="3" t="s">
        <v>785</v>
      </c>
      <c r="C332" s="16" t="d">
        <v>2025-12-16</v>
      </c>
      <c r="D332" s="3">
        <v>188</v>
      </c>
      <c r="E332" s="3" t="s">
        <v>798</v>
      </c>
      <c r="F332" s="3">
        <v>330</v>
      </c>
      <c r="G332" s="3" t="s">
        <v>842</v>
      </c>
      <c r="H332" s="3">
        <v>324</v>
      </c>
      <c r="I332" s="3">
        <v>134</v>
      </c>
    </row>
    <row r="333" spans="1:9" x14ac:dyDescent="0.2">
      <c r="A333" s="13" t="s">
        <v>355</v>
      </c>
      <c r="B333" s="3" t="s">
        <v>770</v>
      </c>
      <c r="C333" s="3" t="s">
        <v>1334</v>
      </c>
      <c r="D333" s="3">
        <v>188</v>
      </c>
      <c r="E333" s="3" t="s">
        <v>798</v>
      </c>
      <c r="F333" s="3">
        <v>306</v>
      </c>
      <c r="G333" s="3" t="s">
        <v>845</v>
      </c>
      <c r="H333" s="3">
        <v>284</v>
      </c>
      <c r="I333" s="3">
        <v>293</v>
      </c>
    </row>
    <row r="334" spans="1:9" x14ac:dyDescent="0.2">
      <c r="A334" s="13" t="s">
        <v>349</v>
      </c>
      <c r="B334" s="3" t="s">
        <v>776</v>
      </c>
      <c r="C334" s="16" t="d">
        <v>2025-08-24</v>
      </c>
      <c r="D334" s="3">
        <v>188</v>
      </c>
      <c r="E334" s="3" t="s">
        <v>798</v>
      </c>
      <c r="F334" s="3">
        <v>237</v>
      </c>
      <c r="G334" s="3" t="s">
        <v>845</v>
      </c>
      <c r="H334" s="3">
        <v>181</v>
      </c>
      <c r="I334" s="3">
        <v>161</v>
      </c>
    </row>
    <row r="335" spans="1:9" x14ac:dyDescent="0.2">
      <c r="A335" s="13" t="s">
        <v>283</v>
      </c>
      <c r="B335" s="3" t="s">
        <v>767</v>
      </c>
      <c r="C335" s="16" t="d">
        <v>2025-09-23</v>
      </c>
      <c r="D335" s="3">
        <v>188</v>
      </c>
      <c r="E335" s="3" t="s">
        <v>798</v>
      </c>
      <c r="F335" s="3">
        <v>208</v>
      </c>
      <c r="G335" s="3" t="s">
        <v>842</v>
      </c>
      <c r="H335" s="3">
        <v>126</v>
      </c>
      <c r="I335" s="3">
        <v>191</v>
      </c>
    </row>
    <row r="336" spans="1:9" x14ac:dyDescent="0.2">
      <c r="A336" s="13" t="s">
        <v>353</v>
      </c>
      <c r="B336" s="3" t="s">
        <v>768</v>
      </c>
      <c r="C336" s="16" t="d">
        <v>2025-12-20</v>
      </c>
      <c r="D336" s="3">
        <v>188</v>
      </c>
      <c r="E336" s="3" t="s">
        <v>798</v>
      </c>
      <c r="F336" s="3">
        <v>217</v>
      </c>
      <c r="G336" s="3" t="s">
        <v>846</v>
      </c>
      <c r="H336" s="3">
        <v>144</v>
      </c>
      <c r="I336" s="3">
        <v>99</v>
      </c>
    </row>
    <row r="337" spans="1:9" x14ac:dyDescent="0.2">
      <c r="A337" s="13" t="s">
        <v>153</v>
      </c>
      <c r="B337" s="3" t="s">
        <v>777</v>
      </c>
      <c r="C337" s="3" t="s">
        <v>1261</v>
      </c>
      <c r="D337" s="3">
        <v>188</v>
      </c>
      <c r="E337" s="3" t="s">
        <v>798</v>
      </c>
      <c r="F337" s="3">
        <v>358</v>
      </c>
      <c r="G337" s="3" t="s">
        <v>845</v>
      </c>
      <c r="H337" s="3">
        <v>355</v>
      </c>
      <c r="I337" s="3">
        <v>294</v>
      </c>
    </row>
    <row r="338" spans="1:9" x14ac:dyDescent="0.2">
      <c r="A338" s="13" t="s">
        <v>102</v>
      </c>
      <c r="B338" s="3" t="s">
        <v>777</v>
      </c>
      <c r="C338" s="3" t="s">
        <v>1245</v>
      </c>
      <c r="D338" s="3">
        <v>188</v>
      </c>
      <c r="E338" s="3" t="s">
        <v>798</v>
      </c>
      <c r="F338" s="3">
        <v>362</v>
      </c>
      <c r="G338" s="3" t="s">
        <v>842</v>
      </c>
      <c r="H338" s="3">
        <v>360</v>
      </c>
      <c r="I338" s="3">
        <v>341</v>
      </c>
    </row>
    <row r="339" spans="1:9" x14ac:dyDescent="0.2">
      <c r="A339" s="13" t="s">
        <v>258</v>
      </c>
      <c r="B339" s="3" t="s">
        <v>777</v>
      </c>
      <c r="C339" s="3" t="s">
        <v>1271</v>
      </c>
      <c r="D339" s="3">
        <v>188</v>
      </c>
      <c r="E339" s="3" t="s">
        <v>798</v>
      </c>
      <c r="F339" s="3">
        <v>356</v>
      </c>
      <c r="G339" s="3" t="s">
        <v>845</v>
      </c>
      <c r="H339" s="3">
        <v>353</v>
      </c>
      <c r="I339" s="3">
        <v>279</v>
      </c>
    </row>
    <row r="340" spans="1:9" x14ac:dyDescent="0.2">
      <c r="A340" s="13" t="s">
        <v>85</v>
      </c>
      <c r="B340" s="3" t="s">
        <v>766</v>
      </c>
      <c r="C340" s="16" t="d">
        <v>2025-12-19</v>
      </c>
      <c r="D340" s="3">
        <v>188</v>
      </c>
      <c r="E340" s="3" t="s">
        <v>798</v>
      </c>
      <c r="F340" s="3">
        <v>206</v>
      </c>
      <c r="G340" s="3" t="s">
        <v>846</v>
      </c>
      <c r="H340" s="3">
        <v>123</v>
      </c>
      <c r="I340" s="3">
        <v>233</v>
      </c>
    </row>
    <row r="341" spans="1:9" x14ac:dyDescent="0.2">
      <c r="A341" s="13" t="s">
        <v>272</v>
      </c>
      <c r="B341" s="3" t="s">
        <v>788</v>
      </c>
      <c r="C341" s="3" t="s">
        <v>1271</v>
      </c>
      <c r="D341" s="3">
        <v>188</v>
      </c>
      <c r="E341" s="3" t="s">
        <v>798</v>
      </c>
      <c r="F341" s="3">
        <v>327</v>
      </c>
      <c r="G341" s="3" t="s">
        <v>843</v>
      </c>
      <c r="H341" s="3">
        <v>320</v>
      </c>
      <c r="I341" s="3">
        <v>57</v>
      </c>
    </row>
    <row r="342" spans="1:9" x14ac:dyDescent="0.2">
      <c r="A342" s="13" t="s">
        <v>307</v>
      </c>
      <c r="B342" s="3" t="s">
        <v>775</v>
      </c>
      <c r="C342" s="16" t="d">
        <v>2025-05-25</v>
      </c>
      <c r="D342" s="3">
        <v>188</v>
      </c>
      <c r="E342" s="3" t="s">
        <v>798</v>
      </c>
      <c r="F342" s="3">
        <v>310</v>
      </c>
      <c r="G342" s="3" t="s">
        <v>842</v>
      </c>
      <c r="H342" s="3">
        <v>289</v>
      </c>
      <c r="I342" s="3">
        <v>364</v>
      </c>
    </row>
    <row r="343" spans="1:9" x14ac:dyDescent="0.2">
      <c r="A343" s="13" t="s">
        <v>106</v>
      </c>
      <c r="B343" s="3" t="s">
        <v>767</v>
      </c>
      <c r="C343" s="3" t="s">
        <v>1320</v>
      </c>
      <c r="D343" s="3">
        <v>188</v>
      </c>
      <c r="E343" s="3" t="s">
        <v>798</v>
      </c>
      <c r="F343" s="3">
        <v>214</v>
      </c>
      <c r="G343" s="3" t="s">
        <v>845</v>
      </c>
      <c r="H343" s="3">
        <v>138</v>
      </c>
      <c r="I343" s="3">
        <v>252</v>
      </c>
    </row>
    <row r="344" spans="1:9" x14ac:dyDescent="0.2">
      <c r="A344" s="13" t="s">
        <v>128</v>
      </c>
      <c r="B344" s="3" t="s">
        <v>775</v>
      </c>
      <c r="C344" s="3" t="s">
        <v>1320</v>
      </c>
      <c r="D344" s="3">
        <v>188</v>
      </c>
      <c r="E344" s="3" t="s">
        <v>798</v>
      </c>
      <c r="F344" s="3">
        <v>293</v>
      </c>
      <c r="G344" s="3" t="s">
        <v>845</v>
      </c>
      <c r="H344" s="3">
        <v>258</v>
      </c>
      <c r="I344" s="3">
        <v>350</v>
      </c>
    </row>
    <row r="345" spans="1:9" x14ac:dyDescent="0.2">
      <c r="A345" s="13" t="s">
        <v>363</v>
      </c>
      <c r="B345" s="3" t="s">
        <v>787</v>
      </c>
      <c r="C345" s="3" t="s">
        <v>1367</v>
      </c>
      <c r="D345" s="3">
        <v>188</v>
      </c>
      <c r="E345" s="3" t="s">
        <v>798</v>
      </c>
      <c r="F345" s="3">
        <v>363</v>
      </c>
      <c r="G345" s="3" t="s">
        <v>845</v>
      </c>
      <c r="H345" s="3">
        <v>361</v>
      </c>
      <c r="I345" s="3">
        <v>348</v>
      </c>
    </row>
    <row r="346" spans="1:9" x14ac:dyDescent="0.2">
      <c r="A346" s="13" t="s">
        <v>163</v>
      </c>
      <c r="B346" s="3" t="s">
        <v>782</v>
      </c>
      <c r="C346" s="16" t="d">
        <v>2025-12-22</v>
      </c>
      <c r="D346" s="3">
        <v>188</v>
      </c>
      <c r="E346" s="3" t="s">
        <v>798</v>
      </c>
      <c r="F346" s="3">
        <v>300</v>
      </c>
      <c r="G346" s="3" t="s">
        <v>845</v>
      </c>
      <c r="H346" s="3">
        <v>274</v>
      </c>
      <c r="I346" s="3">
        <v>254</v>
      </c>
    </row>
    <row r="347" spans="1:9" x14ac:dyDescent="0.2">
      <c r="A347" s="13" t="s">
        <v>327</v>
      </c>
      <c r="B347" s="3" t="s">
        <v>784</v>
      </c>
      <c r="C347" s="16" t="d">
        <v>2025-06-25</v>
      </c>
      <c r="D347" s="3">
        <v>188</v>
      </c>
      <c r="E347" s="3" t="s">
        <v>798</v>
      </c>
      <c r="F347" s="3">
        <v>267</v>
      </c>
      <c r="G347" s="3" t="s">
        <v>845</v>
      </c>
      <c r="H347" s="3">
        <v>218</v>
      </c>
      <c r="I347" s="3">
        <v>102</v>
      </c>
    </row>
    <row r="348" spans="1:9" x14ac:dyDescent="0.2">
      <c r="A348" s="13" t="s">
        <v>295</v>
      </c>
      <c r="B348" s="3" t="s">
        <v>777</v>
      </c>
      <c r="C348" s="16" t="d">
        <v>2025-12-19</v>
      </c>
      <c r="D348" s="3">
        <v>188</v>
      </c>
      <c r="E348" s="3" t="s">
        <v>798</v>
      </c>
      <c r="F348" s="3">
        <v>364</v>
      </c>
      <c r="G348" s="3" t="s">
        <v>842</v>
      </c>
      <c r="H348" s="3">
        <v>362</v>
      </c>
      <c r="I348" s="3">
        <v>357</v>
      </c>
    </row>
    <row r="349" spans="1:9" x14ac:dyDescent="0.2">
      <c r="A349" s="13" t="s">
        <v>288</v>
      </c>
      <c r="B349" s="3" t="s">
        <v>778</v>
      </c>
      <c r="C349" s="16" t="d">
        <v>2025-12-20</v>
      </c>
      <c r="D349" s="3">
        <v>188</v>
      </c>
      <c r="E349" s="3" t="s">
        <v>798</v>
      </c>
      <c r="F349" s="3">
        <v>262</v>
      </c>
      <c r="G349" s="3" t="s">
        <v>845</v>
      </c>
      <c r="H349" s="3">
        <v>213</v>
      </c>
      <c r="I349" s="3">
        <v>159</v>
      </c>
    </row>
    <row r="350" spans="1:9" x14ac:dyDescent="0.2">
      <c r="A350" s="13" t="s">
        <v>319</v>
      </c>
      <c r="B350" s="3" t="s">
        <v>775</v>
      </c>
      <c r="C350" s="16" t="d">
        <v>2025-08-22</v>
      </c>
      <c r="D350" s="3">
        <v>188</v>
      </c>
      <c r="E350" s="3" t="s">
        <v>798</v>
      </c>
      <c r="F350" s="3">
        <v>228</v>
      </c>
      <c r="G350" s="3" t="s">
        <v>844</v>
      </c>
      <c r="H350" s="3">
        <v>166</v>
      </c>
      <c r="I350" s="3">
        <v>186</v>
      </c>
    </row>
    <row r="351" spans="1:9" x14ac:dyDescent="0.2">
      <c r="A351" s="13" t="s">
        <v>50</v>
      </c>
      <c r="B351" s="3" t="s">
        <v>776</v>
      </c>
      <c r="C351" s="3" t="s">
        <v>1232</v>
      </c>
      <c r="D351" s="3">
        <v>188</v>
      </c>
      <c r="E351" s="3" t="s">
        <v>798</v>
      </c>
      <c r="F351" s="3">
        <v>247</v>
      </c>
      <c r="G351" s="3" t="s">
        <v>845</v>
      </c>
      <c r="H351" s="3">
        <v>195</v>
      </c>
      <c r="I351" s="3">
        <v>235</v>
      </c>
    </row>
    <row r="352" spans="1:9" x14ac:dyDescent="0.2">
      <c r="A352" s="13" t="s">
        <v>325</v>
      </c>
      <c r="B352" s="3" t="s">
        <v>781</v>
      </c>
      <c r="C352" s="16" t="d">
        <v>2025-04-28</v>
      </c>
      <c r="D352" s="3">
        <v>188</v>
      </c>
      <c r="E352" s="3" t="s">
        <v>798</v>
      </c>
      <c r="F352" s="3">
        <v>230</v>
      </c>
      <c r="G352" s="3" t="s">
        <v>845</v>
      </c>
      <c r="H352" s="3">
        <v>171</v>
      </c>
      <c r="I352" s="3">
        <v>86</v>
      </c>
    </row>
    <row r="353" spans="1:9" x14ac:dyDescent="0.2">
      <c r="A353" s="13" t="s">
        <v>182</v>
      </c>
      <c r="B353" s="3" t="s">
        <v>781</v>
      </c>
      <c r="C353" s="3" t="s">
        <v>1288</v>
      </c>
      <c r="D353" s="3">
        <v>188</v>
      </c>
      <c r="E353" s="3" t="s">
        <v>798</v>
      </c>
      <c r="F353" s="3">
        <v>284</v>
      </c>
      <c r="G353" s="3" t="s">
        <v>845</v>
      </c>
      <c r="H353" s="3">
        <v>240</v>
      </c>
      <c r="I353" s="3">
        <v>203</v>
      </c>
    </row>
    <row r="354" spans="1:9" x14ac:dyDescent="0.2">
      <c r="A354" s="13" t="s">
        <v>292</v>
      </c>
      <c r="B354" s="3" t="s">
        <v>765</v>
      </c>
      <c r="C354" s="16" t="d">
        <v>2025-12-20</v>
      </c>
      <c r="D354" s="3">
        <v>188</v>
      </c>
      <c r="E354" s="3" t="s">
        <v>798</v>
      </c>
      <c r="F354" s="3">
        <v>194</v>
      </c>
      <c r="G354" s="3" t="s">
        <v>983</v>
      </c>
      <c r="H354" s="3">
        <v>93</v>
      </c>
      <c r="I354" s="3">
        <v>284</v>
      </c>
    </row>
    <row r="355" spans="1:9" x14ac:dyDescent="0.2">
      <c r="A355" s="13" t="s">
        <v>335</v>
      </c>
      <c r="B355" s="3" t="s">
        <v>788</v>
      </c>
      <c r="C355" s="16" t="d">
        <v>2025-12-22</v>
      </c>
      <c r="D355" s="3">
        <v>188</v>
      </c>
      <c r="E355" s="3" t="s">
        <v>798</v>
      </c>
      <c r="F355" s="3">
        <v>345</v>
      </c>
      <c r="G355" s="3" t="s">
        <v>843</v>
      </c>
      <c r="H355" s="3">
        <v>342</v>
      </c>
      <c r="I355" s="3">
        <v>158</v>
      </c>
    </row>
    <row r="356" spans="1:9" x14ac:dyDescent="0.2">
      <c r="A356" s="13" t="s">
        <v>361</v>
      </c>
      <c r="B356" s="3" t="s">
        <v>785</v>
      </c>
      <c r="C356" s="3" t="s">
        <v>1238</v>
      </c>
      <c r="D356" s="3">
        <v>188</v>
      </c>
      <c r="E356" s="3" t="s">
        <v>798</v>
      </c>
      <c r="F356" s="3">
        <v>270</v>
      </c>
      <c r="G356" s="3" t="s">
        <v>844</v>
      </c>
      <c r="H356" s="3">
        <v>222</v>
      </c>
      <c r="I356" s="3">
        <v>28</v>
      </c>
    </row>
    <row r="357" spans="1:9" x14ac:dyDescent="0.2">
      <c r="A357" s="13" t="s">
        <v>249</v>
      </c>
      <c r="B357" s="3" t="s">
        <v>777</v>
      </c>
      <c r="C357" s="3" t="s">
        <v>1257</v>
      </c>
      <c r="D357" s="3">
        <v>188</v>
      </c>
      <c r="E357" s="3" t="s">
        <v>798</v>
      </c>
      <c r="F357" s="3">
        <v>357</v>
      </c>
      <c r="G357" s="3" t="s">
        <v>846</v>
      </c>
      <c r="H357" s="3">
        <v>354</v>
      </c>
      <c r="I357" s="3">
        <v>298</v>
      </c>
    </row>
    <row r="358" spans="1:9" x14ac:dyDescent="0.2">
      <c r="A358" s="13" t="s">
        <v>366</v>
      </c>
      <c r="B358" s="3" t="s">
        <v>770</v>
      </c>
      <c r="C358" s="16" t="d">
        <v>2025-05-26</v>
      </c>
      <c r="D358" s="3">
        <v>188</v>
      </c>
      <c r="E358" s="3" t="s">
        <v>798</v>
      </c>
      <c r="F358" s="3">
        <v>232</v>
      </c>
      <c r="G358" s="3" t="s">
        <v>846</v>
      </c>
      <c r="H358" s="3">
        <v>173</v>
      </c>
      <c r="I358" s="3">
        <v>35</v>
      </c>
    </row>
    <row r="359" spans="1:9" x14ac:dyDescent="0.2">
      <c r="A359" s="13" t="s">
        <v>207</v>
      </c>
      <c r="B359" s="3" t="s">
        <v>768</v>
      </c>
      <c r="C359" s="3" t="s">
        <v>1232</v>
      </c>
      <c r="D359" s="3">
        <v>188</v>
      </c>
      <c r="E359" s="3" t="s">
        <v>798</v>
      </c>
      <c r="F359" s="3">
        <v>240</v>
      </c>
      <c r="G359" s="3" t="s">
        <v>845</v>
      </c>
      <c r="H359" s="3">
        <v>184</v>
      </c>
      <c r="I359" s="3">
        <v>156</v>
      </c>
    </row>
    <row r="360" spans="1:9" x14ac:dyDescent="0.2">
      <c r="A360" s="13" t="s">
        <v>368</v>
      </c>
      <c r="B360" s="3" t="s">
        <v>773</v>
      </c>
      <c r="C360" s="16" t="d">
        <v>2025-06-25</v>
      </c>
      <c r="D360" s="3">
        <v>188</v>
      </c>
      <c r="E360" s="3" t="s">
        <v>798</v>
      </c>
      <c r="F360" s="3">
        <v>289</v>
      </c>
      <c r="G360" s="3" t="s">
        <v>845</v>
      </c>
      <c r="H360" s="3">
        <v>252</v>
      </c>
      <c r="I360" s="3">
        <v>221</v>
      </c>
    </row>
    <row r="361" spans="1:9" x14ac:dyDescent="0.2">
      <c r="A361" s="13" t="s">
        <v>193</v>
      </c>
      <c r="B361" s="3" t="s">
        <v>779</v>
      </c>
      <c r="C361" s="16" t="d">
        <v>2025-06-26</v>
      </c>
      <c r="D361" s="3">
        <v>188</v>
      </c>
      <c r="E361" s="3" t="s">
        <v>798</v>
      </c>
      <c r="F361" s="3">
        <v>227</v>
      </c>
      <c r="G361" s="3" t="s">
        <v>842</v>
      </c>
      <c r="H361" s="3">
        <v>164</v>
      </c>
      <c r="I361" s="3">
        <v>177</v>
      </c>
    </row>
    <row r="362" spans="1:9" x14ac:dyDescent="0.2">
      <c r="A362" s="13" t="s">
        <v>139</v>
      </c>
      <c r="B362" s="3" t="s">
        <v>770</v>
      </c>
      <c r="C362" s="3" t="s">
        <v>1245</v>
      </c>
      <c r="D362" s="3">
        <v>188</v>
      </c>
      <c r="E362" s="3" t="s">
        <v>798</v>
      </c>
      <c r="F362" s="3">
        <v>350</v>
      </c>
      <c r="G362" s="3" t="s">
        <v>845</v>
      </c>
      <c r="H362" s="3">
        <v>347</v>
      </c>
      <c r="I362" s="3">
        <v>359</v>
      </c>
    </row>
    <row r="363" spans="1:9" x14ac:dyDescent="0.2">
      <c r="A363" s="13" t="s">
        <v>200</v>
      </c>
      <c r="B363" s="3" t="s">
        <v>772</v>
      </c>
      <c r="C363" s="3" t="s">
        <v>1261</v>
      </c>
      <c r="D363" s="3">
        <v>188</v>
      </c>
      <c r="E363" s="3" t="s">
        <v>798</v>
      </c>
      <c r="F363" s="3">
        <v>274</v>
      </c>
      <c r="G363" s="3" t="s">
        <v>842</v>
      </c>
      <c r="H363" s="3">
        <v>227</v>
      </c>
      <c r="I363" s="3">
        <v>331</v>
      </c>
    </row>
    <row r="364" spans="1:9" x14ac:dyDescent="0.2">
      <c r="A364" s="13" t="s">
        <v>293</v>
      </c>
      <c r="B364" s="3" t="s">
        <v>768</v>
      </c>
      <c r="C364" s="16" t="d">
        <v>2025-07-26</v>
      </c>
      <c r="D364" s="3">
        <v>188</v>
      </c>
      <c r="E364" s="3" t="s">
        <v>798</v>
      </c>
      <c r="F364" s="3">
        <v>226</v>
      </c>
      <c r="G364" s="3" t="s">
        <v>844</v>
      </c>
      <c r="H364" s="3">
        <v>160</v>
      </c>
      <c r="I364" s="3">
        <v>148</v>
      </c>
    </row>
    <row r="365" spans="1:9" x14ac:dyDescent="0.2">
      <c r="A365" s="13" t="s">
        <v>311</v>
      </c>
      <c r="B365" s="3" t="s">
        <v>787</v>
      </c>
      <c r="C365" s="3" t="s">
        <v>1245</v>
      </c>
      <c r="D365" s="3">
        <v>188</v>
      </c>
      <c r="E365" s="3" t="s">
        <v>798</v>
      </c>
      <c r="F365" s="3">
        <v>359</v>
      </c>
      <c r="G365" s="3" t="s">
        <v>844</v>
      </c>
      <c r="H365" s="3">
        <v>356</v>
      </c>
      <c r="I365" s="3">
        <v>311</v>
      </c>
    </row>
    <row r="366" spans="1:9" x14ac:dyDescent="0.2">
      <c r="H366" s="12">
        <v>305</v>
      </c>
      <c r="I366" s="12">
        <v>224</v>
      </c>
    </row>
  </sheetData>
  <hyperlinks>
    <hyperlink ref="C1" r:id="rId1" display="https://www.espn.com/mens-college-basketball/bpi/_/view/resume/sort/bpi.wins/dir/desc" xr:uid="{F998A051-0512-E245-B267-4BBD0CA22D7B}"/>
    <hyperlink ref="D1" r:id="rId2" display="https://www.espn.com/mens-college-basketball/bpi/_/view/resume/sort/resume.sorrank/dir/desc" xr:uid="{6FA86C3A-4393-3147-82AD-AA57B56971DD}"/>
    <hyperlink ref="E1" r:id="rId3" display="https://www.espn.com/mens-college-basketball/bpi/_/view/resume/sort/resume.projectedtournamentseed/dir/asc" xr:uid="{8EC2168B-6081-D444-B112-3EC4556E0744}"/>
    <hyperlink ref="F1" r:id="rId4" display="https://www.espn.com/mens-college-basketball/bpi/_/view/resume/sort/resume.projectedtournamentorder/dir/asc" xr:uid="{32434FFE-0D14-1C47-A7C0-274DBD5D0EB2}"/>
    <hyperlink ref="G1" r:id="rId5" display="https://www.espn.com/mens-college-basketball/bpi/_/view/resume/sort/resume.top50bpiwins/dir/desc" xr:uid="{F66D1288-1C04-D04E-8D93-03BF78C9B590}"/>
    <hyperlink ref="H1" r:id="rId6" display="https://www.espn.com/mens-college-basketball/bpi/_/view/resume/sort/resume.sospastrank/dir/asc" xr:uid="{567E9446-603E-C749-8F26-7123F7AFC29D}"/>
    <hyperlink ref="I1" r:id="rId7" display="https://www.espn.com/mens-college-basketball/bpi/_/view/resume/sort/resume.sosoutofconfpastrank/dir/asc" xr:uid="{15340AFE-E9B7-684C-A140-C70EDFF59F0B}"/>
    <hyperlink ref="A1" r:id="rId8" xr:uid="{089798D5-A272-324A-9AD5-F348B0FB4758}"/>
  </hyperlinks>
  <pageMargins left="0.7" right="0.7" top="0.75" bottom="0.75" header="0.3" footer="0.3"/>
  <drawing r:id="rId9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3074-5F02-5044-9279-4CE8DAD19DA2}">
  <dimension ref="A1:AR365"/>
  <sheetViews>
    <sheetView workbookViewId="0"/>
  </sheetViews>
  <sheetFormatPr baseColWidth="10" defaultRowHeight="16" x14ac:dyDescent="0.2"/>
  <sheetData>
    <row r="1" spans="1:44" x14ac:dyDescent="0.2">
      <c r="A1" s="4" t="s">
        <v>732</v>
      </c>
      <c r="B1" s="9" t="s">
        <v>0</v>
      </c>
      <c r="C1" s="9" t="s">
        <v>942</v>
      </c>
      <c r="D1" s="9" t="s">
        <v>943</v>
      </c>
      <c r="E1" s="9" t="s">
        <v>944</v>
      </c>
      <c r="F1" s="9" t="s">
        <v>945</v>
      </c>
      <c r="G1" s="9" t="s">
        <v>946</v>
      </c>
      <c r="H1" s="9" t="s">
        <v>947</v>
      </c>
      <c r="I1" s="9" t="s">
        <v>984</v>
      </c>
      <c r="J1" s="9" t="s">
        <v>948</v>
      </c>
      <c r="K1" s="9" t="s">
        <v>949</v>
      </c>
      <c r="L1" s="9" t="s">
        <v>950</v>
      </c>
      <c r="M1" s="9" t="s">
        <v>951</v>
      </c>
      <c r="N1" s="9" t="s">
        <v>952</v>
      </c>
      <c r="O1" s="9" t="s">
        <v>953</v>
      </c>
      <c r="P1" s="9" t="s">
        <v>954</v>
      </c>
      <c r="Q1" s="9" t="s">
        <v>955</v>
      </c>
      <c r="R1" s="9" t="s">
        <v>956</v>
      </c>
      <c r="S1" s="9" t="s">
        <v>957</v>
      </c>
      <c r="T1" s="9" t="s">
        <v>958</v>
      </c>
      <c r="U1" s="9" t="s">
        <v>959</v>
      </c>
      <c r="V1" s="9" t="s">
        <v>960</v>
      </c>
      <c r="W1" s="9" t="s">
        <v>961</v>
      </c>
      <c r="X1" s="9" t="s">
        <v>962</v>
      </c>
      <c r="Y1" s="9" t="s">
        <v>963</v>
      </c>
      <c r="Z1" s="9" t="s">
        <v>964</v>
      </c>
      <c r="AA1" s="9" t="s">
        <v>965</v>
      </c>
      <c r="AB1" s="9" t="s">
        <v>966</v>
      </c>
      <c r="AC1" s="9" t="s">
        <v>967</v>
      </c>
      <c r="AD1" s="9" t="s">
        <v>968</v>
      </c>
      <c r="AE1" s="9" t="s">
        <v>969</v>
      </c>
      <c r="AF1" s="9" t="s">
        <v>970</v>
      </c>
      <c r="AG1" s="9" t="s">
        <v>971</v>
      </c>
      <c r="AH1" s="9" t="s">
        <v>972</v>
      </c>
      <c r="AI1" s="9" t="s">
        <v>973</v>
      </c>
      <c r="AJ1" s="9"/>
      <c r="AK1" s="9" t="s">
        <v>384</v>
      </c>
      <c r="AL1" s="9" t="s">
        <v>985</v>
      </c>
      <c r="AM1" s="9" t="s">
        <v>986</v>
      </c>
      <c r="AN1" s="9" t="s">
        <v>987</v>
      </c>
      <c r="AO1" s="9" t="s">
        <v>988</v>
      </c>
      <c r="AP1" s="9" t="s">
        <v>0</v>
      </c>
      <c r="AQ1" s="10"/>
      <c r="AR1" s="10"/>
    </row>
    <row r="2" spans="1:44" x14ac:dyDescent="0.2">
      <c r="A2" s="8">
        <v>1</v>
      </c>
      <c r="B2" s="6" t="s">
        <v>504</v>
      </c>
      <c r="C2" s="6">
        <v>124.797</v>
      </c>
      <c r="D2" s="6">
        <v>87.98</v>
      </c>
      <c r="E2" s="6">
        <v>0.98199999999999998</v>
      </c>
      <c r="F2" s="6" t="s">
        <v>1384</v>
      </c>
      <c r="G2" s="6">
        <v>30</v>
      </c>
      <c r="H2" s="6">
        <v>34</v>
      </c>
      <c r="I2" s="6">
        <v>52.7</v>
      </c>
      <c r="J2" s="6">
        <v>44.9</v>
      </c>
      <c r="K2" s="6">
        <v>28.2</v>
      </c>
      <c r="L2" s="6">
        <v>34.1</v>
      </c>
      <c r="M2" s="6">
        <v>14.6</v>
      </c>
      <c r="N2" s="6">
        <v>21.7</v>
      </c>
      <c r="O2" s="6">
        <v>36.1</v>
      </c>
      <c r="P2" s="6">
        <v>29.3</v>
      </c>
      <c r="Q2" s="6">
        <v>62.4</v>
      </c>
      <c r="R2" s="6">
        <v>49</v>
      </c>
      <c r="S2" s="6">
        <v>43.9</v>
      </c>
      <c r="T2" s="6">
        <v>39.799999999999997</v>
      </c>
      <c r="U2" s="6">
        <v>30.9</v>
      </c>
      <c r="V2" s="6">
        <v>15.8</v>
      </c>
      <c r="W2" s="6">
        <v>6.6</v>
      </c>
      <c r="X2" s="6">
        <v>44.4</v>
      </c>
      <c r="Y2" s="6">
        <v>55</v>
      </c>
      <c r="Z2" s="6">
        <v>34.5</v>
      </c>
      <c r="AA2" s="6">
        <v>43.1</v>
      </c>
      <c r="AB2" s="6">
        <v>61.44</v>
      </c>
      <c r="AC2" s="6">
        <v>76.819999999999993</v>
      </c>
      <c r="AD2" s="6">
        <v>79.578000000000003</v>
      </c>
      <c r="AE2" s="6">
        <v>2.278</v>
      </c>
      <c r="AF2" s="7">
        <v>2025</v>
      </c>
      <c r="AG2" s="6">
        <v>0</v>
      </c>
      <c r="AH2" s="6">
        <v>0</v>
      </c>
      <c r="AI2" s="6">
        <v>75.694999999999993</v>
      </c>
      <c r="AJ2" s="6"/>
      <c r="AK2" s="6">
        <v>74.099999999999994</v>
      </c>
      <c r="AL2" s="6">
        <v>70.900000000000006</v>
      </c>
      <c r="AM2" s="6">
        <v>1.167</v>
      </c>
      <c r="AN2" s="6">
        <v>0.92</v>
      </c>
      <c r="AO2" s="6">
        <v>38.581000000000003</v>
      </c>
      <c r="AP2" s="6" t="s">
        <v>504</v>
      </c>
      <c r="AQ2" t="str">
        <f t="shared" ref="AQ2:AQ66" si="0">SUBSTITUTE(AP2,"St.","State")</f>
        <v>Houston</v>
      </c>
    </row>
    <row r="3" spans="1:44" x14ac:dyDescent="0.2">
      <c r="A3" s="8">
        <v>2</v>
      </c>
      <c r="B3" s="6" t="s">
        <v>467</v>
      </c>
      <c r="C3" s="6">
        <v>128.446</v>
      </c>
      <c r="D3" s="6">
        <v>91.281999999999996</v>
      </c>
      <c r="E3" s="6">
        <v>0.98099999999999998</v>
      </c>
      <c r="F3" s="6" t="s">
        <v>1385</v>
      </c>
      <c r="G3" s="6">
        <v>31</v>
      </c>
      <c r="H3" s="6">
        <v>34</v>
      </c>
      <c r="I3" s="6">
        <v>57.4</v>
      </c>
      <c r="J3" s="6">
        <v>44.5</v>
      </c>
      <c r="K3" s="6">
        <v>32.1</v>
      </c>
      <c r="L3" s="6">
        <v>25.4</v>
      </c>
      <c r="M3" s="6">
        <v>14.4</v>
      </c>
      <c r="N3" s="6">
        <v>17.7</v>
      </c>
      <c r="O3" s="6">
        <v>35.200000000000003</v>
      </c>
      <c r="P3" s="6">
        <v>26.5</v>
      </c>
      <c r="Q3" s="6">
        <v>66.599999999999994</v>
      </c>
      <c r="R3" s="6">
        <v>58</v>
      </c>
      <c r="S3" s="6">
        <v>43.4</v>
      </c>
      <c r="T3" s="6">
        <v>37.700000000000003</v>
      </c>
      <c r="U3" s="6">
        <v>30.9</v>
      </c>
      <c r="V3" s="6">
        <v>10.6</v>
      </c>
      <c r="W3" s="6">
        <v>9.6999999999999993</v>
      </c>
      <c r="X3" s="6">
        <v>58.1</v>
      </c>
      <c r="Y3" s="6">
        <v>51.4</v>
      </c>
      <c r="Z3" s="6">
        <v>45.4</v>
      </c>
      <c r="AA3" s="6">
        <v>37.9</v>
      </c>
      <c r="AB3" s="6">
        <v>65.72</v>
      </c>
      <c r="AC3" s="6">
        <v>79.763000000000005</v>
      </c>
      <c r="AD3" s="6">
        <v>82.221000000000004</v>
      </c>
      <c r="AE3" s="6">
        <v>0.96799999999999997</v>
      </c>
      <c r="AF3" s="7">
        <v>2025</v>
      </c>
      <c r="AG3" s="6">
        <v>0</v>
      </c>
      <c r="AH3" s="6">
        <v>0</v>
      </c>
      <c r="AI3" s="6">
        <v>80.733999999999995</v>
      </c>
      <c r="AJ3" s="6"/>
      <c r="AK3" s="6">
        <v>78.400000000000006</v>
      </c>
      <c r="AL3" s="6">
        <v>71.5</v>
      </c>
      <c r="AM3" s="6">
        <v>1.242</v>
      </c>
      <c r="AN3" s="6">
        <v>0.93</v>
      </c>
      <c r="AO3" s="6">
        <v>30.626000000000001</v>
      </c>
      <c r="AP3" s="6" t="s">
        <v>467</v>
      </c>
      <c r="AQ3" t="str">
        <f t="shared" si="0"/>
        <v>Duke</v>
      </c>
    </row>
    <row r="4" spans="1:44" x14ac:dyDescent="0.2">
      <c r="A4" s="8">
        <v>3</v>
      </c>
      <c r="B4" s="6" t="s">
        <v>415</v>
      </c>
      <c r="C4" s="6">
        <v>129.07900000000001</v>
      </c>
      <c r="D4" s="6">
        <v>93.682000000000002</v>
      </c>
      <c r="E4" s="6">
        <v>0.97599999999999998</v>
      </c>
      <c r="F4" s="6" t="s">
        <v>1386</v>
      </c>
      <c r="G4" s="6">
        <v>28</v>
      </c>
      <c r="H4" s="6">
        <v>33</v>
      </c>
      <c r="I4" s="6">
        <v>55.7</v>
      </c>
      <c r="J4" s="6">
        <v>46</v>
      </c>
      <c r="K4" s="6">
        <v>33.5</v>
      </c>
      <c r="L4" s="6">
        <v>39.200000000000003</v>
      </c>
      <c r="M4" s="6">
        <v>13.4</v>
      </c>
      <c r="N4" s="6">
        <v>17.399999999999999</v>
      </c>
      <c r="O4" s="6">
        <v>34.299999999999997</v>
      </c>
      <c r="P4" s="6">
        <v>30.3</v>
      </c>
      <c r="Q4" s="6">
        <v>68.900000000000006</v>
      </c>
      <c r="R4" s="6">
        <v>56.1</v>
      </c>
      <c r="S4" s="6">
        <v>47.2</v>
      </c>
      <c r="T4" s="6">
        <v>36.799999999999997</v>
      </c>
      <c r="U4" s="6">
        <v>29.2</v>
      </c>
      <c r="V4" s="6">
        <v>16.5</v>
      </c>
      <c r="W4" s="6">
        <v>7.5</v>
      </c>
      <c r="X4" s="6">
        <v>55.5</v>
      </c>
      <c r="Y4" s="6">
        <v>40.200000000000003</v>
      </c>
      <c r="Z4" s="6">
        <v>40.6</v>
      </c>
      <c r="AA4" s="6">
        <v>34.799999999999997</v>
      </c>
      <c r="AB4" s="6">
        <v>67.793000000000006</v>
      </c>
      <c r="AC4" s="6">
        <v>78.430999999999997</v>
      </c>
      <c r="AD4" s="6">
        <v>81.057000000000002</v>
      </c>
      <c r="AE4" s="6">
        <v>2.573</v>
      </c>
      <c r="AF4" s="7">
        <v>2025</v>
      </c>
      <c r="AG4" s="6">
        <v>0</v>
      </c>
      <c r="AH4" s="6">
        <v>0</v>
      </c>
      <c r="AI4" s="6">
        <v>34.433</v>
      </c>
      <c r="AJ4" s="6"/>
      <c r="AK4" s="6">
        <v>74</v>
      </c>
      <c r="AL4" s="6">
        <v>73.5</v>
      </c>
      <c r="AM4" s="6">
        <v>1.2130000000000001</v>
      </c>
      <c r="AN4" s="6">
        <v>1.0069999999999999</v>
      </c>
      <c r="AO4" s="6">
        <v>45.57</v>
      </c>
      <c r="AP4" s="6" t="s">
        <v>415</v>
      </c>
      <c r="AQ4" t="str">
        <f t="shared" si="0"/>
        <v>Auburn</v>
      </c>
    </row>
    <row r="5" spans="1:44" x14ac:dyDescent="0.2">
      <c r="A5" s="8">
        <v>4</v>
      </c>
      <c r="B5" s="6" t="s">
        <v>480</v>
      </c>
      <c r="C5" s="6">
        <v>126.795</v>
      </c>
      <c r="D5" s="6">
        <v>93.744</v>
      </c>
      <c r="E5" s="6">
        <v>0.97</v>
      </c>
      <c r="F5" s="6" t="s">
        <v>1387</v>
      </c>
      <c r="G5" s="6">
        <v>29</v>
      </c>
      <c r="H5" s="6">
        <v>33</v>
      </c>
      <c r="I5" s="6">
        <v>55.2</v>
      </c>
      <c r="J5" s="6">
        <v>45.2</v>
      </c>
      <c r="K5" s="6">
        <v>32.200000000000003</v>
      </c>
      <c r="L5" s="6">
        <v>32.299999999999997</v>
      </c>
      <c r="M5" s="6">
        <v>15.1</v>
      </c>
      <c r="N5" s="6">
        <v>17.100000000000001</v>
      </c>
      <c r="O5" s="6">
        <v>38</v>
      </c>
      <c r="P5" s="6">
        <v>29</v>
      </c>
      <c r="Q5" s="6">
        <v>70.900000000000006</v>
      </c>
      <c r="R5" s="6">
        <v>56.5</v>
      </c>
      <c r="S5" s="6">
        <v>45.6</v>
      </c>
      <c r="T5" s="6">
        <v>35.6</v>
      </c>
      <c r="U5" s="6">
        <v>29.6</v>
      </c>
      <c r="V5" s="6">
        <v>12.4</v>
      </c>
      <c r="W5" s="6">
        <v>8.5</v>
      </c>
      <c r="X5" s="6">
        <v>52.6</v>
      </c>
      <c r="Y5" s="6">
        <v>45.8</v>
      </c>
      <c r="Z5" s="6">
        <v>43.6</v>
      </c>
      <c r="AA5" s="6">
        <v>36.9</v>
      </c>
      <c r="AB5" s="6">
        <v>69.5</v>
      </c>
      <c r="AC5" s="6">
        <v>77.867999999999995</v>
      </c>
      <c r="AD5" s="6">
        <v>81.682000000000002</v>
      </c>
      <c r="AE5" s="6">
        <v>1.885</v>
      </c>
      <c r="AF5" s="7">
        <v>2025</v>
      </c>
      <c r="AG5" s="6">
        <v>0</v>
      </c>
      <c r="AH5" s="6">
        <v>0</v>
      </c>
      <c r="AI5" s="6">
        <v>28.701000000000001</v>
      </c>
      <c r="AJ5" s="6"/>
      <c r="AK5" s="6">
        <v>71.099999999999994</v>
      </c>
      <c r="AL5" s="6">
        <v>70.3</v>
      </c>
      <c r="AM5" s="6">
        <v>1.204</v>
      </c>
      <c r="AN5" s="6">
        <v>0.97299999999999998</v>
      </c>
      <c r="AO5" s="6">
        <v>36.768000000000001</v>
      </c>
      <c r="AP5" s="6" t="s">
        <v>480</v>
      </c>
      <c r="AQ5" t="str">
        <f t="shared" si="0"/>
        <v>Florida</v>
      </c>
    </row>
    <row r="6" spans="1:44" x14ac:dyDescent="0.2">
      <c r="A6" s="8">
        <v>5</v>
      </c>
      <c r="B6" s="6" t="s">
        <v>405</v>
      </c>
      <c r="C6" s="6">
        <v>127.68300000000001</v>
      </c>
      <c r="D6" s="6">
        <v>96.415000000000006</v>
      </c>
      <c r="E6" s="6">
        <v>0.96199999999999997</v>
      </c>
      <c r="F6" s="6" t="s">
        <v>1388</v>
      </c>
      <c r="G6" s="6">
        <v>25</v>
      </c>
      <c r="H6" s="6">
        <v>33</v>
      </c>
      <c r="I6" s="6">
        <v>56.3</v>
      </c>
      <c r="J6" s="6">
        <v>47.9</v>
      </c>
      <c r="K6" s="6">
        <v>40.1</v>
      </c>
      <c r="L6" s="6">
        <v>33.9</v>
      </c>
      <c r="M6" s="6">
        <v>16.7</v>
      </c>
      <c r="N6" s="6">
        <v>13.5</v>
      </c>
      <c r="O6" s="6">
        <v>34.700000000000003</v>
      </c>
      <c r="P6" s="6">
        <v>29.2</v>
      </c>
      <c r="Q6" s="6">
        <v>76.3</v>
      </c>
      <c r="R6" s="6">
        <v>59.7</v>
      </c>
      <c r="S6" s="6">
        <v>48.8</v>
      </c>
      <c r="T6" s="6">
        <v>35</v>
      </c>
      <c r="U6" s="6">
        <v>30.8</v>
      </c>
      <c r="V6" s="6">
        <v>10.1</v>
      </c>
      <c r="W6" s="6">
        <v>12.2</v>
      </c>
      <c r="X6" s="6">
        <v>54.1</v>
      </c>
      <c r="Y6" s="6">
        <v>43.8</v>
      </c>
      <c r="Z6" s="6">
        <v>46.2</v>
      </c>
      <c r="AA6" s="6">
        <v>35.1</v>
      </c>
      <c r="AB6" s="6">
        <v>74.664000000000001</v>
      </c>
      <c r="AC6" s="6">
        <v>78.073999999999998</v>
      </c>
      <c r="AD6" s="6">
        <v>82.581000000000003</v>
      </c>
      <c r="AE6" s="6">
        <v>1.819</v>
      </c>
      <c r="AF6" s="7">
        <v>2025</v>
      </c>
      <c r="AG6" s="6">
        <v>0</v>
      </c>
      <c r="AH6" s="6">
        <v>0</v>
      </c>
      <c r="AI6" s="6">
        <v>58.572000000000003</v>
      </c>
      <c r="AJ6" s="6"/>
      <c r="AK6" s="6">
        <v>71.599999999999994</v>
      </c>
      <c r="AL6" s="6">
        <v>70.400000000000006</v>
      </c>
      <c r="AM6" s="6">
        <v>1.1870000000000001</v>
      </c>
      <c r="AN6" s="6">
        <v>1.06</v>
      </c>
      <c r="AO6" s="6">
        <v>46.427</v>
      </c>
      <c r="AP6" s="6" t="s">
        <v>405</v>
      </c>
      <c r="AQ6" t="str">
        <f>SUBSTITUTE(AP6,"St.","State")</f>
        <v>Alabama</v>
      </c>
    </row>
    <row r="7" spans="1:44" x14ac:dyDescent="0.2">
      <c r="A7" s="8">
        <v>6</v>
      </c>
      <c r="B7" s="6" t="s">
        <v>666</v>
      </c>
      <c r="C7" s="6">
        <v>118.929</v>
      </c>
      <c r="D7" s="6">
        <v>90.451999999999998</v>
      </c>
      <c r="E7" s="6">
        <v>0.95899999999999996</v>
      </c>
      <c r="F7" s="6" t="s">
        <v>1389</v>
      </c>
      <c r="G7" s="6">
        <v>27</v>
      </c>
      <c r="H7" s="6">
        <v>33</v>
      </c>
      <c r="I7" s="6">
        <v>52.8</v>
      </c>
      <c r="J7" s="6">
        <v>44.3</v>
      </c>
      <c r="K7" s="6">
        <v>34.6</v>
      </c>
      <c r="L7" s="6">
        <v>28.9</v>
      </c>
      <c r="M7" s="6">
        <v>16.100000000000001</v>
      </c>
      <c r="N7" s="6">
        <v>18</v>
      </c>
      <c r="O7" s="6">
        <v>35.9</v>
      </c>
      <c r="P7" s="6">
        <v>29.7</v>
      </c>
      <c r="Q7" s="6">
        <v>65.400000000000006</v>
      </c>
      <c r="R7" s="6">
        <v>54</v>
      </c>
      <c r="S7" s="6">
        <v>46.6</v>
      </c>
      <c r="T7" s="6">
        <v>34.1</v>
      </c>
      <c r="U7" s="6">
        <v>27.6</v>
      </c>
      <c r="V7" s="6">
        <v>16.100000000000001</v>
      </c>
      <c r="W7" s="6">
        <v>9.1999999999999993</v>
      </c>
      <c r="X7" s="6">
        <v>60</v>
      </c>
      <c r="Y7" s="6">
        <v>46.7</v>
      </c>
      <c r="Z7" s="6">
        <v>42.8</v>
      </c>
      <c r="AA7" s="6">
        <v>45.2</v>
      </c>
      <c r="AB7" s="6">
        <v>63.811999999999998</v>
      </c>
      <c r="AC7" s="6">
        <v>77.150000000000006</v>
      </c>
      <c r="AD7" s="6">
        <v>81.341999999999999</v>
      </c>
      <c r="AE7" s="6">
        <v>2.6520000000000001</v>
      </c>
      <c r="AF7" s="7">
        <v>2025</v>
      </c>
      <c r="AG7" s="6">
        <v>0</v>
      </c>
      <c r="AH7" s="6">
        <v>0</v>
      </c>
      <c r="AI7" s="6">
        <v>51.697000000000003</v>
      </c>
      <c r="AJ7" s="6"/>
      <c r="AK7" s="6">
        <v>74.2</v>
      </c>
      <c r="AL7" s="6">
        <v>73.2</v>
      </c>
      <c r="AM7" s="6">
        <v>1.1419999999999999</v>
      </c>
      <c r="AN7" s="6">
        <v>0.95299999999999996</v>
      </c>
      <c r="AO7" s="6">
        <v>40.090000000000003</v>
      </c>
      <c r="AP7" s="6" t="s">
        <v>666</v>
      </c>
      <c r="AQ7" t="str">
        <f t="shared" si="0"/>
        <v>Tennessee</v>
      </c>
    </row>
    <row r="8" spans="1:44" x14ac:dyDescent="0.2">
      <c r="A8" s="8">
        <v>7</v>
      </c>
      <c r="B8" s="6" t="s">
        <v>673</v>
      </c>
      <c r="C8" s="6">
        <v>126.005</v>
      </c>
      <c r="D8" s="6">
        <v>96.686999999999998</v>
      </c>
      <c r="E8" s="6">
        <v>0.95499999999999996</v>
      </c>
      <c r="F8" s="6" t="s">
        <v>1388</v>
      </c>
      <c r="G8" s="6">
        <v>25</v>
      </c>
      <c r="H8" s="6">
        <v>33</v>
      </c>
      <c r="I8" s="6">
        <v>55.5</v>
      </c>
      <c r="J8" s="6">
        <v>48</v>
      </c>
      <c r="K8" s="6">
        <v>29.7</v>
      </c>
      <c r="L8" s="6">
        <v>33.5</v>
      </c>
      <c r="M8" s="6">
        <v>14.8</v>
      </c>
      <c r="N8" s="6">
        <v>17.399999999999999</v>
      </c>
      <c r="O8" s="6">
        <v>34.299999999999997</v>
      </c>
      <c r="P8" s="6">
        <v>28.5</v>
      </c>
      <c r="Q8" s="6">
        <v>66.400000000000006</v>
      </c>
      <c r="R8" s="6">
        <v>54.3</v>
      </c>
      <c r="S8" s="6">
        <v>48.2</v>
      </c>
      <c r="T8" s="6">
        <v>37.9</v>
      </c>
      <c r="U8" s="6">
        <v>31.7</v>
      </c>
      <c r="V8" s="6">
        <v>8.1</v>
      </c>
      <c r="W8" s="6">
        <v>8</v>
      </c>
      <c r="X8" s="6">
        <v>58.5</v>
      </c>
      <c r="Y8" s="6">
        <v>45</v>
      </c>
      <c r="Z8" s="6">
        <v>44.6</v>
      </c>
      <c r="AA8" s="6">
        <v>34.1</v>
      </c>
      <c r="AB8" s="6">
        <v>65.569999999999993</v>
      </c>
      <c r="AC8" s="6">
        <v>76.406999999999996</v>
      </c>
      <c r="AD8" s="6">
        <v>79.853999999999999</v>
      </c>
      <c r="AE8" s="6">
        <v>1.972</v>
      </c>
      <c r="AF8" s="7">
        <v>2025</v>
      </c>
      <c r="AG8" s="6">
        <v>0</v>
      </c>
      <c r="AH8" s="6">
        <v>0</v>
      </c>
      <c r="AI8" s="6">
        <v>36.947000000000003</v>
      </c>
      <c r="AJ8" s="6"/>
      <c r="AK8" s="6">
        <v>76.400000000000006</v>
      </c>
      <c r="AL8" s="6">
        <v>69.5</v>
      </c>
      <c r="AM8" s="6">
        <v>1.2</v>
      </c>
      <c r="AN8" s="6">
        <v>1.002</v>
      </c>
      <c r="AO8" s="6">
        <v>35.229999999999997</v>
      </c>
      <c r="AP8" s="6" t="s">
        <v>673</v>
      </c>
      <c r="AQ8" t="str">
        <f t="shared" si="0"/>
        <v>Texas Tech</v>
      </c>
    </row>
    <row r="9" spans="1:44" x14ac:dyDescent="0.2">
      <c r="A9" s="8">
        <v>8</v>
      </c>
      <c r="B9" s="6" t="s">
        <v>516</v>
      </c>
      <c r="C9" s="6">
        <v>118.858</v>
      </c>
      <c r="D9" s="6">
        <v>92.343000000000004</v>
      </c>
      <c r="E9" s="6">
        <v>0.94799999999999995</v>
      </c>
      <c r="F9" s="6" t="s">
        <v>1390</v>
      </c>
      <c r="G9" s="6">
        <v>24</v>
      </c>
      <c r="H9" s="6">
        <v>33</v>
      </c>
      <c r="I9" s="6">
        <v>54.6</v>
      </c>
      <c r="J9" s="6">
        <v>48.4</v>
      </c>
      <c r="K9" s="6">
        <v>38.5</v>
      </c>
      <c r="L9" s="6">
        <v>28.9</v>
      </c>
      <c r="M9" s="6">
        <v>16.899999999999999</v>
      </c>
      <c r="N9" s="6">
        <v>21.8</v>
      </c>
      <c r="O9" s="6">
        <v>32.200000000000003</v>
      </c>
      <c r="P9" s="6">
        <v>28.4</v>
      </c>
      <c r="Q9" s="6">
        <v>69.5</v>
      </c>
      <c r="R9" s="6">
        <v>55.1</v>
      </c>
      <c r="S9" s="6">
        <v>47.5</v>
      </c>
      <c r="T9" s="6">
        <v>35.799999999999997</v>
      </c>
      <c r="U9" s="6">
        <v>33.200000000000003</v>
      </c>
      <c r="V9" s="6">
        <v>10.199999999999999</v>
      </c>
      <c r="W9" s="6">
        <v>9.3000000000000007</v>
      </c>
      <c r="X9" s="6">
        <v>53.9</v>
      </c>
      <c r="Y9" s="6">
        <v>55.3</v>
      </c>
      <c r="Z9" s="6">
        <v>36.9</v>
      </c>
      <c r="AA9" s="6">
        <v>40.700000000000003</v>
      </c>
      <c r="AB9" s="6">
        <v>68.555999999999997</v>
      </c>
      <c r="AC9" s="6">
        <v>77.853999999999999</v>
      </c>
      <c r="AD9" s="6">
        <v>81.052999999999997</v>
      </c>
      <c r="AE9" s="6">
        <v>2.4009999999999998</v>
      </c>
      <c r="AF9" s="7">
        <v>2025</v>
      </c>
      <c r="AG9" s="6">
        <v>0</v>
      </c>
      <c r="AH9" s="6">
        <v>0</v>
      </c>
      <c r="AI9" s="6">
        <v>35.926000000000002</v>
      </c>
      <c r="AJ9" s="6"/>
      <c r="AK9" s="6">
        <v>75.7</v>
      </c>
      <c r="AL9" s="6">
        <v>75</v>
      </c>
      <c r="AM9" s="6">
        <v>1.1399999999999999</v>
      </c>
      <c r="AN9" s="6">
        <v>0.96499999999999997</v>
      </c>
      <c r="AO9" s="6">
        <v>36.741999999999997</v>
      </c>
      <c r="AP9" s="6" t="s">
        <v>849</v>
      </c>
      <c r="AQ9" t="str">
        <f t="shared" si="0"/>
        <v>Iowa State</v>
      </c>
    </row>
    <row r="10" spans="1:44" x14ac:dyDescent="0.2">
      <c r="A10" s="8">
        <v>9</v>
      </c>
      <c r="B10" s="6" t="s">
        <v>410</v>
      </c>
      <c r="C10" s="6">
        <v>123.929</v>
      </c>
      <c r="D10" s="6">
        <v>96.44</v>
      </c>
      <c r="E10" s="6">
        <v>0.94699999999999995</v>
      </c>
      <c r="F10" s="6" t="s">
        <v>1391</v>
      </c>
      <c r="G10" s="6">
        <v>22</v>
      </c>
      <c r="H10" s="6">
        <v>34</v>
      </c>
      <c r="I10" s="6">
        <v>52.9</v>
      </c>
      <c r="J10" s="6">
        <v>48.6</v>
      </c>
      <c r="K10" s="6">
        <v>36.6</v>
      </c>
      <c r="L10" s="6">
        <v>29.2</v>
      </c>
      <c r="M10" s="6">
        <v>16.2</v>
      </c>
      <c r="N10" s="6">
        <v>16.600000000000001</v>
      </c>
      <c r="O10" s="6">
        <v>35.9</v>
      </c>
      <c r="P10" s="6">
        <v>28.5</v>
      </c>
      <c r="Q10" s="6">
        <v>70.2</v>
      </c>
      <c r="R10" s="6">
        <v>55.1</v>
      </c>
      <c r="S10" s="6">
        <v>47.2</v>
      </c>
      <c r="T10" s="6">
        <v>32.4</v>
      </c>
      <c r="U10" s="6">
        <v>33.6</v>
      </c>
      <c r="V10" s="6">
        <v>12</v>
      </c>
      <c r="W10" s="6">
        <v>6.7</v>
      </c>
      <c r="X10" s="6">
        <v>56.7</v>
      </c>
      <c r="Y10" s="6">
        <v>53.2</v>
      </c>
      <c r="Z10" s="6">
        <v>34.6</v>
      </c>
      <c r="AA10" s="6">
        <v>41.9</v>
      </c>
      <c r="AB10" s="6">
        <v>69.875</v>
      </c>
      <c r="AC10" s="6">
        <v>77.891999999999996</v>
      </c>
      <c r="AD10" s="6">
        <v>80.498000000000005</v>
      </c>
      <c r="AE10" s="6">
        <v>1.92</v>
      </c>
      <c r="AF10" s="7">
        <v>2025</v>
      </c>
      <c r="AG10" s="6">
        <v>0</v>
      </c>
      <c r="AH10" s="6">
        <v>0</v>
      </c>
      <c r="AI10" s="6">
        <v>66.268000000000001</v>
      </c>
      <c r="AJ10" s="6"/>
      <c r="AK10" s="6">
        <v>78.400000000000006</v>
      </c>
      <c r="AL10" s="6">
        <v>71.400000000000006</v>
      </c>
      <c r="AM10" s="6">
        <v>1.1559999999999999</v>
      </c>
      <c r="AN10" s="6">
        <v>1.0249999999999999</v>
      </c>
      <c r="AO10" s="6">
        <v>44.280999999999999</v>
      </c>
      <c r="AP10" s="6" t="s">
        <v>410</v>
      </c>
      <c r="AQ10" t="str">
        <f t="shared" si="0"/>
        <v>Arizona</v>
      </c>
    </row>
    <row r="11" spans="1:44" x14ac:dyDescent="0.2">
      <c r="A11" s="8">
        <v>10</v>
      </c>
      <c r="B11" s="6" t="s">
        <v>548</v>
      </c>
      <c r="C11" s="6">
        <v>117.746</v>
      </c>
      <c r="D11" s="6">
        <v>91.992999999999995</v>
      </c>
      <c r="E11" s="6">
        <v>0.94499999999999995</v>
      </c>
      <c r="F11" s="6" t="s">
        <v>1388</v>
      </c>
      <c r="G11" s="6">
        <v>25</v>
      </c>
      <c r="H11" s="6">
        <v>33</v>
      </c>
      <c r="I11" s="6">
        <v>53.8</v>
      </c>
      <c r="J11" s="6">
        <v>47</v>
      </c>
      <c r="K11" s="6">
        <v>32.9</v>
      </c>
      <c r="L11" s="6">
        <v>25.9</v>
      </c>
      <c r="M11" s="6">
        <v>14.5</v>
      </c>
      <c r="N11" s="6">
        <v>20.2</v>
      </c>
      <c r="O11" s="6">
        <v>31</v>
      </c>
      <c r="P11" s="6">
        <v>27.2</v>
      </c>
      <c r="Q11" s="6">
        <v>70.7</v>
      </c>
      <c r="R11" s="6">
        <v>52.7</v>
      </c>
      <c r="S11" s="6">
        <v>47.6</v>
      </c>
      <c r="T11" s="6">
        <v>37.200000000000003</v>
      </c>
      <c r="U11" s="6">
        <v>30.7</v>
      </c>
      <c r="V11" s="6">
        <v>12</v>
      </c>
      <c r="W11" s="6">
        <v>6.4</v>
      </c>
      <c r="X11" s="6">
        <v>50.4</v>
      </c>
      <c r="Y11" s="6">
        <v>49.4</v>
      </c>
      <c r="Z11" s="6">
        <v>35.5</v>
      </c>
      <c r="AA11" s="6">
        <v>35.799999999999997</v>
      </c>
      <c r="AB11" s="6">
        <v>69.850999999999999</v>
      </c>
      <c r="AC11" s="6">
        <v>77.5</v>
      </c>
      <c r="AD11" s="6">
        <v>80.918999999999997</v>
      </c>
      <c r="AE11" s="6">
        <v>1.64</v>
      </c>
      <c r="AF11" s="7">
        <v>2025</v>
      </c>
      <c r="AG11" s="6">
        <v>0</v>
      </c>
      <c r="AH11" s="6">
        <v>0</v>
      </c>
      <c r="AI11" s="6">
        <v>66.049000000000007</v>
      </c>
      <c r="AJ11" s="6"/>
      <c r="AK11" s="6">
        <v>75.5</v>
      </c>
      <c r="AL11" s="6">
        <v>73.900000000000006</v>
      </c>
      <c r="AM11" s="6">
        <v>1.151</v>
      </c>
      <c r="AN11" s="6">
        <v>0.94399999999999995</v>
      </c>
      <c r="AO11" s="6">
        <v>31.337</v>
      </c>
      <c r="AP11" s="6" t="s">
        <v>548</v>
      </c>
      <c r="AQ11" t="str">
        <f t="shared" si="0"/>
        <v>Maryland</v>
      </c>
    </row>
    <row r="12" spans="1:44" x14ac:dyDescent="0.2">
      <c r="A12" s="8">
        <v>11</v>
      </c>
      <c r="B12" s="6" t="s">
        <v>496</v>
      </c>
      <c r="C12" s="6">
        <v>123.29900000000001</v>
      </c>
      <c r="D12" s="6">
        <v>96.442999999999998</v>
      </c>
      <c r="E12" s="6">
        <v>0.94399999999999995</v>
      </c>
      <c r="F12" s="6" t="s">
        <v>1388</v>
      </c>
      <c r="G12" s="6">
        <v>25</v>
      </c>
      <c r="H12" s="6">
        <v>33</v>
      </c>
      <c r="I12" s="6">
        <v>55.7</v>
      </c>
      <c r="J12" s="6">
        <v>47.5</v>
      </c>
      <c r="K12" s="6">
        <v>30.9</v>
      </c>
      <c r="L12" s="6">
        <v>28.6</v>
      </c>
      <c r="M12" s="6">
        <v>13.2</v>
      </c>
      <c r="N12" s="6">
        <v>18.2</v>
      </c>
      <c r="O12" s="6">
        <v>32.700000000000003</v>
      </c>
      <c r="P12" s="6">
        <v>26.4</v>
      </c>
      <c r="Q12" s="6">
        <v>70.5</v>
      </c>
      <c r="R12" s="6">
        <v>57.8</v>
      </c>
      <c r="S12" s="6">
        <v>49.1</v>
      </c>
      <c r="T12" s="6">
        <v>34.4</v>
      </c>
      <c r="U12" s="6">
        <v>30.2</v>
      </c>
      <c r="V12" s="6">
        <v>8.3000000000000007</v>
      </c>
      <c r="W12" s="6">
        <v>8.1</v>
      </c>
      <c r="X12" s="6">
        <v>61.9</v>
      </c>
      <c r="Y12" s="6">
        <v>48.5</v>
      </c>
      <c r="Z12" s="6">
        <v>33.5</v>
      </c>
      <c r="AA12" s="6">
        <v>40.6</v>
      </c>
      <c r="AB12" s="6">
        <v>70.156000000000006</v>
      </c>
      <c r="AC12" s="6">
        <v>77.316999999999993</v>
      </c>
      <c r="AD12" s="6">
        <v>80.873000000000005</v>
      </c>
      <c r="AE12" s="6">
        <v>2.5219999999999998</v>
      </c>
      <c r="AF12" s="7">
        <v>2025</v>
      </c>
      <c r="AG12" s="6">
        <v>0</v>
      </c>
      <c r="AH12" s="6">
        <v>0</v>
      </c>
      <c r="AI12" s="6">
        <v>61.194000000000003</v>
      </c>
      <c r="AJ12" s="6"/>
      <c r="AK12" s="6">
        <v>80.099999999999994</v>
      </c>
      <c r="AL12" s="6">
        <v>72.8</v>
      </c>
      <c r="AM12" s="6">
        <v>1.2150000000000001</v>
      </c>
      <c r="AN12" s="6">
        <v>0.97699999999999998</v>
      </c>
      <c r="AO12" s="6">
        <v>26.114999999999998</v>
      </c>
      <c r="AP12" s="6" t="s">
        <v>496</v>
      </c>
      <c r="AQ12" t="str">
        <f t="shared" si="0"/>
        <v>Gonzaga</v>
      </c>
    </row>
    <row r="13" spans="1:44" x14ac:dyDescent="0.2">
      <c r="A13" s="8">
        <v>12</v>
      </c>
      <c r="B13" s="6" t="s">
        <v>719</v>
      </c>
      <c r="C13" s="6">
        <v>123.651</v>
      </c>
      <c r="D13" s="6">
        <v>96.823999999999998</v>
      </c>
      <c r="E13" s="6">
        <v>0.94299999999999995</v>
      </c>
      <c r="F13" s="6" t="s">
        <v>1392</v>
      </c>
      <c r="G13" s="6">
        <v>26</v>
      </c>
      <c r="H13" s="6">
        <v>34</v>
      </c>
      <c r="I13" s="6">
        <v>54.5</v>
      </c>
      <c r="J13" s="6">
        <v>48.1</v>
      </c>
      <c r="K13" s="6">
        <v>34</v>
      </c>
      <c r="L13" s="6">
        <v>28.2</v>
      </c>
      <c r="M13" s="6">
        <v>14.3</v>
      </c>
      <c r="N13" s="6">
        <v>14.6</v>
      </c>
      <c r="O13" s="6">
        <v>27.8</v>
      </c>
      <c r="P13" s="6">
        <v>26.9</v>
      </c>
      <c r="Q13" s="6">
        <v>68.7</v>
      </c>
      <c r="R13" s="6">
        <v>55.5</v>
      </c>
      <c r="S13" s="6">
        <v>47</v>
      </c>
      <c r="T13" s="6">
        <v>35.6</v>
      </c>
      <c r="U13" s="6">
        <v>33.200000000000003</v>
      </c>
      <c r="V13" s="6">
        <v>6.1</v>
      </c>
      <c r="W13" s="6">
        <v>10.9</v>
      </c>
      <c r="X13" s="6">
        <v>54.9</v>
      </c>
      <c r="Y13" s="6">
        <v>48.8</v>
      </c>
      <c r="Z13" s="6">
        <v>47.8</v>
      </c>
      <c r="AA13" s="6">
        <v>38.6</v>
      </c>
      <c r="AB13" s="6">
        <v>67.58</v>
      </c>
      <c r="AC13" s="6">
        <v>78.105999999999995</v>
      </c>
      <c r="AD13" s="6">
        <v>81.766000000000005</v>
      </c>
      <c r="AE13" s="6">
        <v>2.2200000000000002</v>
      </c>
      <c r="AF13" s="7">
        <v>2025</v>
      </c>
      <c r="AG13" s="6">
        <v>0</v>
      </c>
      <c r="AH13" s="6">
        <v>0</v>
      </c>
      <c r="AI13" s="6">
        <v>24.739000000000001</v>
      </c>
      <c r="AJ13" s="6"/>
      <c r="AK13" s="6">
        <v>82.6</v>
      </c>
      <c r="AL13" s="6">
        <v>71.900000000000006</v>
      </c>
      <c r="AM13" s="6">
        <v>1.1679999999999999</v>
      </c>
      <c r="AN13" s="6">
        <v>1.0269999999999999</v>
      </c>
      <c r="AO13" s="6">
        <v>35.073</v>
      </c>
      <c r="AP13" s="6" t="s">
        <v>719</v>
      </c>
      <c r="AQ13" t="str">
        <f t="shared" si="0"/>
        <v>Wisconsin</v>
      </c>
    </row>
    <row r="14" spans="1:44" x14ac:dyDescent="0.2">
      <c r="A14" s="8">
        <v>13</v>
      </c>
      <c r="B14" s="6" t="s">
        <v>555</v>
      </c>
      <c r="C14" s="6">
        <v>116.699</v>
      </c>
      <c r="D14" s="6">
        <v>91.731999999999999</v>
      </c>
      <c r="E14" s="6">
        <v>0.94099999999999995</v>
      </c>
      <c r="F14" s="6" t="s">
        <v>1389</v>
      </c>
      <c r="G14" s="6">
        <v>27</v>
      </c>
      <c r="H14" s="6">
        <v>33</v>
      </c>
      <c r="I14" s="6">
        <v>51.2</v>
      </c>
      <c r="J14" s="6">
        <v>46.1</v>
      </c>
      <c r="K14" s="6">
        <v>37.799999999999997</v>
      </c>
      <c r="L14" s="6">
        <v>33.1</v>
      </c>
      <c r="M14" s="6">
        <v>16.600000000000001</v>
      </c>
      <c r="N14" s="6">
        <v>16.399999999999999</v>
      </c>
      <c r="O14" s="6">
        <v>35.299999999999997</v>
      </c>
      <c r="P14" s="6">
        <v>24.6</v>
      </c>
      <c r="Q14" s="6">
        <v>69.2</v>
      </c>
      <c r="R14" s="6">
        <v>53.6</v>
      </c>
      <c r="S14" s="6">
        <v>49.1</v>
      </c>
      <c r="T14" s="6">
        <v>30.8</v>
      </c>
      <c r="U14" s="6">
        <v>27.9</v>
      </c>
      <c r="V14" s="6">
        <v>13.3</v>
      </c>
      <c r="W14" s="6">
        <v>7.8</v>
      </c>
      <c r="X14" s="6">
        <v>61.6</v>
      </c>
      <c r="Y14" s="6">
        <v>53.4</v>
      </c>
      <c r="Z14" s="6">
        <v>32.700000000000003</v>
      </c>
      <c r="AA14" s="6">
        <v>41.4</v>
      </c>
      <c r="AB14" s="6">
        <v>67.866</v>
      </c>
      <c r="AC14" s="6">
        <v>78.039000000000001</v>
      </c>
      <c r="AD14" s="6">
        <v>81.912999999999997</v>
      </c>
      <c r="AE14" s="6">
        <v>1.752</v>
      </c>
      <c r="AF14" s="7">
        <v>2025</v>
      </c>
      <c r="AG14" s="6">
        <v>0</v>
      </c>
      <c r="AH14" s="6">
        <v>0</v>
      </c>
      <c r="AI14" s="6">
        <v>74.742999999999995</v>
      </c>
      <c r="AJ14" s="6"/>
      <c r="AK14" s="6">
        <v>78.099999999999994</v>
      </c>
      <c r="AL14" s="6">
        <v>72.2</v>
      </c>
      <c r="AM14" s="6">
        <v>1.125</v>
      </c>
      <c r="AN14" s="6">
        <v>0.96799999999999997</v>
      </c>
      <c r="AO14" s="6">
        <v>34.713999999999999</v>
      </c>
      <c r="AP14" s="6" t="s">
        <v>850</v>
      </c>
      <c r="AQ14" t="str">
        <f t="shared" si="0"/>
        <v>Michigan State</v>
      </c>
    </row>
    <row r="15" spans="1:44" x14ac:dyDescent="0.2">
      <c r="A15" s="8">
        <v>14</v>
      </c>
      <c r="B15" s="6" t="s">
        <v>426</v>
      </c>
      <c r="C15" s="6">
        <v>125.434</v>
      </c>
      <c r="D15" s="6">
        <v>99.087000000000003</v>
      </c>
      <c r="E15" s="6">
        <v>0.93799999999999994</v>
      </c>
      <c r="F15" s="6" t="s">
        <v>1390</v>
      </c>
      <c r="G15" s="6">
        <v>24</v>
      </c>
      <c r="H15" s="6">
        <v>33</v>
      </c>
      <c r="I15" s="6">
        <v>57.2</v>
      </c>
      <c r="J15" s="6">
        <v>50.6</v>
      </c>
      <c r="K15" s="6">
        <v>30.2</v>
      </c>
      <c r="L15" s="6">
        <v>29.5</v>
      </c>
      <c r="M15" s="6">
        <v>17.600000000000001</v>
      </c>
      <c r="N15" s="6">
        <v>17.2</v>
      </c>
      <c r="O15" s="6">
        <v>33.299999999999997</v>
      </c>
      <c r="P15" s="6">
        <v>26.1</v>
      </c>
      <c r="Q15" s="6">
        <v>67.8</v>
      </c>
      <c r="R15" s="6">
        <v>58.6</v>
      </c>
      <c r="S15" s="6">
        <v>49.3</v>
      </c>
      <c r="T15" s="6">
        <v>37.1</v>
      </c>
      <c r="U15" s="6">
        <v>34.799999999999997</v>
      </c>
      <c r="V15" s="6">
        <v>9.8000000000000007</v>
      </c>
      <c r="W15" s="6">
        <v>8.5</v>
      </c>
      <c r="X15" s="6">
        <v>59.9</v>
      </c>
      <c r="Y15" s="6">
        <v>52.2</v>
      </c>
      <c r="Z15" s="6">
        <v>48.3</v>
      </c>
      <c r="AA15" s="6">
        <v>44.4</v>
      </c>
      <c r="AB15" s="6">
        <v>67.215000000000003</v>
      </c>
      <c r="AC15" s="6">
        <v>78.156999999999996</v>
      </c>
      <c r="AD15" s="6">
        <v>80.605999999999995</v>
      </c>
      <c r="AE15" s="6">
        <v>1.889</v>
      </c>
      <c r="AF15" s="7">
        <v>2025</v>
      </c>
      <c r="AG15" s="6">
        <v>0</v>
      </c>
      <c r="AH15" s="6">
        <v>0</v>
      </c>
      <c r="AI15" s="6">
        <v>35.970999999999997</v>
      </c>
      <c r="AJ15" s="6"/>
      <c r="AK15" s="6">
        <v>70.5</v>
      </c>
      <c r="AL15" s="6">
        <v>70.599999999999994</v>
      </c>
      <c r="AM15" s="6">
        <v>1.173</v>
      </c>
      <c r="AN15" s="6">
        <v>1.0269999999999999</v>
      </c>
      <c r="AO15" s="6">
        <v>35.194000000000003</v>
      </c>
      <c r="AP15" s="6" t="s">
        <v>426</v>
      </c>
      <c r="AQ15" t="str">
        <f t="shared" si="0"/>
        <v>BYU</v>
      </c>
    </row>
    <row r="16" spans="1:44" x14ac:dyDescent="0.2">
      <c r="A16" s="8">
        <v>15</v>
      </c>
      <c r="B16" s="6" t="s">
        <v>655</v>
      </c>
      <c r="C16" s="6">
        <v>112.53700000000001</v>
      </c>
      <c r="D16" s="6">
        <v>89.067999999999998</v>
      </c>
      <c r="E16" s="6">
        <v>0.93600000000000005</v>
      </c>
      <c r="F16" s="6" t="s">
        <v>1384</v>
      </c>
      <c r="G16" s="6">
        <v>30</v>
      </c>
      <c r="H16" s="6">
        <v>34</v>
      </c>
      <c r="I16" s="6">
        <v>49.7</v>
      </c>
      <c r="J16" s="6">
        <v>46.6</v>
      </c>
      <c r="K16" s="6">
        <v>30.2</v>
      </c>
      <c r="L16" s="6">
        <v>30.4</v>
      </c>
      <c r="M16" s="6">
        <v>15.6</v>
      </c>
      <c r="N16" s="6">
        <v>21.9</v>
      </c>
      <c r="O16" s="6">
        <v>37.299999999999997</v>
      </c>
      <c r="P16" s="6">
        <v>28.9</v>
      </c>
      <c r="Q16" s="6">
        <v>70.400000000000006</v>
      </c>
      <c r="R16" s="6">
        <v>51.5</v>
      </c>
      <c r="S16" s="6">
        <v>45.8</v>
      </c>
      <c r="T16" s="6">
        <v>30.4</v>
      </c>
      <c r="U16" s="6">
        <v>31.8</v>
      </c>
      <c r="V16" s="6">
        <v>15.1</v>
      </c>
      <c r="W16" s="6">
        <v>8.3000000000000007</v>
      </c>
      <c r="X16" s="6">
        <v>53.7</v>
      </c>
      <c r="Y16" s="6">
        <v>55.9</v>
      </c>
      <c r="Z16" s="6">
        <v>30.3</v>
      </c>
      <c r="AA16" s="6">
        <v>40.799999999999997</v>
      </c>
      <c r="AB16" s="6">
        <v>70.113</v>
      </c>
      <c r="AC16" s="6">
        <v>78.209000000000003</v>
      </c>
      <c r="AD16" s="6">
        <v>80.533000000000001</v>
      </c>
      <c r="AE16" s="6">
        <v>2.12</v>
      </c>
      <c r="AF16" s="7">
        <v>2025</v>
      </c>
      <c r="AG16" s="6">
        <v>0</v>
      </c>
      <c r="AH16" s="6">
        <v>0</v>
      </c>
      <c r="AI16" s="6">
        <v>64.078000000000003</v>
      </c>
      <c r="AJ16" s="6"/>
      <c r="AK16" s="6">
        <v>68.900000000000006</v>
      </c>
      <c r="AL16" s="6">
        <v>67</v>
      </c>
      <c r="AM16" s="6">
        <v>1.1020000000000001</v>
      </c>
      <c r="AN16" s="6">
        <v>0.92200000000000004</v>
      </c>
      <c r="AO16" s="6">
        <v>27.940999999999999</v>
      </c>
      <c r="AP16" s="6" t="s">
        <v>655</v>
      </c>
      <c r="AQ16" t="str">
        <f t="shared" si="0"/>
        <v>State John's</v>
      </c>
    </row>
    <row r="17" spans="1:43" x14ac:dyDescent="0.2">
      <c r="A17" s="8">
        <v>16</v>
      </c>
      <c r="B17" s="6" t="s">
        <v>560</v>
      </c>
      <c r="C17" s="6">
        <v>127.032</v>
      </c>
      <c r="D17" s="6">
        <v>100.82599999999999</v>
      </c>
      <c r="E17" s="6">
        <v>0.93400000000000005</v>
      </c>
      <c r="F17" s="6" t="s">
        <v>1393</v>
      </c>
      <c r="G17" s="6">
        <v>22</v>
      </c>
      <c r="H17" s="6">
        <v>33</v>
      </c>
      <c r="I17" s="6">
        <v>56.2</v>
      </c>
      <c r="J17" s="6">
        <v>50.7</v>
      </c>
      <c r="K17" s="6">
        <v>46.8</v>
      </c>
      <c r="L17" s="6">
        <v>35.299999999999997</v>
      </c>
      <c r="M17" s="6">
        <v>15.2</v>
      </c>
      <c r="N17" s="6">
        <v>20</v>
      </c>
      <c r="O17" s="6">
        <v>33.700000000000003</v>
      </c>
      <c r="P17" s="6">
        <v>32.200000000000003</v>
      </c>
      <c r="Q17" s="6">
        <v>70</v>
      </c>
      <c r="R17" s="6">
        <v>56.7</v>
      </c>
      <c r="S17" s="6">
        <v>51.1</v>
      </c>
      <c r="T17" s="6">
        <v>37</v>
      </c>
      <c r="U17" s="6">
        <v>33.4</v>
      </c>
      <c r="V17" s="6">
        <v>7.5</v>
      </c>
      <c r="W17" s="6">
        <v>10.5</v>
      </c>
      <c r="X17" s="6">
        <v>49.5</v>
      </c>
      <c r="Y17" s="6">
        <v>48.3</v>
      </c>
      <c r="Z17" s="6">
        <v>41.5</v>
      </c>
      <c r="AA17" s="6">
        <v>38.200000000000003</v>
      </c>
      <c r="AB17" s="6">
        <v>68.13</v>
      </c>
      <c r="AC17" s="6">
        <v>78.275999999999996</v>
      </c>
      <c r="AD17" s="6">
        <v>81.593999999999994</v>
      </c>
      <c r="AE17" s="6">
        <v>2.1970000000000001</v>
      </c>
      <c r="AF17" s="7">
        <v>2025</v>
      </c>
      <c r="AG17" s="6">
        <v>0</v>
      </c>
      <c r="AH17" s="6">
        <v>0</v>
      </c>
      <c r="AI17" s="6">
        <v>66.183999999999997</v>
      </c>
      <c r="AJ17" s="6"/>
      <c r="AK17" s="6">
        <v>72.5</v>
      </c>
      <c r="AL17" s="6">
        <v>76.2</v>
      </c>
      <c r="AM17" s="6">
        <v>1.2030000000000001</v>
      </c>
      <c r="AN17" s="6">
        <v>1.052</v>
      </c>
      <c r="AO17" s="6">
        <v>36.353000000000002</v>
      </c>
      <c r="AP17" s="6" t="s">
        <v>560</v>
      </c>
      <c r="AQ17" t="str">
        <f t="shared" si="0"/>
        <v>Missouri</v>
      </c>
    </row>
    <row r="18" spans="1:43" x14ac:dyDescent="0.2">
      <c r="A18" s="8">
        <v>17</v>
      </c>
      <c r="B18" s="6" t="s">
        <v>525</v>
      </c>
      <c r="C18" s="6">
        <v>123.94499999999999</v>
      </c>
      <c r="D18" s="6">
        <v>98.774000000000001</v>
      </c>
      <c r="E18" s="6">
        <v>0.93200000000000005</v>
      </c>
      <c r="F18" s="6" t="s">
        <v>1393</v>
      </c>
      <c r="G18" s="6">
        <v>22</v>
      </c>
      <c r="H18" s="6">
        <v>33</v>
      </c>
      <c r="I18" s="6">
        <v>56</v>
      </c>
      <c r="J18" s="6">
        <v>50.4</v>
      </c>
      <c r="K18" s="6">
        <v>35.9</v>
      </c>
      <c r="L18" s="6">
        <v>31</v>
      </c>
      <c r="M18" s="6">
        <v>15.2</v>
      </c>
      <c r="N18" s="6">
        <v>14</v>
      </c>
      <c r="O18" s="6">
        <v>28.7</v>
      </c>
      <c r="P18" s="6">
        <v>25.9</v>
      </c>
      <c r="Q18" s="6">
        <v>72.7</v>
      </c>
      <c r="R18" s="6">
        <v>55.9</v>
      </c>
      <c r="S18" s="6">
        <v>53.7</v>
      </c>
      <c r="T18" s="6">
        <v>37.4</v>
      </c>
      <c r="U18" s="6">
        <v>30.8</v>
      </c>
      <c r="V18" s="6">
        <v>11.3</v>
      </c>
      <c r="W18" s="6">
        <v>8</v>
      </c>
      <c r="X18" s="6">
        <v>56.7</v>
      </c>
      <c r="Y18" s="6">
        <v>46.3</v>
      </c>
      <c r="Z18" s="6">
        <v>41.7</v>
      </c>
      <c r="AA18" s="6">
        <v>43.5</v>
      </c>
      <c r="AB18" s="6">
        <v>70.885000000000005</v>
      </c>
      <c r="AC18" s="6">
        <v>78.775000000000006</v>
      </c>
      <c r="AD18" s="6">
        <v>82.177999999999997</v>
      </c>
      <c r="AE18" s="6">
        <v>2.3290000000000002</v>
      </c>
      <c r="AF18" s="7">
        <v>2025</v>
      </c>
      <c r="AG18" s="6">
        <v>0</v>
      </c>
      <c r="AH18" s="6">
        <v>0</v>
      </c>
      <c r="AI18" s="6">
        <v>46.326000000000001</v>
      </c>
      <c r="AJ18" s="6"/>
      <c r="AK18" s="6">
        <v>73.8</v>
      </c>
      <c r="AL18" s="6">
        <v>72</v>
      </c>
      <c r="AM18" s="6">
        <v>1.17</v>
      </c>
      <c r="AN18" s="6">
        <v>1.0680000000000001</v>
      </c>
      <c r="AO18" s="6">
        <v>43.533999999999999</v>
      </c>
      <c r="AP18" s="6" t="s">
        <v>525</v>
      </c>
      <c r="AQ18" t="str">
        <f t="shared" si="0"/>
        <v>Kentucky</v>
      </c>
    </row>
    <row r="19" spans="1:43" x14ac:dyDescent="0.2">
      <c r="A19" s="8">
        <v>18</v>
      </c>
      <c r="B19" s="6" t="s">
        <v>618</v>
      </c>
      <c r="C19" s="6">
        <v>124.89400000000001</v>
      </c>
      <c r="D19" s="6">
        <v>99.858999999999995</v>
      </c>
      <c r="E19" s="6">
        <v>0.92900000000000005</v>
      </c>
      <c r="F19" s="6" t="s">
        <v>1393</v>
      </c>
      <c r="G19" s="6">
        <v>22</v>
      </c>
      <c r="H19" s="6">
        <v>33</v>
      </c>
      <c r="I19" s="6">
        <v>56.3</v>
      </c>
      <c r="J19" s="6">
        <v>52</v>
      </c>
      <c r="K19" s="6">
        <v>34.6</v>
      </c>
      <c r="L19" s="6">
        <v>31</v>
      </c>
      <c r="M19" s="6">
        <v>15.6</v>
      </c>
      <c r="N19" s="6">
        <v>17.8</v>
      </c>
      <c r="O19" s="6">
        <v>31</v>
      </c>
      <c r="P19" s="6">
        <v>29.9</v>
      </c>
      <c r="Q19" s="6">
        <v>66.599999999999994</v>
      </c>
      <c r="R19" s="6">
        <v>55.5</v>
      </c>
      <c r="S19" s="6">
        <v>56.4</v>
      </c>
      <c r="T19" s="6">
        <v>38.5</v>
      </c>
      <c r="U19" s="6">
        <v>30.7</v>
      </c>
      <c r="V19" s="6">
        <v>5.3</v>
      </c>
      <c r="W19" s="6">
        <v>8.8000000000000007</v>
      </c>
      <c r="X19" s="6">
        <v>57.7</v>
      </c>
      <c r="Y19" s="6">
        <v>58</v>
      </c>
      <c r="Z19" s="6">
        <v>38.1</v>
      </c>
      <c r="AA19" s="6">
        <v>42.7</v>
      </c>
      <c r="AB19" s="6">
        <v>65.049000000000007</v>
      </c>
      <c r="AC19" s="6">
        <v>77.045000000000002</v>
      </c>
      <c r="AD19" s="6">
        <v>80.638999999999996</v>
      </c>
      <c r="AE19" s="6">
        <v>1.484</v>
      </c>
      <c r="AF19" s="7">
        <v>2025</v>
      </c>
      <c r="AG19" s="6">
        <v>0</v>
      </c>
      <c r="AH19" s="6">
        <v>0</v>
      </c>
      <c r="AI19" s="6">
        <v>73.945999999999998</v>
      </c>
      <c r="AJ19" s="6"/>
      <c r="AK19" s="6">
        <v>73</v>
      </c>
      <c r="AL19" s="6">
        <v>72.599999999999994</v>
      </c>
      <c r="AM19" s="6">
        <v>1.17</v>
      </c>
      <c r="AN19" s="6">
        <v>1.0680000000000001</v>
      </c>
      <c r="AO19" s="6">
        <v>38.433999999999997</v>
      </c>
      <c r="AP19" s="6" t="s">
        <v>618</v>
      </c>
      <c r="AQ19" t="str">
        <f t="shared" si="0"/>
        <v>Purdue</v>
      </c>
    </row>
    <row r="20" spans="1:43" x14ac:dyDescent="0.2">
      <c r="A20" s="8">
        <v>19</v>
      </c>
      <c r="B20" s="6" t="s">
        <v>540</v>
      </c>
      <c r="C20" s="6">
        <v>118.361</v>
      </c>
      <c r="D20" s="6">
        <v>94.658000000000001</v>
      </c>
      <c r="E20" s="6">
        <v>0.92900000000000005</v>
      </c>
      <c r="F20" s="6" t="s">
        <v>1394</v>
      </c>
      <c r="G20" s="6">
        <v>27</v>
      </c>
      <c r="H20" s="6">
        <v>34</v>
      </c>
      <c r="I20" s="6">
        <v>53.4</v>
      </c>
      <c r="J20" s="6">
        <v>49.2</v>
      </c>
      <c r="K20" s="6">
        <v>34.5</v>
      </c>
      <c r="L20" s="6">
        <v>26.8</v>
      </c>
      <c r="M20" s="6">
        <v>16.5</v>
      </c>
      <c r="N20" s="6">
        <v>18.600000000000001</v>
      </c>
      <c r="O20" s="6">
        <v>32.200000000000003</v>
      </c>
      <c r="P20" s="6">
        <v>27.2</v>
      </c>
      <c r="Q20" s="6">
        <v>69</v>
      </c>
      <c r="R20" s="6">
        <v>57</v>
      </c>
      <c r="S20" s="6">
        <v>48.3</v>
      </c>
      <c r="T20" s="6">
        <v>33</v>
      </c>
      <c r="U20" s="6">
        <v>33.700000000000003</v>
      </c>
      <c r="V20" s="6">
        <v>8.1</v>
      </c>
      <c r="W20" s="6">
        <v>9.6999999999999993</v>
      </c>
      <c r="X20" s="6">
        <v>51.9</v>
      </c>
      <c r="Y20" s="6">
        <v>46.6</v>
      </c>
      <c r="Z20" s="6">
        <v>48.1</v>
      </c>
      <c r="AA20" s="6">
        <v>39.700000000000003</v>
      </c>
      <c r="AB20" s="6">
        <v>68.822999999999993</v>
      </c>
      <c r="AC20" s="6">
        <v>78.007999999999996</v>
      </c>
      <c r="AD20" s="6">
        <v>81.168000000000006</v>
      </c>
      <c r="AE20" s="6">
        <v>2.5550000000000002</v>
      </c>
      <c r="AF20" s="7">
        <v>2025</v>
      </c>
      <c r="AG20" s="6">
        <v>0</v>
      </c>
      <c r="AH20" s="6">
        <v>0</v>
      </c>
      <c r="AI20" s="6">
        <v>20.225000000000001</v>
      </c>
      <c r="AJ20" s="6"/>
      <c r="AK20" s="6">
        <v>74.400000000000006</v>
      </c>
      <c r="AL20" s="6">
        <v>71.400000000000006</v>
      </c>
      <c r="AM20" s="6">
        <v>1.135</v>
      </c>
      <c r="AN20" s="6">
        <v>0.995</v>
      </c>
      <c r="AO20" s="6">
        <v>29.998999999999999</v>
      </c>
      <c r="AP20" s="6" t="s">
        <v>540</v>
      </c>
      <c r="AQ20" t="str">
        <f t="shared" si="0"/>
        <v>Louisville</v>
      </c>
    </row>
    <row r="21" spans="1:43" x14ac:dyDescent="0.2">
      <c r="A21" s="8">
        <v>20</v>
      </c>
      <c r="B21" s="6" t="s">
        <v>521</v>
      </c>
      <c r="C21" s="6">
        <v>116.117</v>
      </c>
      <c r="D21" s="6">
        <v>93.031000000000006</v>
      </c>
      <c r="E21" s="6">
        <v>0.92800000000000005</v>
      </c>
      <c r="F21" s="6" t="s">
        <v>1395</v>
      </c>
      <c r="G21" s="6">
        <v>21</v>
      </c>
      <c r="H21" s="6">
        <v>33</v>
      </c>
      <c r="I21" s="6">
        <v>53.1</v>
      </c>
      <c r="J21" s="6">
        <v>46.2</v>
      </c>
      <c r="K21" s="6">
        <v>24.3</v>
      </c>
      <c r="L21" s="6">
        <v>28</v>
      </c>
      <c r="M21" s="6">
        <v>16.7</v>
      </c>
      <c r="N21" s="6">
        <v>15.6</v>
      </c>
      <c r="O21" s="6">
        <v>30.4</v>
      </c>
      <c r="P21" s="6">
        <v>27.5</v>
      </c>
      <c r="Q21" s="6">
        <v>69.2</v>
      </c>
      <c r="R21" s="6">
        <v>53.4</v>
      </c>
      <c r="S21" s="6">
        <v>46.1</v>
      </c>
      <c r="T21" s="6">
        <v>35.200000000000003</v>
      </c>
      <c r="U21" s="6">
        <v>30.9</v>
      </c>
      <c r="V21" s="6">
        <v>13.1</v>
      </c>
      <c r="W21" s="6">
        <v>9</v>
      </c>
      <c r="X21" s="6">
        <v>60.9</v>
      </c>
      <c r="Y21" s="6">
        <v>52.8</v>
      </c>
      <c r="Z21" s="6">
        <v>34.299999999999997</v>
      </c>
      <c r="AA21" s="6">
        <v>40.700000000000003</v>
      </c>
      <c r="AB21" s="6">
        <v>68.313000000000002</v>
      </c>
      <c r="AC21" s="6">
        <v>77.962999999999994</v>
      </c>
      <c r="AD21" s="6">
        <v>82.013000000000005</v>
      </c>
      <c r="AE21" s="6">
        <v>2.5259999999999998</v>
      </c>
      <c r="AF21" s="7">
        <v>2025</v>
      </c>
      <c r="AG21" s="6">
        <v>0</v>
      </c>
      <c r="AH21" s="6">
        <v>0</v>
      </c>
      <c r="AI21" s="6">
        <v>65.959999999999994</v>
      </c>
      <c r="AJ21" s="6"/>
      <c r="AK21" s="6">
        <v>71.099999999999994</v>
      </c>
      <c r="AL21" s="6">
        <v>72.7</v>
      </c>
      <c r="AM21" s="6">
        <v>1.0900000000000001</v>
      </c>
      <c r="AN21" s="6">
        <v>0.99099999999999999</v>
      </c>
      <c r="AO21" s="6">
        <v>41.753999999999998</v>
      </c>
      <c r="AP21" s="6" t="s">
        <v>521</v>
      </c>
      <c r="AQ21" t="str">
        <f t="shared" si="0"/>
        <v>Kansas</v>
      </c>
    </row>
    <row r="22" spans="1:43" x14ac:dyDescent="0.2">
      <c r="A22" s="8">
        <v>21</v>
      </c>
      <c r="B22" s="6" t="s">
        <v>448</v>
      </c>
      <c r="C22" s="6">
        <v>118.34399999999999</v>
      </c>
      <c r="D22" s="6">
        <v>94.864999999999995</v>
      </c>
      <c r="E22" s="6">
        <v>0.92700000000000005</v>
      </c>
      <c r="F22" s="6" t="s">
        <v>1389</v>
      </c>
      <c r="G22" s="6">
        <v>27</v>
      </c>
      <c r="H22" s="6">
        <v>33</v>
      </c>
      <c r="I22" s="6">
        <v>53.6</v>
      </c>
      <c r="J22" s="6">
        <v>48.9</v>
      </c>
      <c r="K22" s="6">
        <v>28.2</v>
      </c>
      <c r="L22" s="6">
        <v>27.6</v>
      </c>
      <c r="M22" s="6">
        <v>15.7</v>
      </c>
      <c r="N22" s="6">
        <v>20.100000000000001</v>
      </c>
      <c r="O22" s="6">
        <v>33.700000000000003</v>
      </c>
      <c r="P22" s="6">
        <v>29.9</v>
      </c>
      <c r="Q22" s="6">
        <v>65.099999999999994</v>
      </c>
      <c r="R22" s="6">
        <v>52.3</v>
      </c>
      <c r="S22" s="6">
        <v>49.3</v>
      </c>
      <c r="T22" s="6">
        <v>37.200000000000003</v>
      </c>
      <c r="U22" s="6">
        <v>32.200000000000003</v>
      </c>
      <c r="V22" s="6">
        <v>10.4</v>
      </c>
      <c r="W22" s="6">
        <v>8.1</v>
      </c>
      <c r="X22" s="6">
        <v>52.3</v>
      </c>
      <c r="Y22" s="6">
        <v>43.7</v>
      </c>
      <c r="Z22" s="6">
        <v>38.4</v>
      </c>
      <c r="AA22" s="6">
        <v>38.299999999999997</v>
      </c>
      <c r="AB22" s="6">
        <v>64.277000000000001</v>
      </c>
      <c r="AC22" s="6">
        <v>77.87</v>
      </c>
      <c r="AD22" s="6">
        <v>81.700999999999993</v>
      </c>
      <c r="AE22" s="6">
        <v>2.5030000000000001</v>
      </c>
      <c r="AF22" s="7">
        <v>2025</v>
      </c>
      <c r="AG22" s="6">
        <v>0</v>
      </c>
      <c r="AH22" s="6">
        <v>0</v>
      </c>
      <c r="AI22" s="6">
        <v>51.613999999999997</v>
      </c>
      <c r="AJ22" s="6"/>
      <c r="AK22" s="6">
        <v>76.599999999999994</v>
      </c>
      <c r="AL22" s="6">
        <v>69.5</v>
      </c>
      <c r="AM22" s="6">
        <v>1.1479999999999999</v>
      </c>
      <c r="AN22" s="6">
        <v>0.98799999999999999</v>
      </c>
      <c r="AO22" s="6">
        <v>26.35</v>
      </c>
      <c r="AP22" s="6" t="s">
        <v>448</v>
      </c>
      <c r="AQ22" t="str">
        <f t="shared" si="0"/>
        <v>Clemson</v>
      </c>
    </row>
    <row r="23" spans="1:43" x14ac:dyDescent="0.2">
      <c r="A23" s="8">
        <v>22</v>
      </c>
      <c r="B23" s="6" t="s">
        <v>670</v>
      </c>
      <c r="C23" s="6">
        <v>115.72199999999999</v>
      </c>
      <c r="D23" s="6">
        <v>93.162999999999997</v>
      </c>
      <c r="E23" s="6">
        <v>0.92400000000000004</v>
      </c>
      <c r="F23" s="6" t="s">
        <v>1396</v>
      </c>
      <c r="G23" s="6">
        <v>22</v>
      </c>
      <c r="H23" s="6">
        <v>32</v>
      </c>
      <c r="I23" s="6">
        <v>47.5</v>
      </c>
      <c r="J23" s="6">
        <v>48.2</v>
      </c>
      <c r="K23" s="6">
        <v>41.7</v>
      </c>
      <c r="L23" s="6">
        <v>35.299999999999997</v>
      </c>
      <c r="M23" s="6">
        <v>18.2</v>
      </c>
      <c r="N23" s="6">
        <v>19.7</v>
      </c>
      <c r="O23" s="6">
        <v>42</v>
      </c>
      <c r="P23" s="6">
        <v>27.8</v>
      </c>
      <c r="Q23" s="6">
        <v>67.5</v>
      </c>
      <c r="R23" s="6">
        <v>48</v>
      </c>
      <c r="S23" s="6">
        <v>46.5</v>
      </c>
      <c r="T23" s="6">
        <v>31.1</v>
      </c>
      <c r="U23" s="6">
        <v>33.4</v>
      </c>
      <c r="V23" s="6">
        <v>13.9</v>
      </c>
      <c r="W23" s="6">
        <v>14.8</v>
      </c>
      <c r="X23" s="6">
        <v>47.7</v>
      </c>
      <c r="Y23" s="6">
        <v>64.8</v>
      </c>
      <c r="Z23" s="6">
        <v>37.6</v>
      </c>
      <c r="AA23" s="6">
        <v>47</v>
      </c>
      <c r="AB23" s="6">
        <v>66.099999999999994</v>
      </c>
      <c r="AC23" s="6">
        <v>77.361000000000004</v>
      </c>
      <c r="AD23" s="6">
        <v>79.763000000000005</v>
      </c>
      <c r="AE23" s="6">
        <v>2.7639999999999998</v>
      </c>
      <c r="AF23" s="7">
        <v>2025</v>
      </c>
      <c r="AG23" s="6">
        <v>0</v>
      </c>
      <c r="AH23" s="6">
        <v>0</v>
      </c>
      <c r="AI23" s="6">
        <v>69.423000000000002</v>
      </c>
      <c r="AJ23" s="6"/>
      <c r="AK23" s="6">
        <v>69.5</v>
      </c>
      <c r="AL23" s="6">
        <v>76.8</v>
      </c>
      <c r="AM23" s="6">
        <v>1.093</v>
      </c>
      <c r="AN23" s="6">
        <v>0.999</v>
      </c>
      <c r="AO23" s="6">
        <v>39.972000000000001</v>
      </c>
      <c r="AP23" s="6" t="s">
        <v>670</v>
      </c>
      <c r="AQ23" t="str">
        <f t="shared" si="0"/>
        <v>Texas A&amp;M</v>
      </c>
    </row>
    <row r="24" spans="1:43" x14ac:dyDescent="0.2">
      <c r="A24" s="8">
        <v>23</v>
      </c>
      <c r="B24" s="6" t="s">
        <v>509</v>
      </c>
      <c r="C24" s="6">
        <v>122.15</v>
      </c>
      <c r="D24" s="6">
        <v>98.412000000000006</v>
      </c>
      <c r="E24" s="6">
        <v>0.92300000000000004</v>
      </c>
      <c r="F24" s="6" t="s">
        <v>1395</v>
      </c>
      <c r="G24" s="6">
        <v>21</v>
      </c>
      <c r="H24" s="6">
        <v>33</v>
      </c>
      <c r="I24" s="6">
        <v>52.3</v>
      </c>
      <c r="J24" s="6">
        <v>47.3</v>
      </c>
      <c r="K24" s="6">
        <v>34.6</v>
      </c>
      <c r="L24" s="6">
        <v>26.8</v>
      </c>
      <c r="M24" s="6">
        <v>15.8</v>
      </c>
      <c r="N24" s="6">
        <v>12.7</v>
      </c>
      <c r="O24" s="6">
        <v>36</v>
      </c>
      <c r="P24" s="6">
        <v>26.3</v>
      </c>
      <c r="Q24" s="6">
        <v>72.3</v>
      </c>
      <c r="R24" s="6">
        <v>57.3</v>
      </c>
      <c r="S24" s="6">
        <v>46.1</v>
      </c>
      <c r="T24" s="6">
        <v>31.1</v>
      </c>
      <c r="U24" s="6">
        <v>33.299999999999997</v>
      </c>
      <c r="V24" s="6">
        <v>9.1</v>
      </c>
      <c r="W24" s="6">
        <v>8.8000000000000007</v>
      </c>
      <c r="X24" s="6">
        <v>51.9</v>
      </c>
      <c r="Y24" s="6">
        <v>45.8</v>
      </c>
      <c r="Z24" s="6">
        <v>46.9</v>
      </c>
      <c r="AA24" s="6">
        <v>30.4</v>
      </c>
      <c r="AB24" s="6">
        <v>71.343000000000004</v>
      </c>
      <c r="AC24" s="6">
        <v>78.84</v>
      </c>
      <c r="AD24" s="6">
        <v>82.012</v>
      </c>
      <c r="AE24" s="6">
        <v>1.177</v>
      </c>
      <c r="AF24" s="7">
        <v>2025</v>
      </c>
      <c r="AG24" s="6">
        <v>0</v>
      </c>
      <c r="AH24" s="6">
        <v>0</v>
      </c>
      <c r="AI24" s="6">
        <v>74.591999999999999</v>
      </c>
      <c r="AJ24" s="6"/>
      <c r="AK24" s="6">
        <v>75.900000000000006</v>
      </c>
      <c r="AL24" s="6">
        <v>71.2</v>
      </c>
      <c r="AM24" s="6">
        <v>1.1499999999999999</v>
      </c>
      <c r="AN24" s="6">
        <v>1.0229999999999999</v>
      </c>
      <c r="AO24" s="6">
        <v>39.353000000000002</v>
      </c>
      <c r="AP24" s="6" t="s">
        <v>509</v>
      </c>
      <c r="AQ24" t="str">
        <f t="shared" si="0"/>
        <v>Illinois</v>
      </c>
    </row>
    <row r="25" spans="1:43" x14ac:dyDescent="0.2">
      <c r="A25" s="8">
        <v>24</v>
      </c>
      <c r="B25" s="6" t="s">
        <v>632</v>
      </c>
      <c r="C25" s="6">
        <v>114.977</v>
      </c>
      <c r="D25" s="6">
        <v>92.775000000000006</v>
      </c>
      <c r="E25" s="6">
        <v>0.92200000000000004</v>
      </c>
      <c r="F25" s="6" t="s">
        <v>1397</v>
      </c>
      <c r="G25" s="6">
        <v>27</v>
      </c>
      <c r="H25" s="6">
        <v>32</v>
      </c>
      <c r="I25" s="6">
        <v>50.9</v>
      </c>
      <c r="J25" s="6">
        <v>46.2</v>
      </c>
      <c r="K25" s="6">
        <v>31.4</v>
      </c>
      <c r="L25" s="6">
        <v>25</v>
      </c>
      <c r="M25" s="6">
        <v>15.1</v>
      </c>
      <c r="N25" s="6">
        <v>16.600000000000001</v>
      </c>
      <c r="O25" s="6">
        <v>40.5</v>
      </c>
      <c r="P25" s="6">
        <v>24.9</v>
      </c>
      <c r="Q25" s="6">
        <v>63.5</v>
      </c>
      <c r="R25" s="6">
        <v>51.8</v>
      </c>
      <c r="S25" s="6">
        <v>45.8</v>
      </c>
      <c r="T25" s="6">
        <v>32.6</v>
      </c>
      <c r="U25" s="6">
        <v>31.2</v>
      </c>
      <c r="V25" s="6">
        <v>10.4</v>
      </c>
      <c r="W25" s="6">
        <v>7.2</v>
      </c>
      <c r="X25" s="6">
        <v>57.1</v>
      </c>
      <c r="Y25" s="6">
        <v>54.1</v>
      </c>
      <c r="Z25" s="6">
        <v>33.4</v>
      </c>
      <c r="AA25" s="6">
        <v>31.3</v>
      </c>
      <c r="AB25" s="6">
        <v>61.783000000000001</v>
      </c>
      <c r="AC25" s="6">
        <v>78.408000000000001</v>
      </c>
      <c r="AD25" s="6">
        <v>81.447000000000003</v>
      </c>
      <c r="AE25" s="6">
        <v>1.982</v>
      </c>
      <c r="AF25" s="7">
        <v>2025</v>
      </c>
      <c r="AG25" s="6">
        <v>0</v>
      </c>
      <c r="AH25" s="6">
        <v>0</v>
      </c>
      <c r="AI25" s="6">
        <v>48.460999999999999</v>
      </c>
      <c r="AJ25" s="6"/>
      <c r="AK25" s="6">
        <v>69.5</v>
      </c>
      <c r="AL25" s="6">
        <v>74.7</v>
      </c>
      <c r="AM25" s="6">
        <v>1.147</v>
      </c>
      <c r="AN25" s="6">
        <v>0.96</v>
      </c>
      <c r="AO25" s="6">
        <v>22.677</v>
      </c>
      <c r="AP25" s="6" t="s">
        <v>632</v>
      </c>
      <c r="AQ25" t="str">
        <f t="shared" si="0"/>
        <v>Saint Mary's</v>
      </c>
    </row>
    <row r="26" spans="1:43" x14ac:dyDescent="0.2">
      <c r="A26" s="8">
        <v>25</v>
      </c>
      <c r="B26" s="6" t="s">
        <v>687</v>
      </c>
      <c r="C26" s="6">
        <v>117.80200000000001</v>
      </c>
      <c r="D26" s="6">
        <v>95.174000000000007</v>
      </c>
      <c r="E26" s="6">
        <v>0.92100000000000004</v>
      </c>
      <c r="F26" s="6" t="s">
        <v>1396</v>
      </c>
      <c r="G26" s="6">
        <v>22</v>
      </c>
      <c r="H26" s="6">
        <v>32</v>
      </c>
      <c r="I26" s="6">
        <v>53</v>
      </c>
      <c r="J26" s="6">
        <v>50.5</v>
      </c>
      <c r="K26" s="6">
        <v>32.9</v>
      </c>
      <c r="L26" s="6">
        <v>34.6</v>
      </c>
      <c r="M26" s="6">
        <v>15.9</v>
      </c>
      <c r="N26" s="6">
        <v>22.8</v>
      </c>
      <c r="O26" s="6">
        <v>32.799999999999997</v>
      </c>
      <c r="P26" s="6">
        <v>29.2</v>
      </c>
      <c r="Q26" s="6">
        <v>66.599999999999994</v>
      </c>
      <c r="R26" s="6">
        <v>53.1</v>
      </c>
      <c r="S26" s="6">
        <v>51.2</v>
      </c>
      <c r="T26" s="6">
        <v>35.200000000000003</v>
      </c>
      <c r="U26" s="6">
        <v>33.200000000000003</v>
      </c>
      <c r="V26" s="6">
        <v>10.5</v>
      </c>
      <c r="W26" s="6">
        <v>7</v>
      </c>
      <c r="X26" s="6">
        <v>60.5</v>
      </c>
      <c r="Y26" s="6">
        <v>57.8</v>
      </c>
      <c r="Z26" s="6">
        <v>36</v>
      </c>
      <c r="AA26" s="6">
        <v>44.8</v>
      </c>
      <c r="AB26" s="6">
        <v>65.037000000000006</v>
      </c>
      <c r="AC26" s="6">
        <v>78.100999999999999</v>
      </c>
      <c r="AD26" s="6">
        <v>81.376999999999995</v>
      </c>
      <c r="AE26" s="6">
        <v>1.849</v>
      </c>
      <c r="AF26" s="7">
        <v>2025</v>
      </c>
      <c r="AG26" s="6">
        <v>0</v>
      </c>
      <c r="AH26" s="6">
        <v>0</v>
      </c>
      <c r="AI26" s="6">
        <v>70.64</v>
      </c>
      <c r="AJ26" s="6"/>
      <c r="AK26" s="6">
        <v>70.3</v>
      </c>
      <c r="AL26" s="6">
        <v>74.900000000000006</v>
      </c>
      <c r="AM26" s="6">
        <v>1.123</v>
      </c>
      <c r="AN26" s="6">
        <v>0.98699999999999999</v>
      </c>
      <c r="AO26" s="6">
        <v>34.665999999999997</v>
      </c>
      <c r="AP26" s="6" t="s">
        <v>687</v>
      </c>
      <c r="AQ26" t="str">
        <f t="shared" si="0"/>
        <v>UCLA</v>
      </c>
    </row>
    <row r="27" spans="1:43" x14ac:dyDescent="0.2">
      <c r="A27" s="8">
        <v>26</v>
      </c>
      <c r="B27" s="6" t="s">
        <v>554</v>
      </c>
      <c r="C27" s="6">
        <v>116.009</v>
      </c>
      <c r="D27" s="6">
        <v>95.352000000000004</v>
      </c>
      <c r="E27" s="6">
        <v>0.90500000000000003</v>
      </c>
      <c r="F27" s="6" t="s">
        <v>1390</v>
      </c>
      <c r="G27" s="6">
        <v>24</v>
      </c>
      <c r="H27" s="6">
        <v>33</v>
      </c>
      <c r="I27" s="6">
        <v>54.9</v>
      </c>
      <c r="J27" s="6">
        <v>46.9</v>
      </c>
      <c r="K27" s="6">
        <v>35.4</v>
      </c>
      <c r="L27" s="6">
        <v>28.5</v>
      </c>
      <c r="M27" s="6">
        <v>20</v>
      </c>
      <c r="N27" s="6">
        <v>16.2</v>
      </c>
      <c r="O27" s="6">
        <v>33.700000000000003</v>
      </c>
      <c r="P27" s="6">
        <v>29.7</v>
      </c>
      <c r="Q27" s="6">
        <v>70.7</v>
      </c>
      <c r="R27" s="6">
        <v>58.2</v>
      </c>
      <c r="S27" s="6">
        <v>46.3</v>
      </c>
      <c r="T27" s="6">
        <v>33.700000000000003</v>
      </c>
      <c r="U27" s="6">
        <v>32</v>
      </c>
      <c r="V27" s="6">
        <v>9.4</v>
      </c>
      <c r="W27" s="6">
        <v>7.5</v>
      </c>
      <c r="X27" s="6">
        <v>58.2</v>
      </c>
      <c r="Y27" s="6">
        <v>44.8</v>
      </c>
      <c r="Z27" s="6">
        <v>42.1</v>
      </c>
      <c r="AA27" s="6">
        <v>38.200000000000003</v>
      </c>
      <c r="AB27" s="6">
        <v>69.533000000000001</v>
      </c>
      <c r="AC27" s="6">
        <v>79.108999999999995</v>
      </c>
      <c r="AD27" s="6">
        <v>83.403999999999996</v>
      </c>
      <c r="AE27" s="6">
        <v>2.2330000000000001</v>
      </c>
      <c r="AF27" s="7">
        <v>2025</v>
      </c>
      <c r="AG27" s="6">
        <v>0</v>
      </c>
      <c r="AH27" s="6">
        <v>0</v>
      </c>
      <c r="AI27" s="6">
        <v>57.398000000000003</v>
      </c>
      <c r="AJ27" s="6"/>
      <c r="AK27" s="6">
        <v>72.5</v>
      </c>
      <c r="AL27" s="6">
        <v>72.5</v>
      </c>
      <c r="AM27" s="6">
        <v>1.107</v>
      </c>
      <c r="AN27" s="6">
        <v>1.008</v>
      </c>
      <c r="AO27" s="6">
        <v>36.499000000000002</v>
      </c>
      <c r="AP27" s="6" t="s">
        <v>554</v>
      </c>
      <c r="AQ27" t="str">
        <f t="shared" si="0"/>
        <v>Michigan</v>
      </c>
    </row>
    <row r="28" spans="1:43" x14ac:dyDescent="0.2">
      <c r="A28" s="8">
        <v>27</v>
      </c>
      <c r="B28" s="6" t="s">
        <v>418</v>
      </c>
      <c r="C28" s="6">
        <v>120.50700000000001</v>
      </c>
      <c r="D28" s="6">
        <v>99.269000000000005</v>
      </c>
      <c r="E28" s="6">
        <v>0.90300000000000002</v>
      </c>
      <c r="F28" s="6" t="s">
        <v>1398</v>
      </c>
      <c r="G28" s="6">
        <v>18</v>
      </c>
      <c r="H28" s="6">
        <v>32</v>
      </c>
      <c r="I28" s="6">
        <v>51.5</v>
      </c>
      <c r="J28" s="6">
        <v>51.2</v>
      </c>
      <c r="K28" s="6">
        <v>31</v>
      </c>
      <c r="L28" s="6">
        <v>33.5</v>
      </c>
      <c r="M28" s="6">
        <v>16.100000000000001</v>
      </c>
      <c r="N28" s="6">
        <v>18.8</v>
      </c>
      <c r="O28" s="6">
        <v>35.6</v>
      </c>
      <c r="P28" s="6">
        <v>31.2</v>
      </c>
      <c r="Q28" s="6">
        <v>65.400000000000006</v>
      </c>
      <c r="R28" s="6">
        <v>51.2</v>
      </c>
      <c r="S28" s="6">
        <v>49.8</v>
      </c>
      <c r="T28" s="6">
        <v>34.700000000000003</v>
      </c>
      <c r="U28" s="6">
        <v>35.4</v>
      </c>
      <c r="V28" s="6">
        <v>8.3000000000000007</v>
      </c>
      <c r="W28" s="6">
        <v>11</v>
      </c>
      <c r="X28" s="6">
        <v>53.5</v>
      </c>
      <c r="Y28" s="6">
        <v>59.9</v>
      </c>
      <c r="Z28" s="6">
        <v>40.200000000000003</v>
      </c>
      <c r="AA28" s="6">
        <v>40.799999999999997</v>
      </c>
      <c r="AB28" s="6">
        <v>64.635999999999996</v>
      </c>
      <c r="AC28" s="6">
        <v>76.960999999999999</v>
      </c>
      <c r="AD28" s="6">
        <v>79.570999999999998</v>
      </c>
      <c r="AE28" s="6">
        <v>1.871</v>
      </c>
      <c r="AF28" s="7">
        <v>2025</v>
      </c>
      <c r="AG28" s="6">
        <v>0</v>
      </c>
      <c r="AH28" s="6">
        <v>0</v>
      </c>
      <c r="AI28" s="6">
        <v>56.146000000000001</v>
      </c>
      <c r="AJ28" s="6"/>
      <c r="AK28" s="6">
        <v>74.599999999999994</v>
      </c>
      <c r="AL28" s="6">
        <v>69.900000000000006</v>
      </c>
      <c r="AM28" s="6">
        <v>1.1319999999999999</v>
      </c>
      <c r="AN28" s="6">
        <v>1.044</v>
      </c>
      <c r="AO28" s="6">
        <v>43.008000000000003</v>
      </c>
      <c r="AP28" s="6" t="s">
        <v>418</v>
      </c>
      <c r="AQ28" t="str">
        <f t="shared" si="0"/>
        <v>Baylor</v>
      </c>
    </row>
    <row r="29" spans="1:43" x14ac:dyDescent="0.2">
      <c r="A29" s="8">
        <v>28</v>
      </c>
      <c r="B29" s="6" t="s">
        <v>603</v>
      </c>
      <c r="C29" s="6">
        <v>117.41</v>
      </c>
      <c r="D29" s="6">
        <v>96.960999999999999</v>
      </c>
      <c r="E29" s="6">
        <v>0.9</v>
      </c>
      <c r="F29" s="6" t="s">
        <v>1393</v>
      </c>
      <c r="G29" s="6">
        <v>22</v>
      </c>
      <c r="H29" s="6">
        <v>33</v>
      </c>
      <c r="I29" s="6">
        <v>51.1</v>
      </c>
      <c r="J29" s="6">
        <v>50.5</v>
      </c>
      <c r="K29" s="6">
        <v>35.6</v>
      </c>
      <c r="L29" s="6">
        <v>39.5</v>
      </c>
      <c r="M29" s="6">
        <v>12.8</v>
      </c>
      <c r="N29" s="6">
        <v>20.5</v>
      </c>
      <c r="O29" s="6">
        <v>25.4</v>
      </c>
      <c r="P29" s="6">
        <v>30.8</v>
      </c>
      <c r="Q29" s="6">
        <v>69.3</v>
      </c>
      <c r="R29" s="6">
        <v>51</v>
      </c>
      <c r="S29" s="6">
        <v>51.6</v>
      </c>
      <c r="T29" s="6">
        <v>34.1</v>
      </c>
      <c r="U29" s="6">
        <v>32.700000000000003</v>
      </c>
      <c r="V29" s="6">
        <v>12.4</v>
      </c>
      <c r="W29" s="6">
        <v>11.2</v>
      </c>
      <c r="X29" s="6">
        <v>53.5</v>
      </c>
      <c r="Y29" s="6">
        <v>58.3</v>
      </c>
      <c r="Z29" s="6">
        <v>40.200000000000003</v>
      </c>
      <c r="AA29" s="6">
        <v>44</v>
      </c>
      <c r="AB29" s="6">
        <v>67.994</v>
      </c>
      <c r="AC29" s="6">
        <v>76.185000000000002</v>
      </c>
      <c r="AD29" s="6">
        <v>79.495999999999995</v>
      </c>
      <c r="AE29" s="6">
        <v>2.7010000000000001</v>
      </c>
      <c r="AF29" s="7">
        <v>2025</v>
      </c>
      <c r="AG29" s="6">
        <v>0</v>
      </c>
      <c r="AH29" s="6">
        <v>0</v>
      </c>
      <c r="AI29" s="6">
        <v>56.396999999999998</v>
      </c>
      <c r="AJ29" s="6"/>
      <c r="AK29" s="6">
        <v>73.8</v>
      </c>
      <c r="AL29" s="6">
        <v>70.5</v>
      </c>
      <c r="AM29" s="6">
        <v>1.105</v>
      </c>
      <c r="AN29" s="6">
        <v>1.0269999999999999</v>
      </c>
      <c r="AO29" s="6">
        <v>41.319000000000003</v>
      </c>
      <c r="AP29" s="6" t="s">
        <v>853</v>
      </c>
      <c r="AQ29" t="str">
        <f t="shared" si="0"/>
        <v>Mississippi</v>
      </c>
    </row>
    <row r="30" spans="1:43" x14ac:dyDescent="0.2">
      <c r="A30" s="8">
        <v>29</v>
      </c>
      <c r="B30" s="6" t="s">
        <v>703</v>
      </c>
      <c r="C30" s="6">
        <v>116.051</v>
      </c>
      <c r="D30" s="6">
        <v>95.870999999999995</v>
      </c>
      <c r="E30" s="6">
        <v>0.9</v>
      </c>
      <c r="F30" s="6" t="s">
        <v>1399</v>
      </c>
      <c r="G30" s="6">
        <v>26</v>
      </c>
      <c r="H30" s="6">
        <v>32</v>
      </c>
      <c r="I30" s="6">
        <v>52.4</v>
      </c>
      <c r="J30" s="6">
        <v>44.5</v>
      </c>
      <c r="K30" s="6">
        <v>31.6</v>
      </c>
      <c r="L30" s="6">
        <v>36.200000000000003</v>
      </c>
      <c r="M30" s="6">
        <v>16.5</v>
      </c>
      <c r="N30" s="6">
        <v>20.7</v>
      </c>
      <c r="O30" s="6">
        <v>36.700000000000003</v>
      </c>
      <c r="P30" s="6">
        <v>29.8</v>
      </c>
      <c r="Q30" s="6">
        <v>66.5</v>
      </c>
      <c r="R30" s="6">
        <v>54.3</v>
      </c>
      <c r="S30" s="6">
        <v>44.1</v>
      </c>
      <c r="T30" s="6">
        <v>33.6</v>
      </c>
      <c r="U30" s="6">
        <v>30.2</v>
      </c>
      <c r="V30" s="6">
        <v>15.3</v>
      </c>
      <c r="W30" s="6">
        <v>7.5</v>
      </c>
      <c r="X30" s="6">
        <v>56.6</v>
      </c>
      <c r="Y30" s="6">
        <v>45.5</v>
      </c>
      <c r="Z30" s="6">
        <v>47.2</v>
      </c>
      <c r="AA30" s="6">
        <v>35.200000000000003</v>
      </c>
      <c r="AB30" s="6">
        <v>66.180999999999997</v>
      </c>
      <c r="AC30" s="6">
        <v>78.084000000000003</v>
      </c>
      <c r="AD30" s="6">
        <v>81.557000000000002</v>
      </c>
      <c r="AE30" s="6">
        <v>2.2309999999999999</v>
      </c>
      <c r="AF30" s="7">
        <v>2025</v>
      </c>
      <c r="AG30" s="6">
        <v>0</v>
      </c>
      <c r="AH30" s="6">
        <v>0</v>
      </c>
      <c r="AI30" s="6">
        <v>34.176000000000002</v>
      </c>
      <c r="AJ30" s="6"/>
      <c r="AK30" s="6">
        <v>74.2</v>
      </c>
      <c r="AL30" s="6">
        <v>71.599999999999994</v>
      </c>
      <c r="AM30" s="6">
        <v>1.1479999999999999</v>
      </c>
      <c r="AN30" s="6">
        <v>0.93700000000000006</v>
      </c>
      <c r="AO30" s="6">
        <v>16.027000000000001</v>
      </c>
      <c r="AP30" s="6" t="s">
        <v>703</v>
      </c>
      <c r="AQ30" t="str">
        <f t="shared" si="0"/>
        <v>VCU</v>
      </c>
    </row>
    <row r="31" spans="1:43" x14ac:dyDescent="0.2">
      <c r="A31" s="8">
        <v>30</v>
      </c>
      <c r="B31" s="6" t="s">
        <v>493</v>
      </c>
      <c r="C31" s="6">
        <v>115.919</v>
      </c>
      <c r="D31" s="6">
        <v>95.811000000000007</v>
      </c>
      <c r="E31" s="6">
        <v>0.89900000000000002</v>
      </c>
      <c r="F31" s="6" t="s">
        <v>1400</v>
      </c>
      <c r="G31" s="6">
        <v>20</v>
      </c>
      <c r="H31" s="6">
        <v>32</v>
      </c>
      <c r="I31" s="6">
        <v>52.5</v>
      </c>
      <c r="J31" s="6">
        <v>47.2</v>
      </c>
      <c r="K31" s="6">
        <v>39.799999999999997</v>
      </c>
      <c r="L31" s="6">
        <v>30.4</v>
      </c>
      <c r="M31" s="6">
        <v>18.8</v>
      </c>
      <c r="N31" s="6">
        <v>18</v>
      </c>
      <c r="O31" s="6">
        <v>36.1</v>
      </c>
      <c r="P31" s="6">
        <v>31.8</v>
      </c>
      <c r="Q31" s="6">
        <v>68.5</v>
      </c>
      <c r="R31" s="6">
        <v>53.8</v>
      </c>
      <c r="S31" s="6">
        <v>47.8</v>
      </c>
      <c r="T31" s="6">
        <v>33.5</v>
      </c>
      <c r="U31" s="6">
        <v>30.9</v>
      </c>
      <c r="V31" s="6">
        <v>14.7</v>
      </c>
      <c r="W31" s="6">
        <v>9.3000000000000007</v>
      </c>
      <c r="X31" s="6">
        <v>47.6</v>
      </c>
      <c r="Y31" s="6">
        <v>48.8</v>
      </c>
      <c r="Z31" s="6">
        <v>36.799999999999997</v>
      </c>
      <c r="AA31" s="6">
        <v>40.6</v>
      </c>
      <c r="AB31" s="6">
        <v>66.412000000000006</v>
      </c>
      <c r="AC31" s="6">
        <v>78.786000000000001</v>
      </c>
      <c r="AD31" s="6">
        <v>81.87</v>
      </c>
      <c r="AE31" s="6">
        <v>1.393</v>
      </c>
      <c r="AF31" s="7">
        <v>2025</v>
      </c>
      <c r="AG31" s="6">
        <v>0</v>
      </c>
      <c r="AH31" s="6">
        <v>0</v>
      </c>
      <c r="AI31" s="6">
        <v>64.945999999999998</v>
      </c>
      <c r="AJ31" s="6"/>
      <c r="AK31" s="6">
        <v>71.7</v>
      </c>
      <c r="AL31" s="6">
        <v>73.7</v>
      </c>
      <c r="AM31" s="6">
        <v>1.103</v>
      </c>
      <c r="AN31" s="6">
        <v>1.0109999999999999</v>
      </c>
      <c r="AO31" s="6">
        <v>37.741</v>
      </c>
      <c r="AP31" s="6" t="s">
        <v>493</v>
      </c>
      <c r="AQ31" t="str">
        <f t="shared" si="0"/>
        <v>Georgia</v>
      </c>
    </row>
    <row r="32" spans="1:43" x14ac:dyDescent="0.2">
      <c r="A32" s="8">
        <v>31</v>
      </c>
      <c r="B32" s="6" t="s">
        <v>546</v>
      </c>
      <c r="C32" s="6">
        <v>116.642</v>
      </c>
      <c r="D32" s="6">
        <v>96.512</v>
      </c>
      <c r="E32" s="6">
        <v>0.89800000000000002</v>
      </c>
      <c r="F32" s="6" t="s">
        <v>1401</v>
      </c>
      <c r="G32" s="6">
        <v>23</v>
      </c>
      <c r="H32" s="6">
        <v>33</v>
      </c>
      <c r="I32" s="6">
        <v>52</v>
      </c>
      <c r="J32" s="6">
        <v>49.9</v>
      </c>
      <c r="K32" s="6">
        <v>26.1</v>
      </c>
      <c r="L32" s="6">
        <v>30.2</v>
      </c>
      <c r="M32" s="6">
        <v>13.5</v>
      </c>
      <c r="N32" s="6">
        <v>21.5</v>
      </c>
      <c r="O32" s="6">
        <v>30.1</v>
      </c>
      <c r="P32" s="6">
        <v>31</v>
      </c>
      <c r="Q32" s="6">
        <v>68.099999999999994</v>
      </c>
      <c r="R32" s="6">
        <v>54.9</v>
      </c>
      <c r="S32" s="6">
        <v>51.3</v>
      </c>
      <c r="T32" s="6">
        <v>32.5</v>
      </c>
      <c r="U32" s="6">
        <v>31.8</v>
      </c>
      <c r="V32" s="6">
        <v>10.9</v>
      </c>
      <c r="W32" s="6">
        <v>8.6999999999999993</v>
      </c>
      <c r="X32" s="6">
        <v>49.5</v>
      </c>
      <c r="Y32" s="6">
        <v>60.1</v>
      </c>
      <c r="Z32" s="6">
        <v>46.3</v>
      </c>
      <c r="AA32" s="6">
        <v>39.799999999999997</v>
      </c>
      <c r="AB32" s="6">
        <v>67.728999999999999</v>
      </c>
      <c r="AC32" s="6">
        <v>77.724000000000004</v>
      </c>
      <c r="AD32" s="6">
        <v>80.58</v>
      </c>
      <c r="AE32" s="6">
        <v>2.0840000000000001</v>
      </c>
      <c r="AF32" s="7">
        <v>2025</v>
      </c>
      <c r="AG32" s="6">
        <v>0</v>
      </c>
      <c r="AH32" s="6">
        <v>0</v>
      </c>
      <c r="AI32" s="6">
        <v>62.664000000000001</v>
      </c>
      <c r="AJ32" s="6"/>
      <c r="AK32" s="6">
        <v>72.3</v>
      </c>
      <c r="AL32" s="6">
        <v>72.8</v>
      </c>
      <c r="AM32" s="6">
        <v>1.1200000000000001</v>
      </c>
      <c r="AN32" s="6">
        <v>0.999</v>
      </c>
      <c r="AO32" s="6">
        <v>34.225999999999999</v>
      </c>
      <c r="AP32" s="6" t="s">
        <v>546</v>
      </c>
      <c r="AQ32" t="str">
        <f t="shared" si="0"/>
        <v>Marquette</v>
      </c>
    </row>
    <row r="33" spans="1:43" x14ac:dyDescent="0.2">
      <c r="A33" s="8">
        <v>32</v>
      </c>
      <c r="B33" s="6" t="s">
        <v>558</v>
      </c>
      <c r="C33" s="6">
        <v>118.331</v>
      </c>
      <c r="D33" s="6">
        <v>98.78</v>
      </c>
      <c r="E33" s="6">
        <v>0.88900000000000001</v>
      </c>
      <c r="F33" s="6" t="s">
        <v>1395</v>
      </c>
      <c r="G33" s="6">
        <v>21</v>
      </c>
      <c r="H33" s="6">
        <v>33</v>
      </c>
      <c r="I33" s="6">
        <v>51.7</v>
      </c>
      <c r="J33" s="6">
        <v>51.9</v>
      </c>
      <c r="K33" s="6">
        <v>31.6</v>
      </c>
      <c r="L33" s="6">
        <v>35.4</v>
      </c>
      <c r="M33" s="6">
        <v>15.1</v>
      </c>
      <c r="N33" s="6">
        <v>19</v>
      </c>
      <c r="O33" s="6">
        <v>34.1</v>
      </c>
      <c r="P33" s="6">
        <v>29.5</v>
      </c>
      <c r="Q33" s="6">
        <v>69.7</v>
      </c>
      <c r="R33" s="6">
        <v>55.2</v>
      </c>
      <c r="S33" s="6">
        <v>50.1</v>
      </c>
      <c r="T33" s="6">
        <v>31.4</v>
      </c>
      <c r="U33" s="6">
        <v>36.1</v>
      </c>
      <c r="V33" s="6">
        <v>14.3</v>
      </c>
      <c r="W33" s="6">
        <v>8.6</v>
      </c>
      <c r="X33" s="6">
        <v>53.3</v>
      </c>
      <c r="Y33" s="6">
        <v>53.2</v>
      </c>
      <c r="Z33" s="6">
        <v>42.3</v>
      </c>
      <c r="AA33" s="6">
        <v>44.2</v>
      </c>
      <c r="AB33" s="6">
        <v>67.978999999999999</v>
      </c>
      <c r="AC33" s="6">
        <v>77.213999999999999</v>
      </c>
      <c r="AD33" s="6">
        <v>80.465999999999994</v>
      </c>
      <c r="AE33" s="6">
        <v>2.0529999999999999</v>
      </c>
      <c r="AF33" s="7">
        <v>2025</v>
      </c>
      <c r="AG33" s="6">
        <v>0</v>
      </c>
      <c r="AH33" s="6">
        <v>0</v>
      </c>
      <c r="AI33" s="6">
        <v>58.075000000000003</v>
      </c>
      <c r="AJ33" s="6"/>
      <c r="AK33" s="6">
        <v>70</v>
      </c>
      <c r="AL33" s="6">
        <v>69.5</v>
      </c>
      <c r="AM33" s="6">
        <v>1.131</v>
      </c>
      <c r="AN33" s="6">
        <v>1.052</v>
      </c>
      <c r="AO33" s="6">
        <v>38.289000000000001</v>
      </c>
      <c r="AP33" s="6" t="s">
        <v>851</v>
      </c>
      <c r="AQ33" t="str">
        <f t="shared" si="0"/>
        <v>Mississippi State</v>
      </c>
    </row>
    <row r="34" spans="1:43" x14ac:dyDescent="0.2">
      <c r="A34" s="8">
        <v>33</v>
      </c>
      <c r="B34" s="6" t="s">
        <v>457</v>
      </c>
      <c r="C34" s="6">
        <v>117.325</v>
      </c>
      <c r="D34" s="6">
        <v>98.22</v>
      </c>
      <c r="E34" s="6">
        <v>0.88500000000000001</v>
      </c>
      <c r="F34" s="6" t="s">
        <v>1402</v>
      </c>
      <c r="G34" s="6">
        <v>24</v>
      </c>
      <c r="H34" s="6">
        <v>34</v>
      </c>
      <c r="I34" s="6">
        <v>55.8</v>
      </c>
      <c r="J34" s="6">
        <v>47</v>
      </c>
      <c r="K34" s="6">
        <v>28.5</v>
      </c>
      <c r="L34" s="6">
        <v>16.899999999999999</v>
      </c>
      <c r="M34" s="6">
        <v>18.100000000000001</v>
      </c>
      <c r="N34" s="6">
        <v>11.7</v>
      </c>
      <c r="O34" s="6">
        <v>26.9</v>
      </c>
      <c r="P34" s="6">
        <v>27.2</v>
      </c>
      <c r="Q34" s="6">
        <v>67.599999999999994</v>
      </c>
      <c r="R34" s="6">
        <v>60.5</v>
      </c>
      <c r="S34" s="6">
        <v>45.8</v>
      </c>
      <c r="T34" s="6">
        <v>33.9</v>
      </c>
      <c r="U34" s="6">
        <v>32.700000000000003</v>
      </c>
      <c r="V34" s="6">
        <v>10.7</v>
      </c>
      <c r="W34" s="6">
        <v>10.9</v>
      </c>
      <c r="X34" s="6">
        <v>63.4</v>
      </c>
      <c r="Y34" s="6">
        <v>43.3</v>
      </c>
      <c r="Z34" s="6">
        <v>49</v>
      </c>
      <c r="AA34" s="6">
        <v>35.200000000000003</v>
      </c>
      <c r="AB34" s="6">
        <v>67.150999999999996</v>
      </c>
      <c r="AC34" s="6">
        <v>78.968000000000004</v>
      </c>
      <c r="AD34" s="6">
        <v>83.114999999999995</v>
      </c>
      <c r="AE34" s="6">
        <v>1.954</v>
      </c>
      <c r="AF34" s="7">
        <v>2025</v>
      </c>
      <c r="AG34" s="6">
        <v>0</v>
      </c>
      <c r="AH34" s="6">
        <v>0</v>
      </c>
      <c r="AI34" s="6">
        <v>59.744999999999997</v>
      </c>
      <c r="AJ34" s="6"/>
      <c r="AK34" s="6">
        <v>73.3</v>
      </c>
      <c r="AL34" s="6">
        <v>71.400000000000006</v>
      </c>
      <c r="AM34" s="6">
        <v>1.105</v>
      </c>
      <c r="AN34" s="6">
        <v>1.0209999999999999</v>
      </c>
      <c r="AO34" s="6">
        <v>31.576000000000001</v>
      </c>
      <c r="AP34" s="6" t="s">
        <v>457</v>
      </c>
      <c r="AQ34" t="str">
        <f t="shared" si="0"/>
        <v>Creighton</v>
      </c>
    </row>
    <row r="35" spans="1:43" x14ac:dyDescent="0.2">
      <c r="A35" s="8">
        <v>34</v>
      </c>
      <c r="B35" s="6" t="s">
        <v>712</v>
      </c>
      <c r="C35" s="6">
        <v>110.072</v>
      </c>
      <c r="D35" s="6">
        <v>92.287000000000006</v>
      </c>
      <c r="E35" s="6">
        <v>0.88400000000000001</v>
      </c>
      <c r="F35" s="6" t="s">
        <v>1403</v>
      </c>
      <c r="G35" s="6">
        <v>19</v>
      </c>
      <c r="H35" s="6">
        <v>32</v>
      </c>
      <c r="I35" s="6">
        <v>50</v>
      </c>
      <c r="J35" s="6">
        <v>46.3</v>
      </c>
      <c r="K35" s="6">
        <v>25.6</v>
      </c>
      <c r="L35" s="6">
        <v>32.200000000000003</v>
      </c>
      <c r="M35" s="6">
        <v>16.2</v>
      </c>
      <c r="N35" s="6">
        <v>19.399999999999999</v>
      </c>
      <c r="O35" s="6">
        <v>25.9</v>
      </c>
      <c r="P35" s="6">
        <v>30.8</v>
      </c>
      <c r="Q35" s="6">
        <v>65.2</v>
      </c>
      <c r="R35" s="6">
        <v>50.9</v>
      </c>
      <c r="S35" s="6">
        <v>47.3</v>
      </c>
      <c r="T35" s="6">
        <v>32.6</v>
      </c>
      <c r="U35" s="6">
        <v>29.7</v>
      </c>
      <c r="V35" s="6">
        <v>11.6</v>
      </c>
      <c r="W35" s="6">
        <v>9.4</v>
      </c>
      <c r="X35" s="6">
        <v>56.5</v>
      </c>
      <c r="Y35" s="6">
        <v>46.2</v>
      </c>
      <c r="Z35" s="6">
        <v>46.1</v>
      </c>
      <c r="AA35" s="6">
        <v>36.5</v>
      </c>
      <c r="AB35" s="6">
        <v>64.195999999999998</v>
      </c>
      <c r="AC35" s="6">
        <v>77.094999999999999</v>
      </c>
      <c r="AD35" s="6">
        <v>80.400999999999996</v>
      </c>
      <c r="AE35" s="6">
        <v>1.8819999999999999</v>
      </c>
      <c r="AF35" s="7">
        <v>2025</v>
      </c>
      <c r="AG35" s="6">
        <v>0</v>
      </c>
      <c r="AH35" s="6">
        <v>0</v>
      </c>
      <c r="AI35" s="6">
        <v>39.076999999999998</v>
      </c>
      <c r="AJ35" s="6"/>
      <c r="AK35" s="6">
        <v>72</v>
      </c>
      <c r="AL35" s="6">
        <v>74</v>
      </c>
      <c r="AM35" s="6">
        <v>1.0289999999999999</v>
      </c>
      <c r="AN35" s="6">
        <v>0.97799999999999998</v>
      </c>
      <c r="AO35" s="6">
        <v>38.543999999999997</v>
      </c>
      <c r="AP35" s="6" t="s">
        <v>712</v>
      </c>
      <c r="AQ35" t="str">
        <f t="shared" si="0"/>
        <v>West Virginia</v>
      </c>
    </row>
    <row r="36" spans="1:43" x14ac:dyDescent="0.2">
      <c r="A36" s="8">
        <v>35</v>
      </c>
      <c r="B36" s="6" t="s">
        <v>1766</v>
      </c>
      <c r="C36" s="6">
        <v>121.587</v>
      </c>
      <c r="D36" s="6">
        <v>102.006</v>
      </c>
      <c r="E36" s="6">
        <v>0.88300000000000001</v>
      </c>
      <c r="F36" s="6" t="s">
        <v>1401</v>
      </c>
      <c r="G36" s="6">
        <v>23</v>
      </c>
      <c r="H36" s="6">
        <v>33</v>
      </c>
      <c r="I36" s="6">
        <v>55.5</v>
      </c>
      <c r="J36" s="6">
        <v>48.3</v>
      </c>
      <c r="K36" s="6">
        <v>30.6</v>
      </c>
      <c r="L36" s="6">
        <v>40</v>
      </c>
      <c r="M36" s="6">
        <v>17.100000000000001</v>
      </c>
      <c r="N36" s="6">
        <v>15.5</v>
      </c>
      <c r="O36" s="6">
        <v>35.6</v>
      </c>
      <c r="P36" s="6">
        <v>27.4</v>
      </c>
      <c r="Q36" s="6">
        <v>64.5</v>
      </c>
      <c r="R36" s="6">
        <v>57.3</v>
      </c>
      <c r="S36" s="6">
        <v>46</v>
      </c>
      <c r="T36" s="6">
        <v>35.4</v>
      </c>
      <c r="U36" s="6">
        <v>35.1</v>
      </c>
      <c r="V36" s="6">
        <v>17.899999999999999</v>
      </c>
      <c r="W36" s="6">
        <v>8.9</v>
      </c>
      <c r="X36" s="6">
        <v>64</v>
      </c>
      <c r="Y36" s="6">
        <v>44.2</v>
      </c>
      <c r="Z36" s="6">
        <v>42.6</v>
      </c>
      <c r="AA36" s="6">
        <v>34.200000000000003</v>
      </c>
      <c r="AB36" s="6">
        <v>63.798000000000002</v>
      </c>
      <c r="AC36" s="6">
        <v>78.167000000000002</v>
      </c>
      <c r="AD36" s="6">
        <v>80.840999999999994</v>
      </c>
      <c r="AE36" s="6">
        <v>1.6379999999999999</v>
      </c>
      <c r="AF36" s="7">
        <v>2025</v>
      </c>
      <c r="AG36" s="6">
        <v>0</v>
      </c>
      <c r="AH36" s="6">
        <v>0</v>
      </c>
      <c r="AI36" s="6">
        <v>87.492000000000004</v>
      </c>
      <c r="AJ36" s="6"/>
      <c r="AK36" s="6">
        <v>79.099999999999994</v>
      </c>
      <c r="AL36" s="6">
        <v>73</v>
      </c>
      <c r="AM36" s="6">
        <v>1.1819999999999999</v>
      </c>
      <c r="AN36" s="6">
        <v>1.0389999999999999</v>
      </c>
      <c r="AO36" s="6">
        <v>30.08</v>
      </c>
      <c r="AP36" s="6" t="s">
        <v>852</v>
      </c>
      <c r="AQ36" t="str">
        <f t="shared" si="0"/>
        <v>Connecticut</v>
      </c>
    </row>
    <row r="37" spans="1:43" x14ac:dyDescent="0.2">
      <c r="A37" s="8">
        <v>36</v>
      </c>
      <c r="B37" s="6" t="s">
        <v>581</v>
      </c>
      <c r="C37" s="6">
        <v>118.819</v>
      </c>
      <c r="D37" s="6">
        <v>99.828999999999994</v>
      </c>
      <c r="E37" s="6">
        <v>0.88100000000000001</v>
      </c>
      <c r="F37" s="6" t="s">
        <v>1404</v>
      </c>
      <c r="G37" s="6">
        <v>22</v>
      </c>
      <c r="H37" s="6">
        <v>35</v>
      </c>
      <c r="I37" s="6">
        <v>54.2</v>
      </c>
      <c r="J37" s="6">
        <v>49.6</v>
      </c>
      <c r="K37" s="6">
        <v>34.799999999999997</v>
      </c>
      <c r="L37" s="6">
        <v>30</v>
      </c>
      <c r="M37" s="6">
        <v>15.1</v>
      </c>
      <c r="N37" s="6">
        <v>15.2</v>
      </c>
      <c r="O37" s="6">
        <v>29.2</v>
      </c>
      <c r="P37" s="6">
        <v>27.1</v>
      </c>
      <c r="Q37" s="6">
        <v>70.8</v>
      </c>
      <c r="R37" s="6">
        <v>54.9</v>
      </c>
      <c r="S37" s="6">
        <v>49.2</v>
      </c>
      <c r="T37" s="6">
        <v>35.299999999999997</v>
      </c>
      <c r="U37" s="6">
        <v>33.5</v>
      </c>
      <c r="V37" s="6">
        <v>9.6999999999999993</v>
      </c>
      <c r="W37" s="6">
        <v>10.5</v>
      </c>
      <c r="X37" s="6">
        <v>51</v>
      </c>
      <c r="Y37" s="6">
        <v>47.5</v>
      </c>
      <c r="Z37" s="6">
        <v>37</v>
      </c>
      <c r="AA37" s="6">
        <v>37.9</v>
      </c>
      <c r="AB37" s="6">
        <v>70.578999999999994</v>
      </c>
      <c r="AC37" s="6">
        <v>76.417000000000002</v>
      </c>
      <c r="AD37" s="6">
        <v>79.98</v>
      </c>
      <c r="AE37" s="6">
        <v>1.623</v>
      </c>
      <c r="AF37" s="7">
        <v>2025</v>
      </c>
      <c r="AG37" s="6">
        <v>0</v>
      </c>
      <c r="AH37" s="6">
        <v>0</v>
      </c>
      <c r="AI37" s="6">
        <v>87.298000000000002</v>
      </c>
      <c r="AJ37" s="6"/>
      <c r="AK37" s="6">
        <v>73.7</v>
      </c>
      <c r="AL37" s="6">
        <v>74.8</v>
      </c>
      <c r="AM37" s="6">
        <v>1.1339999999999999</v>
      </c>
      <c r="AN37" s="6">
        <v>1.052</v>
      </c>
      <c r="AO37" s="6">
        <v>35.125999999999998</v>
      </c>
      <c r="AP37" s="6" t="s">
        <v>581</v>
      </c>
      <c r="AQ37" t="str">
        <f t="shared" si="0"/>
        <v>North Carolina</v>
      </c>
    </row>
    <row r="38" spans="1:43" x14ac:dyDescent="0.2">
      <c r="A38" s="8">
        <v>37</v>
      </c>
      <c r="B38" s="6" t="s">
        <v>723</v>
      </c>
      <c r="C38" s="6">
        <v>116.227</v>
      </c>
      <c r="D38" s="6">
        <v>97.768000000000001</v>
      </c>
      <c r="E38" s="6">
        <v>0.88</v>
      </c>
      <c r="F38" s="6" t="s">
        <v>1405</v>
      </c>
      <c r="G38" s="6">
        <v>21</v>
      </c>
      <c r="H38" s="6">
        <v>32</v>
      </c>
      <c r="I38" s="6">
        <v>53.9</v>
      </c>
      <c r="J38" s="6">
        <v>50.6</v>
      </c>
      <c r="K38" s="6">
        <v>37.200000000000003</v>
      </c>
      <c r="L38" s="6">
        <v>28.1</v>
      </c>
      <c r="M38" s="6">
        <v>16</v>
      </c>
      <c r="N38" s="6">
        <v>17.600000000000001</v>
      </c>
      <c r="O38" s="6">
        <v>25.2</v>
      </c>
      <c r="P38" s="6">
        <v>25.2</v>
      </c>
      <c r="Q38" s="6">
        <v>69.5</v>
      </c>
      <c r="R38" s="6">
        <v>51.3</v>
      </c>
      <c r="S38" s="6">
        <v>50.5</v>
      </c>
      <c r="T38" s="6">
        <v>38.799999999999997</v>
      </c>
      <c r="U38" s="6">
        <v>33.9</v>
      </c>
      <c r="V38" s="6">
        <v>7.2</v>
      </c>
      <c r="W38" s="6">
        <v>11.3</v>
      </c>
      <c r="X38" s="6">
        <v>63.9</v>
      </c>
      <c r="Y38" s="6">
        <v>56</v>
      </c>
      <c r="Z38" s="6">
        <v>37.4</v>
      </c>
      <c r="AA38" s="6">
        <v>37.200000000000003</v>
      </c>
      <c r="AB38" s="6">
        <v>69.028000000000006</v>
      </c>
      <c r="AC38" s="6">
        <v>76.997</v>
      </c>
      <c r="AD38" s="6">
        <v>80.414000000000001</v>
      </c>
      <c r="AE38" s="6">
        <v>2.524</v>
      </c>
      <c r="AF38" s="7">
        <v>2025</v>
      </c>
      <c r="AG38" s="6">
        <v>0</v>
      </c>
      <c r="AH38" s="6">
        <v>0</v>
      </c>
      <c r="AI38" s="6">
        <v>42.959000000000003</v>
      </c>
      <c r="AJ38" s="6"/>
      <c r="AK38" s="6">
        <v>79.400000000000006</v>
      </c>
      <c r="AL38" s="6">
        <v>71.8</v>
      </c>
      <c r="AM38" s="6">
        <v>1.115</v>
      </c>
      <c r="AN38" s="6">
        <v>1.0129999999999999</v>
      </c>
      <c r="AO38" s="6">
        <v>28.789000000000001</v>
      </c>
      <c r="AP38" s="6" t="s">
        <v>723</v>
      </c>
      <c r="AQ38" t="str">
        <f t="shared" si="0"/>
        <v>Xavier</v>
      </c>
    </row>
    <row r="39" spans="1:43" x14ac:dyDescent="0.2">
      <c r="A39" s="8">
        <v>38</v>
      </c>
      <c r="B39" s="6" t="s">
        <v>453</v>
      </c>
      <c r="C39" s="6">
        <v>116.88</v>
      </c>
      <c r="D39" s="6">
        <v>98.606999999999999</v>
      </c>
      <c r="E39" s="6">
        <v>0.876</v>
      </c>
      <c r="F39" s="6" t="s">
        <v>1406</v>
      </c>
      <c r="G39" s="6">
        <v>25</v>
      </c>
      <c r="H39" s="6">
        <v>34</v>
      </c>
      <c r="I39" s="6">
        <v>55.8</v>
      </c>
      <c r="J39" s="6">
        <v>48.5</v>
      </c>
      <c r="K39" s="6">
        <v>31.8</v>
      </c>
      <c r="L39" s="6">
        <v>33.6</v>
      </c>
      <c r="M39" s="6">
        <v>17.399999999999999</v>
      </c>
      <c r="N39" s="6">
        <v>16.7</v>
      </c>
      <c r="O39" s="6">
        <v>26.4</v>
      </c>
      <c r="P39" s="6">
        <v>25.3</v>
      </c>
      <c r="Q39" s="6">
        <v>66.3</v>
      </c>
      <c r="R39" s="6">
        <v>56.5</v>
      </c>
      <c r="S39" s="6">
        <v>47.7</v>
      </c>
      <c r="T39" s="6">
        <v>36.6</v>
      </c>
      <c r="U39" s="6">
        <v>33.1</v>
      </c>
      <c r="V39" s="6">
        <v>8</v>
      </c>
      <c r="W39" s="6">
        <v>8.1</v>
      </c>
      <c r="X39" s="6">
        <v>62.8</v>
      </c>
      <c r="Y39" s="6">
        <v>47.2</v>
      </c>
      <c r="Z39" s="6">
        <v>42.8</v>
      </c>
      <c r="AA39" s="6">
        <v>37.9</v>
      </c>
      <c r="AB39" s="6">
        <v>66.027000000000001</v>
      </c>
      <c r="AC39" s="6">
        <v>77.024000000000001</v>
      </c>
      <c r="AD39" s="6">
        <v>79.53</v>
      </c>
      <c r="AE39" s="6">
        <v>2.0329999999999999</v>
      </c>
      <c r="AF39" s="7">
        <v>2025</v>
      </c>
      <c r="AG39" s="6">
        <v>0</v>
      </c>
      <c r="AH39" s="6">
        <v>0</v>
      </c>
      <c r="AI39" s="6">
        <v>33.82</v>
      </c>
      <c r="AJ39" s="6"/>
      <c r="AK39" s="6">
        <v>77.5</v>
      </c>
      <c r="AL39" s="6">
        <v>68.099999999999994</v>
      </c>
      <c r="AM39" s="6">
        <v>1.1220000000000001</v>
      </c>
      <c r="AN39" s="6">
        <v>1</v>
      </c>
      <c r="AO39" s="6">
        <v>22.882000000000001</v>
      </c>
      <c r="AP39" s="6" t="s">
        <v>866</v>
      </c>
      <c r="AQ39" t="str">
        <f t="shared" si="0"/>
        <v>Colorado State</v>
      </c>
    </row>
    <row r="40" spans="1:43" x14ac:dyDescent="0.2">
      <c r="A40" s="8">
        <v>39</v>
      </c>
      <c r="B40" s="6" t="s">
        <v>606</v>
      </c>
      <c r="C40" s="6">
        <v>115.08799999999999</v>
      </c>
      <c r="D40" s="6">
        <v>97.245000000000005</v>
      </c>
      <c r="E40" s="6">
        <v>0.874</v>
      </c>
      <c r="F40" s="6" t="s">
        <v>1390</v>
      </c>
      <c r="G40" s="6">
        <v>24</v>
      </c>
      <c r="H40" s="6">
        <v>33</v>
      </c>
      <c r="I40" s="6">
        <v>52.2</v>
      </c>
      <c r="J40" s="6">
        <v>49.1</v>
      </c>
      <c r="K40" s="6">
        <v>33.4</v>
      </c>
      <c r="L40" s="6">
        <v>27.7</v>
      </c>
      <c r="M40" s="6">
        <v>16.2</v>
      </c>
      <c r="N40" s="6">
        <v>17.600000000000001</v>
      </c>
      <c r="O40" s="6">
        <v>30.6</v>
      </c>
      <c r="P40" s="6">
        <v>29.2</v>
      </c>
      <c r="Q40" s="6">
        <v>68.599999999999994</v>
      </c>
      <c r="R40" s="6">
        <v>53</v>
      </c>
      <c r="S40" s="6">
        <v>50</v>
      </c>
      <c r="T40" s="6">
        <v>34</v>
      </c>
      <c r="U40" s="6">
        <v>31.7</v>
      </c>
      <c r="V40" s="6">
        <v>10.1</v>
      </c>
      <c r="W40" s="6">
        <v>8.8000000000000007</v>
      </c>
      <c r="X40" s="6">
        <v>54.4</v>
      </c>
      <c r="Y40" s="6">
        <v>50.3</v>
      </c>
      <c r="Z40" s="6">
        <v>38.6</v>
      </c>
      <c r="AA40" s="6">
        <v>37.4</v>
      </c>
      <c r="AB40" s="6">
        <v>67.664000000000001</v>
      </c>
      <c r="AC40" s="6">
        <v>77.427000000000007</v>
      </c>
      <c r="AD40" s="6">
        <v>81.554000000000002</v>
      </c>
      <c r="AE40" s="6">
        <v>2.452</v>
      </c>
      <c r="AF40" s="7">
        <v>2025</v>
      </c>
      <c r="AG40" s="6">
        <v>0</v>
      </c>
      <c r="AH40" s="6">
        <v>0</v>
      </c>
      <c r="AI40" s="6">
        <v>60.009</v>
      </c>
      <c r="AJ40" s="6"/>
      <c r="AK40" s="6">
        <v>76.3</v>
      </c>
      <c r="AL40" s="6">
        <v>72.099999999999994</v>
      </c>
      <c r="AM40" s="6">
        <v>1.099</v>
      </c>
      <c r="AN40" s="6">
        <v>1.0229999999999999</v>
      </c>
      <c r="AO40" s="6">
        <v>36.011000000000003</v>
      </c>
      <c r="AP40" s="6" t="s">
        <v>606</v>
      </c>
      <c r="AQ40" t="str">
        <f t="shared" si="0"/>
        <v>Oregon</v>
      </c>
    </row>
    <row r="41" spans="1:43" x14ac:dyDescent="0.2">
      <c r="A41" s="8">
        <v>40</v>
      </c>
      <c r="B41" s="6" t="s">
        <v>575</v>
      </c>
      <c r="C41" s="6">
        <v>111.748</v>
      </c>
      <c r="D41" s="6">
        <v>94.897000000000006</v>
      </c>
      <c r="E41" s="6">
        <v>0.86799999999999999</v>
      </c>
      <c r="F41" s="6" t="s">
        <v>1407</v>
      </c>
      <c r="G41" s="6">
        <v>25</v>
      </c>
      <c r="H41" s="6">
        <v>32</v>
      </c>
      <c r="I41" s="6">
        <v>50.8</v>
      </c>
      <c r="J41" s="6">
        <v>49.2</v>
      </c>
      <c r="K41" s="6">
        <v>37.799999999999997</v>
      </c>
      <c r="L41" s="6">
        <v>35</v>
      </c>
      <c r="M41" s="6">
        <v>15.6</v>
      </c>
      <c r="N41" s="6">
        <v>20.5</v>
      </c>
      <c r="O41" s="6">
        <v>31.5</v>
      </c>
      <c r="P41" s="6">
        <v>25.6</v>
      </c>
      <c r="Q41" s="6">
        <v>72.900000000000006</v>
      </c>
      <c r="R41" s="6">
        <v>50.6</v>
      </c>
      <c r="S41" s="6">
        <v>48.2</v>
      </c>
      <c r="T41" s="6">
        <v>34.1</v>
      </c>
      <c r="U41" s="6">
        <v>33.799999999999997</v>
      </c>
      <c r="V41" s="6">
        <v>14.3</v>
      </c>
      <c r="W41" s="6">
        <v>9.5</v>
      </c>
      <c r="X41" s="6">
        <v>51.5</v>
      </c>
      <c r="Y41" s="6">
        <v>59.5</v>
      </c>
      <c r="Z41" s="6">
        <v>32.200000000000003</v>
      </c>
      <c r="AA41" s="6">
        <v>38.299999999999997</v>
      </c>
      <c r="AB41" s="6">
        <v>73.087999999999994</v>
      </c>
      <c r="AC41" s="6">
        <v>78.317999999999998</v>
      </c>
      <c r="AD41" s="6">
        <v>81.231999999999999</v>
      </c>
      <c r="AE41" s="6">
        <v>2.0470000000000002</v>
      </c>
      <c r="AF41" s="7">
        <v>2025</v>
      </c>
      <c r="AG41" s="6">
        <v>0</v>
      </c>
      <c r="AH41" s="6">
        <v>0</v>
      </c>
      <c r="AI41" s="6">
        <v>45.923999999999999</v>
      </c>
      <c r="AJ41" s="6"/>
      <c r="AK41" s="6">
        <v>68.400000000000006</v>
      </c>
      <c r="AL41" s="6">
        <v>66.7</v>
      </c>
      <c r="AM41" s="6">
        <v>1.089</v>
      </c>
      <c r="AN41" s="6">
        <v>0.96399999999999997</v>
      </c>
      <c r="AO41" s="6">
        <v>24.388000000000002</v>
      </c>
      <c r="AP41" s="6" t="s">
        <v>575</v>
      </c>
      <c r="AQ41" t="str">
        <f t="shared" si="0"/>
        <v>New Mexico</v>
      </c>
    </row>
    <row r="42" spans="1:43" x14ac:dyDescent="0.2">
      <c r="A42" s="8">
        <v>41</v>
      </c>
      <c r="B42" s="6" t="s">
        <v>599</v>
      </c>
      <c r="C42" s="6">
        <v>116.776</v>
      </c>
      <c r="D42" s="6">
        <v>99.474000000000004</v>
      </c>
      <c r="E42" s="6">
        <v>0.86299999999999999</v>
      </c>
      <c r="F42" s="6" t="s">
        <v>1408</v>
      </c>
      <c r="G42" s="6">
        <v>17</v>
      </c>
      <c r="H42" s="6">
        <v>32</v>
      </c>
      <c r="I42" s="6">
        <v>53.5</v>
      </c>
      <c r="J42" s="6">
        <v>48.6</v>
      </c>
      <c r="K42" s="6">
        <v>35.799999999999997</v>
      </c>
      <c r="L42" s="6">
        <v>39.9</v>
      </c>
      <c r="M42" s="6">
        <v>15.6</v>
      </c>
      <c r="N42" s="6">
        <v>16.8</v>
      </c>
      <c r="O42" s="6">
        <v>28.9</v>
      </c>
      <c r="P42" s="6">
        <v>30.5</v>
      </c>
      <c r="Q42" s="6">
        <v>68.599999999999994</v>
      </c>
      <c r="R42" s="6">
        <v>52.6</v>
      </c>
      <c r="S42" s="6">
        <v>50.3</v>
      </c>
      <c r="T42" s="6">
        <v>36.799999999999997</v>
      </c>
      <c r="U42" s="6">
        <v>30.5</v>
      </c>
      <c r="V42" s="6">
        <v>10</v>
      </c>
      <c r="W42" s="6">
        <v>9.1</v>
      </c>
      <c r="X42" s="6">
        <v>48.1</v>
      </c>
      <c r="Y42" s="6">
        <v>47.9</v>
      </c>
      <c r="Z42" s="6">
        <v>37.700000000000003</v>
      </c>
      <c r="AA42" s="6">
        <v>37.6</v>
      </c>
      <c r="AB42" s="6">
        <v>67.012</v>
      </c>
      <c r="AC42" s="6">
        <v>76.677999999999997</v>
      </c>
      <c r="AD42" s="6">
        <v>79.626000000000005</v>
      </c>
      <c r="AE42" s="6">
        <v>1.599</v>
      </c>
      <c r="AF42" s="7">
        <v>2025</v>
      </c>
      <c r="AG42" s="6">
        <v>0</v>
      </c>
      <c r="AH42" s="6">
        <v>0</v>
      </c>
      <c r="AI42" s="6">
        <v>67.504000000000005</v>
      </c>
      <c r="AJ42" s="6"/>
      <c r="AK42" s="6">
        <v>74.8</v>
      </c>
      <c r="AL42" s="6">
        <v>75.2</v>
      </c>
      <c r="AM42" s="6">
        <v>1.1240000000000001</v>
      </c>
      <c r="AN42" s="6">
        <v>1.0489999999999999</v>
      </c>
      <c r="AO42" s="6">
        <v>36.963000000000001</v>
      </c>
      <c r="AP42" s="6" t="s">
        <v>856</v>
      </c>
      <c r="AQ42" t="str">
        <f t="shared" si="0"/>
        <v>Ohio State</v>
      </c>
    </row>
    <row r="43" spans="1:43" x14ac:dyDescent="0.2">
      <c r="A43" s="8">
        <v>42</v>
      </c>
      <c r="B43" s="6" t="s">
        <v>702</v>
      </c>
      <c r="C43" s="6">
        <v>118.7</v>
      </c>
      <c r="D43" s="6">
        <v>101.196</v>
      </c>
      <c r="E43" s="6">
        <v>0.86199999999999999</v>
      </c>
      <c r="F43" s="6" t="s">
        <v>1400</v>
      </c>
      <c r="G43" s="6">
        <v>20</v>
      </c>
      <c r="H43" s="6">
        <v>32</v>
      </c>
      <c r="I43" s="6">
        <v>51.7</v>
      </c>
      <c r="J43" s="6">
        <v>52.9</v>
      </c>
      <c r="K43" s="6">
        <v>34</v>
      </c>
      <c r="L43" s="6">
        <v>39</v>
      </c>
      <c r="M43" s="6">
        <v>14.7</v>
      </c>
      <c r="N43" s="6">
        <v>20</v>
      </c>
      <c r="O43" s="6">
        <v>32.200000000000003</v>
      </c>
      <c r="P43" s="6">
        <v>29.7</v>
      </c>
      <c r="Q43" s="6">
        <v>70.2</v>
      </c>
      <c r="R43" s="6">
        <v>53.6</v>
      </c>
      <c r="S43" s="6">
        <v>51.5</v>
      </c>
      <c r="T43" s="6">
        <v>32.5</v>
      </c>
      <c r="U43" s="6">
        <v>36.9</v>
      </c>
      <c r="V43" s="6">
        <v>11.4</v>
      </c>
      <c r="W43" s="6">
        <v>11.4</v>
      </c>
      <c r="X43" s="6">
        <v>50.1</v>
      </c>
      <c r="Y43" s="6">
        <v>47.3</v>
      </c>
      <c r="Z43" s="6">
        <v>40.200000000000003</v>
      </c>
      <c r="AA43" s="6">
        <v>37.5</v>
      </c>
      <c r="AB43" s="6">
        <v>69.582999999999998</v>
      </c>
      <c r="AC43" s="6">
        <v>76.254999999999995</v>
      </c>
      <c r="AD43" s="6">
        <v>78.997</v>
      </c>
      <c r="AE43" s="6">
        <v>1.9730000000000001</v>
      </c>
      <c r="AF43" s="7">
        <v>2025</v>
      </c>
      <c r="AG43" s="6">
        <v>0</v>
      </c>
      <c r="AH43" s="6">
        <v>0</v>
      </c>
      <c r="AI43" s="6">
        <v>36.79</v>
      </c>
      <c r="AJ43" s="6"/>
      <c r="AK43" s="6">
        <v>74.7</v>
      </c>
      <c r="AL43" s="6">
        <v>72</v>
      </c>
      <c r="AM43" s="6">
        <v>1.1299999999999999</v>
      </c>
      <c r="AN43" s="6">
        <v>1.0609999999999999</v>
      </c>
      <c r="AO43" s="6">
        <v>36.017000000000003</v>
      </c>
      <c r="AP43" s="6" t="s">
        <v>702</v>
      </c>
      <c r="AQ43" t="str">
        <f t="shared" si="0"/>
        <v>Vanderbilt</v>
      </c>
    </row>
    <row r="44" spans="1:43" x14ac:dyDescent="0.2">
      <c r="A44" s="8">
        <v>43</v>
      </c>
      <c r="B44" s="6" t="s">
        <v>412</v>
      </c>
      <c r="C44" s="6">
        <v>111.864</v>
      </c>
      <c r="D44" s="6">
        <v>95.442999999999998</v>
      </c>
      <c r="E44" s="6">
        <v>0.86099999999999999</v>
      </c>
      <c r="F44" s="6" t="s">
        <v>1409</v>
      </c>
      <c r="G44" s="6">
        <v>20</v>
      </c>
      <c r="H44" s="6">
        <v>33</v>
      </c>
      <c r="I44" s="6">
        <v>52.7</v>
      </c>
      <c r="J44" s="6">
        <v>48.3</v>
      </c>
      <c r="K44" s="6">
        <v>35.5</v>
      </c>
      <c r="L44" s="6">
        <v>29.4</v>
      </c>
      <c r="M44" s="6">
        <v>16.5</v>
      </c>
      <c r="N44" s="6">
        <v>17.5</v>
      </c>
      <c r="O44" s="6">
        <v>27.6</v>
      </c>
      <c r="P44" s="6">
        <v>28.3</v>
      </c>
      <c r="Q44" s="6">
        <v>70.400000000000006</v>
      </c>
      <c r="R44" s="6">
        <v>54.4</v>
      </c>
      <c r="S44" s="6">
        <v>48.5</v>
      </c>
      <c r="T44" s="6">
        <v>33.299999999999997</v>
      </c>
      <c r="U44" s="6">
        <v>31.9</v>
      </c>
      <c r="V44" s="6">
        <v>15.4</v>
      </c>
      <c r="W44" s="6">
        <v>7.1</v>
      </c>
      <c r="X44" s="6">
        <v>53.2</v>
      </c>
      <c r="Y44" s="6">
        <v>48.6</v>
      </c>
      <c r="Z44" s="6">
        <v>36.700000000000003</v>
      </c>
      <c r="AA44" s="6">
        <v>39.5</v>
      </c>
      <c r="AB44" s="6">
        <v>69.275999999999996</v>
      </c>
      <c r="AC44" s="6">
        <v>78.135999999999996</v>
      </c>
      <c r="AD44" s="6">
        <v>81.87</v>
      </c>
      <c r="AE44" s="6">
        <v>1.3640000000000001</v>
      </c>
      <c r="AF44" s="7">
        <v>2025</v>
      </c>
      <c r="AG44" s="6">
        <v>0</v>
      </c>
      <c r="AH44" s="6">
        <v>0</v>
      </c>
      <c r="AI44" s="6">
        <v>74.808000000000007</v>
      </c>
      <c r="AJ44" s="6"/>
      <c r="AK44" s="6">
        <v>73.400000000000006</v>
      </c>
      <c r="AL44" s="6">
        <v>72.5</v>
      </c>
      <c r="AM44" s="6">
        <v>1.083</v>
      </c>
      <c r="AN44" s="6">
        <v>1.006</v>
      </c>
      <c r="AO44" s="6">
        <v>36.524999999999999</v>
      </c>
      <c r="AP44" s="6" t="s">
        <v>412</v>
      </c>
      <c r="AQ44" t="str">
        <f t="shared" si="0"/>
        <v>Arkansas</v>
      </c>
    </row>
    <row r="45" spans="1:43" x14ac:dyDescent="0.2">
      <c r="A45" s="8">
        <v>44</v>
      </c>
      <c r="B45" s="6" t="s">
        <v>684</v>
      </c>
      <c r="C45" s="6">
        <v>113.479</v>
      </c>
      <c r="D45" s="6">
        <v>96.988</v>
      </c>
      <c r="E45" s="6">
        <v>0.85899999999999999</v>
      </c>
      <c r="F45" s="6" t="s">
        <v>1410</v>
      </c>
      <c r="G45" s="6">
        <v>28</v>
      </c>
      <c r="H45" s="6">
        <v>32</v>
      </c>
      <c r="I45" s="6">
        <v>55.4</v>
      </c>
      <c r="J45" s="6">
        <v>47.7</v>
      </c>
      <c r="K45" s="6">
        <v>33.799999999999997</v>
      </c>
      <c r="L45" s="6">
        <v>29.8</v>
      </c>
      <c r="M45" s="6">
        <v>13.4</v>
      </c>
      <c r="N45" s="6">
        <v>23.3</v>
      </c>
      <c r="O45" s="6">
        <v>25.6</v>
      </c>
      <c r="P45" s="6">
        <v>28.4</v>
      </c>
      <c r="Q45" s="6">
        <v>66.900000000000006</v>
      </c>
      <c r="R45" s="6">
        <v>56.1</v>
      </c>
      <c r="S45" s="6">
        <v>46.2</v>
      </c>
      <c r="T45" s="6">
        <v>36.5</v>
      </c>
      <c r="U45" s="6">
        <v>33.1</v>
      </c>
      <c r="V45" s="6">
        <v>7.5</v>
      </c>
      <c r="W45" s="6">
        <v>10.1</v>
      </c>
      <c r="X45" s="6">
        <v>57.3</v>
      </c>
      <c r="Y45" s="6">
        <v>51.8</v>
      </c>
      <c r="Z45" s="6">
        <v>49.6</v>
      </c>
      <c r="AA45" s="6">
        <v>44.3</v>
      </c>
      <c r="AB45" s="6">
        <v>65.796999999999997</v>
      </c>
      <c r="AC45" s="6">
        <v>77.480999999999995</v>
      </c>
      <c r="AD45" s="6">
        <v>78.923000000000002</v>
      </c>
      <c r="AE45" s="6">
        <v>2.4470000000000001</v>
      </c>
      <c r="AF45" s="7">
        <v>2025</v>
      </c>
      <c r="AG45" s="6">
        <v>0</v>
      </c>
      <c r="AH45" s="6">
        <v>0</v>
      </c>
      <c r="AI45" s="6">
        <v>14.090999999999999</v>
      </c>
      <c r="AJ45" s="6"/>
      <c r="AK45" s="6">
        <v>74.599999999999994</v>
      </c>
      <c r="AL45" s="6">
        <v>75.400000000000006</v>
      </c>
      <c r="AM45" s="6">
        <v>1.1639999999999999</v>
      </c>
      <c r="AN45" s="6">
        <v>0.93899999999999995</v>
      </c>
      <c r="AO45" s="6">
        <v>12.108000000000001</v>
      </c>
      <c r="AP45" s="6" t="s">
        <v>684</v>
      </c>
      <c r="AQ45" t="str">
        <f t="shared" si="0"/>
        <v>UC San Diego</v>
      </c>
    </row>
    <row r="46" spans="1:43" x14ac:dyDescent="0.2">
      <c r="A46" s="8">
        <v>45</v>
      </c>
      <c r="B46" s="6" t="s">
        <v>447</v>
      </c>
      <c r="C46" s="6">
        <v>111.53100000000001</v>
      </c>
      <c r="D46" s="6">
        <v>95.341999999999999</v>
      </c>
      <c r="E46" s="6">
        <v>0.85899999999999999</v>
      </c>
      <c r="F46" s="6" t="s">
        <v>1411</v>
      </c>
      <c r="G46" s="6">
        <v>18</v>
      </c>
      <c r="H46" s="6">
        <v>33</v>
      </c>
      <c r="I46" s="6">
        <v>50.9</v>
      </c>
      <c r="J46" s="6">
        <v>48.6</v>
      </c>
      <c r="K46" s="6">
        <v>23.4</v>
      </c>
      <c r="L46" s="6">
        <v>24.3</v>
      </c>
      <c r="M46" s="6">
        <v>15.5</v>
      </c>
      <c r="N46" s="6">
        <v>19.7</v>
      </c>
      <c r="O46" s="6">
        <v>32.299999999999997</v>
      </c>
      <c r="P46" s="6">
        <v>30.1</v>
      </c>
      <c r="Q46" s="6">
        <v>66.099999999999994</v>
      </c>
      <c r="R46" s="6">
        <v>52.6</v>
      </c>
      <c r="S46" s="6">
        <v>48</v>
      </c>
      <c r="T46" s="6">
        <v>32</v>
      </c>
      <c r="U46" s="6">
        <v>33.200000000000003</v>
      </c>
      <c r="V46" s="6">
        <v>11.7</v>
      </c>
      <c r="W46" s="6">
        <v>7.9</v>
      </c>
      <c r="X46" s="6">
        <v>50.9</v>
      </c>
      <c r="Y46" s="6">
        <v>49.6</v>
      </c>
      <c r="Z46" s="6">
        <v>38.1</v>
      </c>
      <c r="AA46" s="6">
        <v>34.200000000000003</v>
      </c>
      <c r="AB46" s="6">
        <v>65.257000000000005</v>
      </c>
      <c r="AC46" s="6">
        <v>78.28</v>
      </c>
      <c r="AD46" s="6">
        <v>81.518000000000001</v>
      </c>
      <c r="AE46" s="6">
        <v>2.125</v>
      </c>
      <c r="AF46" s="7">
        <v>2025</v>
      </c>
      <c r="AG46" s="6">
        <v>0</v>
      </c>
      <c r="AH46" s="6">
        <v>0</v>
      </c>
      <c r="AI46" s="6">
        <v>54.633000000000003</v>
      </c>
      <c r="AJ46" s="6"/>
      <c r="AK46" s="6">
        <v>66.8</v>
      </c>
      <c r="AL46" s="6">
        <v>75.400000000000006</v>
      </c>
      <c r="AM46" s="6">
        <v>1.0669999999999999</v>
      </c>
      <c r="AN46" s="6">
        <v>0.99399999999999999</v>
      </c>
      <c r="AO46" s="6">
        <v>35.381999999999998</v>
      </c>
      <c r="AP46" s="6" t="s">
        <v>447</v>
      </c>
      <c r="AQ46" t="str">
        <f t="shared" si="0"/>
        <v>Cincinnati</v>
      </c>
    </row>
    <row r="47" spans="1:43" x14ac:dyDescent="0.2">
      <c r="A47" s="8">
        <v>46</v>
      </c>
      <c r="B47" s="6" t="s">
        <v>600</v>
      </c>
      <c r="C47" s="6">
        <v>117.65</v>
      </c>
      <c r="D47" s="6">
        <v>100.857</v>
      </c>
      <c r="E47" s="6">
        <v>0.85499999999999998</v>
      </c>
      <c r="F47" s="6" t="s">
        <v>1409</v>
      </c>
      <c r="G47" s="6">
        <v>20</v>
      </c>
      <c r="H47" s="6">
        <v>33</v>
      </c>
      <c r="I47" s="6">
        <v>54.9</v>
      </c>
      <c r="J47" s="6">
        <v>51.1</v>
      </c>
      <c r="K47" s="6">
        <v>39.6</v>
      </c>
      <c r="L47" s="6">
        <v>35.799999999999997</v>
      </c>
      <c r="M47" s="6">
        <v>17.3</v>
      </c>
      <c r="N47" s="6">
        <v>18.100000000000001</v>
      </c>
      <c r="O47" s="6">
        <v>26.5</v>
      </c>
      <c r="P47" s="6">
        <v>31.7</v>
      </c>
      <c r="Q47" s="6">
        <v>70</v>
      </c>
      <c r="R47" s="6">
        <v>54.6</v>
      </c>
      <c r="S47" s="6">
        <v>54.9</v>
      </c>
      <c r="T47" s="6">
        <v>37</v>
      </c>
      <c r="U47" s="6">
        <v>30.5</v>
      </c>
      <c r="V47" s="6">
        <v>6.8</v>
      </c>
      <c r="W47" s="6">
        <v>10.4</v>
      </c>
      <c r="X47" s="6">
        <v>52</v>
      </c>
      <c r="Y47" s="6">
        <v>47.3</v>
      </c>
      <c r="Z47" s="6">
        <v>41.9</v>
      </c>
      <c r="AA47" s="6">
        <v>41.9</v>
      </c>
      <c r="AB47" s="6">
        <v>68.441000000000003</v>
      </c>
      <c r="AC47" s="6">
        <v>77.138000000000005</v>
      </c>
      <c r="AD47" s="6">
        <v>80.403000000000006</v>
      </c>
      <c r="AE47" s="6">
        <v>2.2559999999999998</v>
      </c>
      <c r="AF47" s="7">
        <v>2025</v>
      </c>
      <c r="AG47" s="6">
        <v>0</v>
      </c>
      <c r="AH47" s="6">
        <v>0</v>
      </c>
      <c r="AI47" s="6">
        <v>48.517000000000003</v>
      </c>
      <c r="AJ47" s="6"/>
      <c r="AK47" s="6">
        <v>79.400000000000006</v>
      </c>
      <c r="AL47" s="6">
        <v>72.900000000000006</v>
      </c>
      <c r="AM47" s="6">
        <v>1.1259999999999999</v>
      </c>
      <c r="AN47" s="6">
        <v>1.069</v>
      </c>
      <c r="AO47" s="6">
        <v>39.429000000000002</v>
      </c>
      <c r="AP47" s="6" t="s">
        <v>600</v>
      </c>
      <c r="AQ47" t="str">
        <f t="shared" si="0"/>
        <v>Oklahoma</v>
      </c>
    </row>
    <row r="48" spans="1:43" x14ac:dyDescent="0.2">
      <c r="A48" s="8">
        <v>47</v>
      </c>
      <c r="B48" s="6" t="s">
        <v>859</v>
      </c>
      <c r="C48" s="6">
        <v>116.83</v>
      </c>
      <c r="D48" s="6">
        <v>100.267</v>
      </c>
      <c r="E48" s="6">
        <v>0.85299999999999998</v>
      </c>
      <c r="F48" s="6" t="s">
        <v>1401</v>
      </c>
      <c r="G48" s="6">
        <v>23</v>
      </c>
      <c r="H48" s="6">
        <v>33</v>
      </c>
      <c r="I48" s="6">
        <v>54.7</v>
      </c>
      <c r="J48" s="6">
        <v>47.8</v>
      </c>
      <c r="K48" s="6">
        <v>36.700000000000003</v>
      </c>
      <c r="L48" s="6">
        <v>32.5</v>
      </c>
      <c r="M48" s="6">
        <v>17.399999999999999</v>
      </c>
      <c r="N48" s="6">
        <v>17.899999999999999</v>
      </c>
      <c r="O48" s="6">
        <v>36.700000000000003</v>
      </c>
      <c r="P48" s="6">
        <v>30.5</v>
      </c>
      <c r="Q48" s="6">
        <v>69.099999999999994</v>
      </c>
      <c r="R48" s="6">
        <v>53.7</v>
      </c>
      <c r="S48" s="6">
        <v>46.8</v>
      </c>
      <c r="T48" s="6">
        <v>37.6</v>
      </c>
      <c r="U48" s="6">
        <v>32.9</v>
      </c>
      <c r="V48" s="6">
        <v>10.3</v>
      </c>
      <c r="W48" s="6">
        <v>10.1</v>
      </c>
      <c r="X48" s="6">
        <v>55.1</v>
      </c>
      <c r="Y48" s="6">
        <v>61.6</v>
      </c>
      <c r="Z48" s="6">
        <v>35.1</v>
      </c>
      <c r="AA48" s="6">
        <v>41</v>
      </c>
      <c r="AB48" s="6">
        <v>68.846999999999994</v>
      </c>
      <c r="AC48" s="6">
        <v>77.828999999999994</v>
      </c>
      <c r="AD48" s="6">
        <v>82.287999999999997</v>
      </c>
      <c r="AE48" s="6">
        <v>2.222</v>
      </c>
      <c r="AF48" s="7">
        <v>2025</v>
      </c>
      <c r="AG48" s="6">
        <v>0</v>
      </c>
      <c r="AH48" s="6">
        <v>0</v>
      </c>
      <c r="AI48" s="6">
        <v>59.084000000000003</v>
      </c>
      <c r="AJ48" s="6"/>
      <c r="AK48" s="6">
        <v>72.099999999999994</v>
      </c>
      <c r="AL48" s="6">
        <v>74.599999999999994</v>
      </c>
      <c r="AM48" s="6">
        <v>1.1579999999999999</v>
      </c>
      <c r="AN48" s="6">
        <v>1.0289999999999999</v>
      </c>
      <c r="AO48" s="6">
        <v>22.966999999999999</v>
      </c>
      <c r="AP48" s="6" t="s">
        <v>859</v>
      </c>
      <c r="AQ48" t="str">
        <f t="shared" si="0"/>
        <v>SMU</v>
      </c>
    </row>
    <row r="49" spans="1:43" x14ac:dyDescent="0.2">
      <c r="A49" s="8">
        <v>48</v>
      </c>
      <c r="B49" s="6" t="s">
        <v>669</v>
      </c>
      <c r="C49" s="6">
        <v>116.739</v>
      </c>
      <c r="D49" s="6">
        <v>100.19</v>
      </c>
      <c r="E49" s="6">
        <v>0.85299999999999998</v>
      </c>
      <c r="F49" s="6" t="s">
        <v>1412</v>
      </c>
      <c r="G49" s="6">
        <v>19</v>
      </c>
      <c r="H49" s="6">
        <v>34</v>
      </c>
      <c r="I49" s="6">
        <v>52.5</v>
      </c>
      <c r="J49" s="6">
        <v>48.4</v>
      </c>
      <c r="K49" s="6">
        <v>36.6</v>
      </c>
      <c r="L49" s="6">
        <v>39.299999999999997</v>
      </c>
      <c r="M49" s="6">
        <v>14.3</v>
      </c>
      <c r="N49" s="6">
        <v>16.600000000000001</v>
      </c>
      <c r="O49" s="6">
        <v>29.8</v>
      </c>
      <c r="P49" s="6">
        <v>29.7</v>
      </c>
      <c r="Q49" s="6">
        <v>68.400000000000006</v>
      </c>
      <c r="R49" s="6">
        <v>51.8</v>
      </c>
      <c r="S49" s="6">
        <v>47.5</v>
      </c>
      <c r="T49" s="6">
        <v>36</v>
      </c>
      <c r="U49" s="6">
        <v>33.299999999999997</v>
      </c>
      <c r="V49" s="6">
        <v>11.7</v>
      </c>
      <c r="W49" s="6">
        <v>8.1999999999999993</v>
      </c>
      <c r="X49" s="6">
        <v>47.5</v>
      </c>
      <c r="Y49" s="6">
        <v>48.3</v>
      </c>
      <c r="Z49" s="6">
        <v>35.4</v>
      </c>
      <c r="AA49" s="6">
        <v>36.200000000000003</v>
      </c>
      <c r="AB49" s="6">
        <v>67.301000000000002</v>
      </c>
      <c r="AC49" s="6">
        <v>78.025999999999996</v>
      </c>
      <c r="AD49" s="6">
        <v>80.716999999999999</v>
      </c>
      <c r="AE49" s="6">
        <v>2.1850000000000001</v>
      </c>
      <c r="AF49" s="7">
        <v>2025</v>
      </c>
      <c r="AG49" s="6">
        <v>0</v>
      </c>
      <c r="AH49" s="6">
        <v>0</v>
      </c>
      <c r="AI49" s="6">
        <v>60.878</v>
      </c>
      <c r="AJ49" s="6"/>
      <c r="AK49" s="6">
        <v>74.900000000000006</v>
      </c>
      <c r="AL49" s="6">
        <v>70.099999999999994</v>
      </c>
      <c r="AM49" s="6">
        <v>1.1299999999999999</v>
      </c>
      <c r="AN49" s="6">
        <v>1.04</v>
      </c>
      <c r="AO49" s="6">
        <v>37.264000000000003</v>
      </c>
      <c r="AP49" s="6" t="s">
        <v>669</v>
      </c>
      <c r="AQ49" t="str">
        <f t="shared" si="0"/>
        <v>Texas</v>
      </c>
    </row>
    <row r="50" spans="1:43" x14ac:dyDescent="0.2">
      <c r="A50" s="8">
        <v>49</v>
      </c>
      <c r="B50" s="6" t="s">
        <v>697</v>
      </c>
      <c r="C50" s="6">
        <v>122.53700000000001</v>
      </c>
      <c r="D50" s="6">
        <v>105.188</v>
      </c>
      <c r="E50" s="6">
        <v>0.85299999999999998</v>
      </c>
      <c r="F50" s="6" t="s">
        <v>1407</v>
      </c>
      <c r="G50" s="6">
        <v>25</v>
      </c>
      <c r="H50" s="6">
        <v>32</v>
      </c>
      <c r="I50" s="6">
        <v>56</v>
      </c>
      <c r="J50" s="6">
        <v>51.8</v>
      </c>
      <c r="K50" s="6">
        <v>37.6</v>
      </c>
      <c r="L50" s="6">
        <v>36.200000000000003</v>
      </c>
      <c r="M50" s="6">
        <v>16</v>
      </c>
      <c r="N50" s="6">
        <v>20.2</v>
      </c>
      <c r="O50" s="6">
        <v>34.6</v>
      </c>
      <c r="P50" s="6">
        <v>30.3</v>
      </c>
      <c r="Q50" s="6">
        <v>67.3</v>
      </c>
      <c r="R50" s="6">
        <v>57.7</v>
      </c>
      <c r="S50" s="6">
        <v>52.6</v>
      </c>
      <c r="T50" s="6">
        <v>35.799999999999997</v>
      </c>
      <c r="U50" s="6">
        <v>33.799999999999997</v>
      </c>
      <c r="V50" s="6">
        <v>9.4</v>
      </c>
      <c r="W50" s="6">
        <v>9.5</v>
      </c>
      <c r="X50" s="6">
        <v>61.1</v>
      </c>
      <c r="Y50" s="6">
        <v>58.4</v>
      </c>
      <c r="Z50" s="6">
        <v>42.3</v>
      </c>
      <c r="AA50" s="6">
        <v>44.4</v>
      </c>
      <c r="AB50" s="6">
        <v>67.644999999999996</v>
      </c>
      <c r="AC50" s="6">
        <v>77.290000000000006</v>
      </c>
      <c r="AD50" s="6">
        <v>80.474999999999994</v>
      </c>
      <c r="AE50" s="6">
        <v>2.077</v>
      </c>
      <c r="AF50" s="7">
        <v>2025</v>
      </c>
      <c r="AG50" s="6">
        <v>0</v>
      </c>
      <c r="AH50" s="6">
        <v>0</v>
      </c>
      <c r="AI50" s="6">
        <v>17.856000000000002</v>
      </c>
      <c r="AJ50" s="6"/>
      <c r="AK50" s="6">
        <v>70.2</v>
      </c>
      <c r="AL50" s="6">
        <v>71.900000000000006</v>
      </c>
      <c r="AM50" s="6">
        <v>1.1850000000000001</v>
      </c>
      <c r="AN50" s="6">
        <v>1.0469999999999999</v>
      </c>
      <c r="AO50" s="6">
        <v>23.021000000000001</v>
      </c>
      <c r="AP50" s="6" t="s">
        <v>857</v>
      </c>
      <c r="AQ50" t="str">
        <f t="shared" si="0"/>
        <v>Utah State</v>
      </c>
    </row>
    <row r="51" spans="1:43" x14ac:dyDescent="0.2">
      <c r="A51" s="8">
        <v>50</v>
      </c>
      <c r="B51" s="6" t="s">
        <v>423</v>
      </c>
      <c r="C51" s="6">
        <v>115.428</v>
      </c>
      <c r="D51" s="6">
        <v>99.128</v>
      </c>
      <c r="E51" s="6">
        <v>0.85199999999999998</v>
      </c>
      <c r="F51" s="6" t="s">
        <v>1401</v>
      </c>
      <c r="G51" s="6">
        <v>23</v>
      </c>
      <c r="H51" s="6">
        <v>33</v>
      </c>
      <c r="I51" s="6">
        <v>52.1</v>
      </c>
      <c r="J51" s="6">
        <v>49.6</v>
      </c>
      <c r="K51" s="6">
        <v>39.200000000000003</v>
      </c>
      <c r="L51" s="6">
        <v>31.1</v>
      </c>
      <c r="M51" s="6">
        <v>16.899999999999999</v>
      </c>
      <c r="N51" s="6">
        <v>16.100000000000001</v>
      </c>
      <c r="O51" s="6">
        <v>33.200000000000003</v>
      </c>
      <c r="P51" s="6">
        <v>22.6</v>
      </c>
      <c r="Q51" s="6">
        <v>65.7</v>
      </c>
      <c r="R51" s="6">
        <v>56.3</v>
      </c>
      <c r="S51" s="6">
        <v>48.6</v>
      </c>
      <c r="T51" s="6">
        <v>31</v>
      </c>
      <c r="U51" s="6">
        <v>34.200000000000003</v>
      </c>
      <c r="V51" s="6">
        <v>7.2</v>
      </c>
      <c r="W51" s="6">
        <v>10</v>
      </c>
      <c r="X51" s="6">
        <v>56.4</v>
      </c>
      <c r="Y51" s="6">
        <v>44.9</v>
      </c>
      <c r="Z51" s="6">
        <v>43.3</v>
      </c>
      <c r="AA51" s="6">
        <v>36.200000000000003</v>
      </c>
      <c r="AB51" s="6">
        <v>65.265000000000001</v>
      </c>
      <c r="AC51" s="6">
        <v>78.051000000000002</v>
      </c>
      <c r="AD51" s="6">
        <v>80.180000000000007</v>
      </c>
      <c r="AE51" s="6">
        <v>1.907</v>
      </c>
      <c r="AF51" s="7">
        <v>2025</v>
      </c>
      <c r="AG51" s="6">
        <v>0</v>
      </c>
      <c r="AH51" s="6">
        <v>0</v>
      </c>
      <c r="AI51" s="6">
        <v>13.353999999999999</v>
      </c>
      <c r="AJ51" s="6"/>
      <c r="AK51" s="6">
        <v>77.900000000000006</v>
      </c>
      <c r="AL51" s="6">
        <v>69.2</v>
      </c>
      <c r="AM51" s="6">
        <v>1.125</v>
      </c>
      <c r="AN51" s="6">
        <v>1.0029999999999999</v>
      </c>
      <c r="AO51" s="6">
        <v>24.398</v>
      </c>
      <c r="AP51" s="6" t="s">
        <v>855</v>
      </c>
      <c r="AQ51" t="str">
        <f t="shared" si="0"/>
        <v>Boise State</v>
      </c>
    </row>
    <row r="52" spans="1:43" x14ac:dyDescent="0.2">
      <c r="A52" s="8">
        <v>51</v>
      </c>
      <c r="B52" s="6" t="s">
        <v>638</v>
      </c>
      <c r="C52" s="6">
        <v>115.741</v>
      </c>
      <c r="D52" s="6">
        <v>99.751000000000005</v>
      </c>
      <c r="E52" s="6">
        <v>0.84699999999999998</v>
      </c>
      <c r="F52" s="6" t="s">
        <v>1400</v>
      </c>
      <c r="G52" s="6">
        <v>20</v>
      </c>
      <c r="H52" s="6">
        <v>32</v>
      </c>
      <c r="I52" s="6">
        <v>55.5</v>
      </c>
      <c r="J52" s="6">
        <v>49.5</v>
      </c>
      <c r="K52" s="6">
        <v>28.9</v>
      </c>
      <c r="L52" s="6">
        <v>31.9</v>
      </c>
      <c r="M52" s="6">
        <v>17</v>
      </c>
      <c r="N52" s="6">
        <v>16.899999999999999</v>
      </c>
      <c r="O52" s="6">
        <v>32.799999999999997</v>
      </c>
      <c r="P52" s="6">
        <v>26.9</v>
      </c>
      <c r="Q52" s="6">
        <v>70</v>
      </c>
      <c r="R52" s="6">
        <v>54.6</v>
      </c>
      <c r="S52" s="6">
        <v>51.7</v>
      </c>
      <c r="T52" s="6">
        <v>37.700000000000003</v>
      </c>
      <c r="U52" s="6">
        <v>30.7</v>
      </c>
      <c r="V52" s="6">
        <v>8.5</v>
      </c>
      <c r="W52" s="6">
        <v>10.8</v>
      </c>
      <c r="X52" s="6">
        <v>58.5</v>
      </c>
      <c r="Y52" s="6">
        <v>57.1</v>
      </c>
      <c r="Z52" s="6">
        <v>46.8</v>
      </c>
      <c r="AA52" s="6">
        <v>39.700000000000003</v>
      </c>
      <c r="AB52" s="6">
        <v>68.915000000000006</v>
      </c>
      <c r="AC52" s="6">
        <v>78.415000000000006</v>
      </c>
      <c r="AD52" s="6">
        <v>81.551000000000002</v>
      </c>
      <c r="AE52" s="6">
        <v>2.4420000000000002</v>
      </c>
      <c r="AF52" s="7">
        <v>2025</v>
      </c>
      <c r="AG52" s="6">
        <v>0</v>
      </c>
      <c r="AH52" s="6">
        <v>0</v>
      </c>
      <c r="AI52" s="6">
        <v>19.916</v>
      </c>
      <c r="AJ52" s="6"/>
      <c r="AK52" s="6">
        <v>72.8</v>
      </c>
      <c r="AL52" s="6">
        <v>72.099999999999994</v>
      </c>
      <c r="AM52" s="6">
        <v>1.1479999999999999</v>
      </c>
      <c r="AN52" s="6">
        <v>1.0289999999999999</v>
      </c>
      <c r="AO52" s="6">
        <v>21.190999999999999</v>
      </c>
      <c r="AP52" s="6" t="s">
        <v>638</v>
      </c>
      <c r="AQ52" t="str">
        <f t="shared" si="0"/>
        <v>Santa Clara</v>
      </c>
    </row>
    <row r="53" spans="1:43" x14ac:dyDescent="0.2">
      <c r="A53" s="8">
        <v>52</v>
      </c>
      <c r="B53" s="6" t="s">
        <v>705</v>
      </c>
      <c r="C53" s="6">
        <v>118.602</v>
      </c>
      <c r="D53" s="6">
        <v>102.465</v>
      </c>
      <c r="E53" s="6">
        <v>0.84299999999999997</v>
      </c>
      <c r="F53" s="6" t="s">
        <v>1413</v>
      </c>
      <c r="G53" s="6">
        <v>19</v>
      </c>
      <c r="H53" s="6">
        <v>33</v>
      </c>
      <c r="I53" s="6">
        <v>54.9</v>
      </c>
      <c r="J53" s="6">
        <v>51.1</v>
      </c>
      <c r="K53" s="6">
        <v>28.9</v>
      </c>
      <c r="L53" s="6">
        <v>30.1</v>
      </c>
      <c r="M53" s="6">
        <v>15.6</v>
      </c>
      <c r="N53" s="6">
        <v>16</v>
      </c>
      <c r="O53" s="6">
        <v>30.2</v>
      </c>
      <c r="P53" s="6">
        <v>27.4</v>
      </c>
      <c r="Q53" s="6">
        <v>63.5</v>
      </c>
      <c r="R53" s="6">
        <v>51.1</v>
      </c>
      <c r="S53" s="6">
        <v>50.3</v>
      </c>
      <c r="T53" s="6">
        <v>39.799999999999997</v>
      </c>
      <c r="U53" s="6">
        <v>34.700000000000003</v>
      </c>
      <c r="V53" s="6">
        <v>7.8</v>
      </c>
      <c r="W53" s="6">
        <v>8.6</v>
      </c>
      <c r="X53" s="6">
        <v>49</v>
      </c>
      <c r="Y53" s="6">
        <v>60.9</v>
      </c>
      <c r="Z53" s="6">
        <v>43.6</v>
      </c>
      <c r="AA53" s="6">
        <v>45.9</v>
      </c>
      <c r="AB53" s="6">
        <v>63.112000000000002</v>
      </c>
      <c r="AC53" s="6">
        <v>77.311000000000007</v>
      </c>
      <c r="AD53" s="6">
        <v>80.292000000000002</v>
      </c>
      <c r="AE53" s="6">
        <v>2.4449999999999998</v>
      </c>
      <c r="AF53" s="7">
        <v>2025</v>
      </c>
      <c r="AG53" s="6">
        <v>0</v>
      </c>
      <c r="AH53" s="6">
        <v>0</v>
      </c>
      <c r="AI53" s="6">
        <v>59.91</v>
      </c>
      <c r="AJ53" s="6"/>
      <c r="AK53" s="6">
        <v>80</v>
      </c>
      <c r="AL53" s="6">
        <v>69.5</v>
      </c>
      <c r="AM53" s="6">
        <v>1.155</v>
      </c>
      <c r="AN53" s="6">
        <v>1.0629999999999999</v>
      </c>
      <c r="AO53" s="6">
        <v>27.324999999999999</v>
      </c>
      <c r="AP53" s="6" t="s">
        <v>705</v>
      </c>
      <c r="AQ53" t="str">
        <f t="shared" si="0"/>
        <v>Villanova</v>
      </c>
    </row>
    <row r="54" spans="1:43" x14ac:dyDescent="0.2">
      <c r="A54" s="8">
        <v>53</v>
      </c>
      <c r="B54" s="6" t="s">
        <v>594</v>
      </c>
      <c r="C54" s="6">
        <v>113.21</v>
      </c>
      <c r="D54" s="6">
        <v>98.091999999999999</v>
      </c>
      <c r="E54" s="6">
        <v>0.83899999999999997</v>
      </c>
      <c r="F54" s="6" t="s">
        <v>1414</v>
      </c>
      <c r="G54" s="6">
        <v>17</v>
      </c>
      <c r="H54" s="6">
        <v>33</v>
      </c>
      <c r="I54" s="6">
        <v>49.8</v>
      </c>
      <c r="J54" s="6">
        <v>49.9</v>
      </c>
      <c r="K54" s="6">
        <v>31.3</v>
      </c>
      <c r="L54" s="6">
        <v>36.6</v>
      </c>
      <c r="M54" s="6">
        <v>14.9</v>
      </c>
      <c r="N54" s="6">
        <v>19.8</v>
      </c>
      <c r="O54" s="6">
        <v>31.2</v>
      </c>
      <c r="P54" s="6">
        <v>30.1</v>
      </c>
      <c r="Q54" s="6">
        <v>66.099999999999994</v>
      </c>
      <c r="R54" s="6">
        <v>49.7</v>
      </c>
      <c r="S54" s="6">
        <v>49.4</v>
      </c>
      <c r="T54" s="6">
        <v>33.299999999999997</v>
      </c>
      <c r="U54" s="6">
        <v>33.799999999999997</v>
      </c>
      <c r="V54" s="6">
        <v>10.7</v>
      </c>
      <c r="W54" s="6">
        <v>8.9</v>
      </c>
      <c r="X54" s="6">
        <v>55.8</v>
      </c>
      <c r="Y54" s="6">
        <v>61</v>
      </c>
      <c r="Z54" s="6">
        <v>34.200000000000003</v>
      </c>
      <c r="AA54" s="6">
        <v>39.299999999999997</v>
      </c>
      <c r="AB54" s="6">
        <v>64.94</v>
      </c>
      <c r="AC54" s="6">
        <v>78.283000000000001</v>
      </c>
      <c r="AD54" s="6">
        <v>81.173000000000002</v>
      </c>
      <c r="AE54" s="6">
        <v>2.2109999999999999</v>
      </c>
      <c r="AF54" s="7">
        <v>2025</v>
      </c>
      <c r="AG54" s="6">
        <v>0</v>
      </c>
      <c r="AH54" s="6">
        <v>0</v>
      </c>
      <c r="AI54" s="6">
        <v>35.875999999999998</v>
      </c>
      <c r="AJ54" s="6"/>
      <c r="AK54" s="6">
        <v>73.3</v>
      </c>
      <c r="AL54" s="6">
        <v>75</v>
      </c>
      <c r="AM54" s="6">
        <v>1.079</v>
      </c>
      <c r="AN54" s="6">
        <v>1.0309999999999999</v>
      </c>
      <c r="AO54" s="6">
        <v>33.414999999999999</v>
      </c>
      <c r="AP54" s="6" t="s">
        <v>594</v>
      </c>
      <c r="AQ54" t="str">
        <f t="shared" si="0"/>
        <v>Northwestern</v>
      </c>
    </row>
    <row r="55" spans="1:43" x14ac:dyDescent="0.2">
      <c r="A55" s="8">
        <v>54</v>
      </c>
      <c r="B55" s="6" t="s">
        <v>636</v>
      </c>
      <c r="C55" s="6">
        <v>108.86499999999999</v>
      </c>
      <c r="D55" s="6">
        <v>94.331999999999994</v>
      </c>
      <c r="E55" s="6">
        <v>0.83899999999999997</v>
      </c>
      <c r="F55" s="6" t="s">
        <v>1415</v>
      </c>
      <c r="G55" s="6">
        <v>20</v>
      </c>
      <c r="H55" s="6">
        <v>29</v>
      </c>
      <c r="I55" s="6">
        <v>50.6</v>
      </c>
      <c r="J55" s="6">
        <v>45.3</v>
      </c>
      <c r="K55" s="6">
        <v>32.1</v>
      </c>
      <c r="L55" s="6">
        <v>37.200000000000003</v>
      </c>
      <c r="M55" s="6">
        <v>16.8</v>
      </c>
      <c r="N55" s="6">
        <v>19.7</v>
      </c>
      <c r="O55" s="6">
        <v>29.4</v>
      </c>
      <c r="P55" s="6">
        <v>30.9</v>
      </c>
      <c r="Q55" s="6">
        <v>66.099999999999994</v>
      </c>
      <c r="R55" s="6">
        <v>51.6</v>
      </c>
      <c r="S55" s="6">
        <v>45</v>
      </c>
      <c r="T55" s="6">
        <v>32.799999999999997</v>
      </c>
      <c r="U55" s="6">
        <v>30.4</v>
      </c>
      <c r="V55" s="6">
        <v>18.600000000000001</v>
      </c>
      <c r="W55" s="6">
        <v>8.6999999999999993</v>
      </c>
      <c r="X55" s="6">
        <v>50.9</v>
      </c>
      <c r="Y55" s="6">
        <v>50.1</v>
      </c>
      <c r="Z55" s="6">
        <v>39.4</v>
      </c>
      <c r="AA55" s="6">
        <v>47.3</v>
      </c>
      <c r="AB55" s="6">
        <v>65.808999999999997</v>
      </c>
      <c r="AC55" s="6">
        <v>78.126999999999995</v>
      </c>
      <c r="AD55" s="6">
        <v>81.936999999999998</v>
      </c>
      <c r="AE55" s="6">
        <v>1.611</v>
      </c>
      <c r="AF55" s="7">
        <v>2025</v>
      </c>
      <c r="AG55" s="6">
        <v>0</v>
      </c>
      <c r="AH55" s="6">
        <v>0</v>
      </c>
      <c r="AI55" s="6">
        <v>41.616999999999997</v>
      </c>
      <c r="AJ55" s="6"/>
      <c r="AK55" s="6">
        <v>66.7</v>
      </c>
      <c r="AL55" s="6">
        <v>70</v>
      </c>
      <c r="AM55" s="6">
        <v>1.048</v>
      </c>
      <c r="AN55" s="6">
        <v>0.96199999999999997</v>
      </c>
      <c r="AO55" s="6">
        <v>27.645</v>
      </c>
      <c r="AP55" s="6" t="s">
        <v>854</v>
      </c>
      <c r="AQ55" t="str">
        <f t="shared" si="0"/>
        <v>San Diego State</v>
      </c>
    </row>
    <row r="56" spans="1:43" x14ac:dyDescent="0.2">
      <c r="A56" s="8">
        <v>55</v>
      </c>
      <c r="B56" s="6" t="s">
        <v>512</v>
      </c>
      <c r="C56" s="6">
        <v>112.384</v>
      </c>
      <c r="D56" s="6">
        <v>97.811999999999998</v>
      </c>
      <c r="E56" s="6">
        <v>0.83199999999999996</v>
      </c>
      <c r="F56" s="6" t="s">
        <v>1403</v>
      </c>
      <c r="G56" s="6">
        <v>19</v>
      </c>
      <c r="H56" s="6">
        <v>32</v>
      </c>
      <c r="I56" s="6">
        <v>51.1</v>
      </c>
      <c r="J56" s="6">
        <v>49.8</v>
      </c>
      <c r="K56" s="6">
        <v>33.1</v>
      </c>
      <c r="L56" s="6">
        <v>29.6</v>
      </c>
      <c r="M56" s="6">
        <v>16.7</v>
      </c>
      <c r="N56" s="6">
        <v>16.399999999999999</v>
      </c>
      <c r="O56" s="6">
        <v>31.5</v>
      </c>
      <c r="P56" s="6">
        <v>28.1</v>
      </c>
      <c r="Q56" s="6">
        <v>69.099999999999994</v>
      </c>
      <c r="R56" s="6">
        <v>52.6</v>
      </c>
      <c r="S56" s="6">
        <v>50.3</v>
      </c>
      <c r="T56" s="6">
        <v>32.1</v>
      </c>
      <c r="U56" s="6">
        <v>32.700000000000003</v>
      </c>
      <c r="V56" s="6">
        <v>9.1999999999999993</v>
      </c>
      <c r="W56" s="6">
        <v>8.1999999999999993</v>
      </c>
      <c r="X56" s="6">
        <v>58.4</v>
      </c>
      <c r="Y56" s="6">
        <v>51.8</v>
      </c>
      <c r="Z56" s="6">
        <v>33.200000000000003</v>
      </c>
      <c r="AA56" s="6">
        <v>38.9</v>
      </c>
      <c r="AB56" s="6">
        <v>67.972999999999999</v>
      </c>
      <c r="AC56" s="6">
        <v>78.695999999999998</v>
      </c>
      <c r="AD56" s="6">
        <v>81.524000000000001</v>
      </c>
      <c r="AE56" s="6">
        <v>2.0619999999999998</v>
      </c>
      <c r="AF56" s="7">
        <v>2025</v>
      </c>
      <c r="AG56" s="6">
        <v>0</v>
      </c>
      <c r="AH56" s="6">
        <v>0</v>
      </c>
      <c r="AI56" s="6">
        <v>79.150000000000006</v>
      </c>
      <c r="AJ56" s="6"/>
      <c r="AK56" s="6">
        <v>70.599999999999994</v>
      </c>
      <c r="AL56" s="6">
        <v>72.5</v>
      </c>
      <c r="AM56" s="6">
        <v>1.077</v>
      </c>
      <c r="AN56" s="6">
        <v>1.0389999999999999</v>
      </c>
      <c r="AO56" s="6">
        <v>34.405000000000001</v>
      </c>
      <c r="AP56" s="6" t="s">
        <v>512</v>
      </c>
      <c r="AQ56" t="str">
        <f t="shared" si="0"/>
        <v>Indiana</v>
      </c>
    </row>
    <row r="57" spans="1:43" x14ac:dyDescent="0.2">
      <c r="A57" s="8">
        <v>56</v>
      </c>
      <c r="B57" s="6" t="s">
        <v>531</v>
      </c>
      <c r="C57" s="6">
        <v>112.798</v>
      </c>
      <c r="D57" s="6">
        <v>98.23</v>
      </c>
      <c r="E57" s="6">
        <v>0.83099999999999996</v>
      </c>
      <c r="F57" s="6" t="s">
        <v>1416</v>
      </c>
      <c r="G57" s="6">
        <v>25</v>
      </c>
      <c r="H57" s="6">
        <v>31</v>
      </c>
      <c r="I57" s="6">
        <v>58.4</v>
      </c>
      <c r="J57" s="6">
        <v>45.9</v>
      </c>
      <c r="K57" s="6">
        <v>30.9</v>
      </c>
      <c r="L57" s="6">
        <v>26.3</v>
      </c>
      <c r="M57" s="6">
        <v>15.3</v>
      </c>
      <c r="N57" s="6">
        <v>16.899999999999999</v>
      </c>
      <c r="O57" s="6">
        <v>18.899999999999999</v>
      </c>
      <c r="P57" s="6">
        <v>28</v>
      </c>
      <c r="Q57" s="6">
        <v>66.400000000000006</v>
      </c>
      <c r="R57" s="6">
        <v>57.7</v>
      </c>
      <c r="S57" s="6">
        <v>48</v>
      </c>
      <c r="T57" s="6">
        <v>39.5</v>
      </c>
      <c r="U57" s="6">
        <v>28</v>
      </c>
      <c r="V57" s="6">
        <v>7.8</v>
      </c>
      <c r="W57" s="6">
        <v>9.1</v>
      </c>
      <c r="X57" s="6">
        <v>61.2</v>
      </c>
      <c r="Y57" s="6">
        <v>39.4</v>
      </c>
      <c r="Z57" s="6">
        <v>47.7</v>
      </c>
      <c r="AA57" s="6">
        <v>34.4</v>
      </c>
      <c r="AB57" s="6">
        <v>65.384</v>
      </c>
      <c r="AC57" s="6">
        <v>75.67</v>
      </c>
      <c r="AD57" s="6">
        <v>79.400000000000006</v>
      </c>
      <c r="AE57" s="6">
        <v>2.2650000000000001</v>
      </c>
      <c r="AF57" s="7">
        <v>2025</v>
      </c>
      <c r="AG57" s="6">
        <v>0</v>
      </c>
      <c r="AH57" s="6">
        <v>0</v>
      </c>
      <c r="AI57" s="6">
        <v>2.3650000000000002</v>
      </c>
      <c r="AJ57" s="6"/>
      <c r="AK57" s="6">
        <v>65.400000000000006</v>
      </c>
      <c r="AL57" s="6">
        <v>73.599999999999994</v>
      </c>
      <c r="AM57" s="6">
        <v>1.115</v>
      </c>
      <c r="AN57" s="6">
        <v>0.97099999999999997</v>
      </c>
      <c r="AO57" s="6">
        <v>13.417</v>
      </c>
      <c r="AP57" s="6" t="s">
        <v>531</v>
      </c>
      <c r="AQ57" t="str">
        <f t="shared" si="0"/>
        <v>Liberty</v>
      </c>
    </row>
    <row r="58" spans="1:43" x14ac:dyDescent="0.2">
      <c r="A58" s="8">
        <v>57</v>
      </c>
      <c r="B58" s="6" t="s">
        <v>522</v>
      </c>
      <c r="C58" s="6">
        <v>109.798</v>
      </c>
      <c r="D58" s="6">
        <v>95.929000000000002</v>
      </c>
      <c r="E58" s="6">
        <v>0.82499999999999996</v>
      </c>
      <c r="F58" s="6" t="s">
        <v>1417</v>
      </c>
      <c r="G58" s="6">
        <v>16</v>
      </c>
      <c r="H58" s="6">
        <v>33</v>
      </c>
      <c r="I58" s="6">
        <v>50.6</v>
      </c>
      <c r="J58" s="6">
        <v>49</v>
      </c>
      <c r="K58" s="6">
        <v>27.6</v>
      </c>
      <c r="L58" s="6">
        <v>28.6</v>
      </c>
      <c r="M58" s="6">
        <v>17.7</v>
      </c>
      <c r="N58" s="6">
        <v>18.100000000000001</v>
      </c>
      <c r="O58" s="6">
        <v>29.4</v>
      </c>
      <c r="P58" s="6">
        <v>31.7</v>
      </c>
      <c r="Q58" s="6">
        <v>67.900000000000006</v>
      </c>
      <c r="R58" s="6">
        <v>51.8</v>
      </c>
      <c r="S58" s="6">
        <v>49.9</v>
      </c>
      <c r="T58" s="6">
        <v>32.5</v>
      </c>
      <c r="U58" s="6">
        <v>31.5</v>
      </c>
      <c r="V58" s="6">
        <v>9.1999999999999993</v>
      </c>
      <c r="W58" s="6">
        <v>10.1</v>
      </c>
      <c r="X58" s="6">
        <v>59</v>
      </c>
      <c r="Y58" s="6">
        <v>55.3</v>
      </c>
      <c r="Z58" s="6">
        <v>40.200000000000003</v>
      </c>
      <c r="AA58" s="6">
        <v>35.700000000000003</v>
      </c>
      <c r="AB58" s="6">
        <v>67.045000000000002</v>
      </c>
      <c r="AC58" s="6">
        <v>77.263000000000005</v>
      </c>
      <c r="AD58" s="6">
        <v>81.177999999999997</v>
      </c>
      <c r="AE58" s="6">
        <v>2.3069999999999999</v>
      </c>
      <c r="AF58" s="7">
        <v>2025</v>
      </c>
      <c r="AG58" s="6">
        <v>0</v>
      </c>
      <c r="AH58" s="6">
        <v>0</v>
      </c>
      <c r="AI58" s="6">
        <v>47.744</v>
      </c>
      <c r="AJ58" s="6"/>
      <c r="AK58" s="6">
        <v>69.099999999999994</v>
      </c>
      <c r="AL58" s="6">
        <v>73.400000000000006</v>
      </c>
      <c r="AM58" s="6">
        <v>1.0389999999999999</v>
      </c>
      <c r="AN58" s="6">
        <v>1.0209999999999999</v>
      </c>
      <c r="AO58" s="6">
        <v>36.656999999999996</v>
      </c>
      <c r="AP58" s="6" t="s">
        <v>871</v>
      </c>
      <c r="AQ58" t="str">
        <f t="shared" si="0"/>
        <v>Kansas State</v>
      </c>
    </row>
    <row r="59" spans="1:43" x14ac:dyDescent="0.2">
      <c r="A59" s="8">
        <v>58</v>
      </c>
      <c r="B59" s="6" t="s">
        <v>465</v>
      </c>
      <c r="C59" s="6">
        <v>112.541</v>
      </c>
      <c r="D59" s="6">
        <v>98.465999999999994</v>
      </c>
      <c r="E59" s="6">
        <v>0.82299999999999995</v>
      </c>
      <c r="F59" s="6" t="s">
        <v>1418</v>
      </c>
      <c r="G59" s="6">
        <v>28</v>
      </c>
      <c r="H59" s="6">
        <v>31</v>
      </c>
      <c r="I59" s="6">
        <v>53.8</v>
      </c>
      <c r="J59" s="6">
        <v>51.7</v>
      </c>
      <c r="K59" s="6">
        <v>43</v>
      </c>
      <c r="L59" s="6">
        <v>35.799999999999997</v>
      </c>
      <c r="M59" s="6">
        <v>18.600000000000001</v>
      </c>
      <c r="N59" s="6">
        <v>22.1</v>
      </c>
      <c r="O59" s="6">
        <v>36</v>
      </c>
      <c r="P59" s="6">
        <v>25.8</v>
      </c>
      <c r="Q59" s="6">
        <v>59.5</v>
      </c>
      <c r="R59" s="6">
        <v>54.6</v>
      </c>
      <c r="S59" s="6">
        <v>54.3</v>
      </c>
      <c r="T59" s="6">
        <v>35</v>
      </c>
      <c r="U59" s="6">
        <v>31.8</v>
      </c>
      <c r="V59" s="6">
        <v>8.5</v>
      </c>
      <c r="W59" s="6">
        <v>7.7</v>
      </c>
      <c r="X59" s="6">
        <v>54.2</v>
      </c>
      <c r="Y59" s="6">
        <v>48</v>
      </c>
      <c r="Z59" s="6">
        <v>36.799999999999997</v>
      </c>
      <c r="AA59" s="6">
        <v>39.1</v>
      </c>
      <c r="AB59" s="6">
        <v>58.615000000000002</v>
      </c>
      <c r="AC59" s="6">
        <v>77.41</v>
      </c>
      <c r="AD59" s="6">
        <v>79.116</v>
      </c>
      <c r="AE59" s="6">
        <v>2.226</v>
      </c>
      <c r="AF59" s="7">
        <v>2025</v>
      </c>
      <c r="AG59" s="6">
        <v>0</v>
      </c>
      <c r="AH59" s="6">
        <v>0</v>
      </c>
      <c r="AI59" s="6">
        <v>0.2</v>
      </c>
      <c r="AJ59" s="6"/>
      <c r="AK59" s="6">
        <v>70.7</v>
      </c>
      <c r="AL59" s="6">
        <v>72.099999999999994</v>
      </c>
      <c r="AM59" s="6">
        <v>1.1319999999999999</v>
      </c>
      <c r="AN59" s="6">
        <v>0.98399999999999999</v>
      </c>
      <c r="AO59" s="6">
        <v>12.625999999999999</v>
      </c>
      <c r="AP59" s="6" t="s">
        <v>465</v>
      </c>
      <c r="AQ59" t="str">
        <f t="shared" si="0"/>
        <v>Drake</v>
      </c>
    </row>
    <row r="60" spans="1:43" x14ac:dyDescent="0.2">
      <c r="A60" s="8">
        <v>59</v>
      </c>
      <c r="B60" s="6" t="s">
        <v>695</v>
      </c>
      <c r="C60" s="6">
        <v>116.851</v>
      </c>
      <c r="D60" s="6">
        <v>102.74</v>
      </c>
      <c r="E60" s="6">
        <v>0.81499999999999995</v>
      </c>
      <c r="F60" s="6" t="s">
        <v>1417</v>
      </c>
      <c r="G60" s="6">
        <v>16</v>
      </c>
      <c r="H60" s="6">
        <v>33</v>
      </c>
      <c r="I60" s="6">
        <v>54.6</v>
      </c>
      <c r="J60" s="6">
        <v>52.4</v>
      </c>
      <c r="K60" s="6">
        <v>36.4</v>
      </c>
      <c r="L60" s="6">
        <v>34.9</v>
      </c>
      <c r="M60" s="6">
        <v>17.8</v>
      </c>
      <c r="N60" s="6">
        <v>17.8</v>
      </c>
      <c r="O60" s="6">
        <v>28.2</v>
      </c>
      <c r="P60" s="6">
        <v>30.9</v>
      </c>
      <c r="Q60" s="6">
        <v>69.099999999999994</v>
      </c>
      <c r="R60" s="6">
        <v>54.3</v>
      </c>
      <c r="S60" s="6">
        <v>54.3</v>
      </c>
      <c r="T60" s="6">
        <v>36.700000000000003</v>
      </c>
      <c r="U60" s="6">
        <v>32.9</v>
      </c>
      <c r="V60" s="6">
        <v>8.4</v>
      </c>
      <c r="W60" s="6">
        <v>9.3000000000000007</v>
      </c>
      <c r="X60" s="6">
        <v>56.9</v>
      </c>
      <c r="Y60" s="6">
        <v>58.4</v>
      </c>
      <c r="Z60" s="6">
        <v>34.700000000000003</v>
      </c>
      <c r="AA60" s="6">
        <v>38.5</v>
      </c>
      <c r="AB60" s="6">
        <v>68.186999999999998</v>
      </c>
      <c r="AC60" s="6">
        <v>78.260000000000005</v>
      </c>
      <c r="AD60" s="6">
        <v>79.825000000000003</v>
      </c>
      <c r="AE60" s="6">
        <v>2.222</v>
      </c>
      <c r="AF60" s="7">
        <v>2025</v>
      </c>
      <c r="AG60" s="6">
        <v>0</v>
      </c>
      <c r="AH60" s="6">
        <v>0</v>
      </c>
      <c r="AI60" s="6">
        <v>48.887</v>
      </c>
      <c r="AJ60" s="6"/>
      <c r="AK60" s="6">
        <v>74.599999999999994</v>
      </c>
      <c r="AL60" s="6">
        <v>75.400000000000006</v>
      </c>
      <c r="AM60" s="6">
        <v>1.1040000000000001</v>
      </c>
      <c r="AN60" s="6">
        <v>1.0840000000000001</v>
      </c>
      <c r="AO60" s="6">
        <v>33.075000000000003</v>
      </c>
      <c r="AP60" s="6" t="s">
        <v>695</v>
      </c>
      <c r="AQ60" t="str">
        <f t="shared" si="0"/>
        <v>USC</v>
      </c>
    </row>
    <row r="61" spans="1:43" x14ac:dyDescent="0.2">
      <c r="A61" s="8">
        <v>60</v>
      </c>
      <c r="B61" s="6" t="s">
        <v>637</v>
      </c>
      <c r="C61" s="6">
        <v>110.97799999999999</v>
      </c>
      <c r="D61" s="6">
        <v>98.134</v>
      </c>
      <c r="E61" s="6">
        <v>0.80400000000000005</v>
      </c>
      <c r="F61" s="6" t="s">
        <v>1419</v>
      </c>
      <c r="G61" s="6">
        <v>23</v>
      </c>
      <c r="H61" s="6">
        <v>32</v>
      </c>
      <c r="I61" s="6">
        <v>53</v>
      </c>
      <c r="J61" s="6">
        <v>48.7</v>
      </c>
      <c r="K61" s="6">
        <v>35</v>
      </c>
      <c r="L61" s="6">
        <v>35.9</v>
      </c>
      <c r="M61" s="6">
        <v>17</v>
      </c>
      <c r="N61" s="6">
        <v>18.2</v>
      </c>
      <c r="O61" s="6">
        <v>29</v>
      </c>
      <c r="P61" s="6">
        <v>28.1</v>
      </c>
      <c r="Q61" s="6">
        <v>69</v>
      </c>
      <c r="R61" s="6">
        <v>54.7</v>
      </c>
      <c r="S61" s="6">
        <v>52.1</v>
      </c>
      <c r="T61" s="6">
        <v>34</v>
      </c>
      <c r="U61" s="6">
        <v>28.3</v>
      </c>
      <c r="V61" s="6">
        <v>9.1999999999999993</v>
      </c>
      <c r="W61" s="6">
        <v>7.7</v>
      </c>
      <c r="X61" s="6">
        <v>51.8</v>
      </c>
      <c r="Y61" s="6">
        <v>47.7</v>
      </c>
      <c r="Z61" s="6">
        <v>43.6</v>
      </c>
      <c r="AA61" s="6">
        <v>35.1</v>
      </c>
      <c r="AB61" s="6">
        <v>67.724999999999994</v>
      </c>
      <c r="AC61" s="6">
        <v>77.581000000000003</v>
      </c>
      <c r="AD61" s="6">
        <v>80.977000000000004</v>
      </c>
      <c r="AE61" s="6">
        <v>1.7509999999999999</v>
      </c>
      <c r="AF61" s="7">
        <v>2025</v>
      </c>
      <c r="AG61" s="6">
        <v>0</v>
      </c>
      <c r="AH61" s="6">
        <v>0</v>
      </c>
      <c r="AI61" s="6">
        <v>26.844000000000001</v>
      </c>
      <c r="AJ61" s="6"/>
      <c r="AK61" s="6">
        <v>71.7</v>
      </c>
      <c r="AL61" s="6">
        <v>70.3</v>
      </c>
      <c r="AM61" s="6">
        <v>1.1000000000000001</v>
      </c>
      <c r="AN61" s="6">
        <v>1.0029999999999999</v>
      </c>
      <c r="AO61" s="6">
        <v>22.629000000000001</v>
      </c>
      <c r="AP61" s="6" t="s">
        <v>637</v>
      </c>
      <c r="AQ61" t="str">
        <f t="shared" si="0"/>
        <v>San Francisco</v>
      </c>
    </row>
    <row r="62" spans="1:43" x14ac:dyDescent="0.2">
      <c r="A62" s="8">
        <v>61</v>
      </c>
      <c r="B62" s="6" t="s">
        <v>550</v>
      </c>
      <c r="C62" s="6">
        <v>111.81</v>
      </c>
      <c r="D62" s="6">
        <v>98.909000000000006</v>
      </c>
      <c r="E62" s="6">
        <v>0.80400000000000005</v>
      </c>
      <c r="F62" s="6" t="s">
        <v>1386</v>
      </c>
      <c r="G62" s="6">
        <v>28</v>
      </c>
      <c r="H62" s="6">
        <v>33</v>
      </c>
      <c r="I62" s="6">
        <v>53.7</v>
      </c>
      <c r="J62" s="6">
        <v>48.8</v>
      </c>
      <c r="K62" s="6">
        <v>39.6</v>
      </c>
      <c r="L62" s="6">
        <v>33.6</v>
      </c>
      <c r="M62" s="6">
        <v>19.3</v>
      </c>
      <c r="N62" s="6">
        <v>19</v>
      </c>
      <c r="O62" s="6">
        <v>34.700000000000003</v>
      </c>
      <c r="P62" s="6">
        <v>31.8</v>
      </c>
      <c r="Q62" s="6">
        <v>71.3</v>
      </c>
      <c r="R62" s="6">
        <v>52.2</v>
      </c>
      <c r="S62" s="6">
        <v>48.9</v>
      </c>
      <c r="T62" s="6">
        <v>37.799999999999997</v>
      </c>
      <c r="U62" s="6">
        <v>32.4</v>
      </c>
      <c r="V62" s="6">
        <v>13</v>
      </c>
      <c r="W62" s="6">
        <v>9.5</v>
      </c>
      <c r="X62" s="6">
        <v>52.4</v>
      </c>
      <c r="Y62" s="6">
        <v>54.4</v>
      </c>
      <c r="Z62" s="6">
        <v>33.6</v>
      </c>
      <c r="AA62" s="6">
        <v>40.700000000000003</v>
      </c>
      <c r="AB62" s="6">
        <v>70.667000000000002</v>
      </c>
      <c r="AC62" s="6">
        <v>76.983000000000004</v>
      </c>
      <c r="AD62" s="6">
        <v>80.849999999999994</v>
      </c>
      <c r="AE62" s="6">
        <v>2.4289999999999998</v>
      </c>
      <c r="AF62" s="7">
        <v>2025</v>
      </c>
      <c r="AG62" s="6">
        <v>0</v>
      </c>
      <c r="AH62" s="6">
        <v>0</v>
      </c>
      <c r="AI62" s="6">
        <v>53.651000000000003</v>
      </c>
      <c r="AJ62" s="6"/>
      <c r="AK62" s="6">
        <v>70.5</v>
      </c>
      <c r="AL62" s="6">
        <v>71</v>
      </c>
      <c r="AM62" s="6">
        <v>1.111</v>
      </c>
      <c r="AN62" s="6">
        <v>1.0169999999999999</v>
      </c>
      <c r="AO62" s="6">
        <v>23.155000000000001</v>
      </c>
      <c r="AP62" s="6" t="s">
        <v>550</v>
      </c>
      <c r="AQ62" t="str">
        <f t="shared" si="0"/>
        <v>Memphis</v>
      </c>
    </row>
    <row r="63" spans="1:43" x14ac:dyDescent="0.2">
      <c r="A63" s="8">
        <v>62</v>
      </c>
      <c r="B63" s="6" t="s">
        <v>572</v>
      </c>
      <c r="C63" s="6">
        <v>111.842</v>
      </c>
      <c r="D63" s="6">
        <v>99.191000000000003</v>
      </c>
      <c r="E63" s="6">
        <v>0.79900000000000004</v>
      </c>
      <c r="F63" s="6" t="s">
        <v>1420</v>
      </c>
      <c r="G63" s="6">
        <v>17</v>
      </c>
      <c r="H63" s="6">
        <v>31</v>
      </c>
      <c r="I63" s="6">
        <v>51.5</v>
      </c>
      <c r="J63" s="6">
        <v>50.9</v>
      </c>
      <c r="K63" s="6">
        <v>36</v>
      </c>
      <c r="L63" s="6">
        <v>27</v>
      </c>
      <c r="M63" s="6">
        <v>16.2</v>
      </c>
      <c r="N63" s="6">
        <v>17.600000000000001</v>
      </c>
      <c r="O63" s="6">
        <v>26.8</v>
      </c>
      <c r="P63" s="6">
        <v>28.8</v>
      </c>
      <c r="Q63" s="6">
        <v>68.900000000000006</v>
      </c>
      <c r="R63" s="6">
        <v>53.3</v>
      </c>
      <c r="S63" s="6">
        <v>50.6</v>
      </c>
      <c r="T63" s="6">
        <v>32.5</v>
      </c>
      <c r="U63" s="6">
        <v>34.1</v>
      </c>
      <c r="V63" s="6">
        <v>9.1</v>
      </c>
      <c r="W63" s="6">
        <v>8.8000000000000007</v>
      </c>
      <c r="X63" s="6">
        <v>52.5</v>
      </c>
      <c r="Y63" s="6">
        <v>53.6</v>
      </c>
      <c r="Z63" s="6">
        <v>38.5</v>
      </c>
      <c r="AA63" s="6">
        <v>46.2</v>
      </c>
      <c r="AB63" s="6">
        <v>67.465999999999994</v>
      </c>
      <c r="AC63" s="6">
        <v>78.022999999999996</v>
      </c>
      <c r="AD63" s="6">
        <v>81.147000000000006</v>
      </c>
      <c r="AE63" s="6">
        <v>2.5009999999999999</v>
      </c>
      <c r="AF63" s="7">
        <v>2025</v>
      </c>
      <c r="AG63" s="6">
        <v>0</v>
      </c>
      <c r="AH63" s="6">
        <v>0</v>
      </c>
      <c r="AI63" s="6">
        <v>38.883000000000003</v>
      </c>
      <c r="AJ63" s="6"/>
      <c r="AK63" s="6">
        <v>74.8</v>
      </c>
      <c r="AL63" s="6">
        <v>70.5</v>
      </c>
      <c r="AM63" s="6">
        <v>1.077</v>
      </c>
      <c r="AN63" s="6">
        <v>1.0409999999999999</v>
      </c>
      <c r="AO63" s="6">
        <v>33.82</v>
      </c>
      <c r="AP63" s="6" t="s">
        <v>572</v>
      </c>
      <c r="AQ63" t="str">
        <f t="shared" si="0"/>
        <v>Nebraska</v>
      </c>
    </row>
    <row r="64" spans="1:43" x14ac:dyDescent="0.2">
      <c r="A64" s="8">
        <v>63</v>
      </c>
      <c r="B64" s="6" t="s">
        <v>739</v>
      </c>
      <c r="C64" s="6">
        <v>113.425</v>
      </c>
      <c r="D64" s="6">
        <v>100.742</v>
      </c>
      <c r="E64" s="6">
        <v>0.79600000000000004</v>
      </c>
      <c r="F64" s="6" t="s">
        <v>1416</v>
      </c>
      <c r="G64" s="6">
        <v>25</v>
      </c>
      <c r="H64" s="6">
        <v>31</v>
      </c>
      <c r="I64" s="6">
        <v>53.3</v>
      </c>
      <c r="J64" s="6">
        <v>47.5</v>
      </c>
      <c r="K64" s="6">
        <v>35.700000000000003</v>
      </c>
      <c r="L64" s="6">
        <v>31.4</v>
      </c>
      <c r="M64" s="6">
        <v>16.2</v>
      </c>
      <c r="N64" s="6">
        <v>21.6</v>
      </c>
      <c r="O64" s="6">
        <v>34.700000000000003</v>
      </c>
      <c r="P64" s="6">
        <v>31.3</v>
      </c>
      <c r="Q64" s="6">
        <v>65.8</v>
      </c>
      <c r="R64" s="6">
        <v>53.2</v>
      </c>
      <c r="S64" s="6">
        <v>46.9</v>
      </c>
      <c r="T64" s="6">
        <v>35.6</v>
      </c>
      <c r="U64" s="6">
        <v>32.200000000000003</v>
      </c>
      <c r="V64" s="6">
        <v>11.8</v>
      </c>
      <c r="W64" s="6">
        <v>8.8000000000000007</v>
      </c>
      <c r="X64" s="6">
        <v>50.1</v>
      </c>
      <c r="Y64" s="6">
        <v>55</v>
      </c>
      <c r="Z64" s="6">
        <v>36.700000000000003</v>
      </c>
      <c r="AA64" s="6">
        <v>46.6</v>
      </c>
      <c r="AB64" s="6">
        <v>65.263999999999996</v>
      </c>
      <c r="AC64" s="6">
        <v>76.832999999999998</v>
      </c>
      <c r="AD64" s="6">
        <v>78.891000000000005</v>
      </c>
      <c r="AE64" s="6">
        <v>2.5150000000000001</v>
      </c>
      <c r="AF64" s="7">
        <v>2025</v>
      </c>
      <c r="AG64" s="6">
        <v>0</v>
      </c>
      <c r="AH64" s="6">
        <v>0</v>
      </c>
      <c r="AI64" s="6">
        <v>25.960999999999999</v>
      </c>
      <c r="AJ64" s="6"/>
      <c r="AK64" s="6">
        <v>70.7</v>
      </c>
      <c r="AL64" s="6">
        <v>70.900000000000006</v>
      </c>
      <c r="AM64" s="6">
        <v>1.1439999999999999</v>
      </c>
      <c r="AN64" s="6">
        <v>0.97399999999999998</v>
      </c>
      <c r="AO64" s="6">
        <v>12.766</v>
      </c>
      <c r="AP64" s="6" t="s">
        <v>858</v>
      </c>
      <c r="AQ64" t="str">
        <f t="shared" si="0"/>
        <v>McNeese State</v>
      </c>
    </row>
    <row r="65" spans="1:43" x14ac:dyDescent="0.2">
      <c r="A65" s="8">
        <v>64</v>
      </c>
      <c r="B65" s="6" t="s">
        <v>397</v>
      </c>
      <c r="C65" s="6">
        <v>113.509</v>
      </c>
      <c r="D65" s="6">
        <v>100.883</v>
      </c>
      <c r="E65" s="6">
        <v>0.79500000000000004</v>
      </c>
      <c r="F65" s="6" t="s">
        <v>1421</v>
      </c>
      <c r="G65" s="6">
        <v>16</v>
      </c>
      <c r="H65" s="6">
        <v>31</v>
      </c>
      <c r="I65" s="6">
        <v>54.1</v>
      </c>
      <c r="J65" s="6">
        <v>51.9</v>
      </c>
      <c r="K65" s="6">
        <v>37.9</v>
      </c>
      <c r="L65" s="6">
        <v>29.4</v>
      </c>
      <c r="M65" s="6">
        <v>17.399999999999999</v>
      </c>
      <c r="N65" s="6">
        <v>19.8</v>
      </c>
      <c r="O65" s="6">
        <v>28.6</v>
      </c>
      <c r="P65" s="6">
        <v>29.1</v>
      </c>
      <c r="Q65" s="6">
        <v>71</v>
      </c>
      <c r="R65" s="6">
        <v>55.6</v>
      </c>
      <c r="S65" s="6">
        <v>51.3</v>
      </c>
      <c r="T65" s="6">
        <v>34.299999999999997</v>
      </c>
      <c r="U65" s="6">
        <v>35.299999999999997</v>
      </c>
      <c r="V65" s="6">
        <v>11.3</v>
      </c>
      <c r="W65" s="6">
        <v>8.6999999999999993</v>
      </c>
      <c r="X65" s="6">
        <v>57.8</v>
      </c>
      <c r="Y65" s="6">
        <v>63.9</v>
      </c>
      <c r="Z65" s="6">
        <v>36.200000000000003</v>
      </c>
      <c r="AA65" s="6">
        <v>38.299999999999997</v>
      </c>
      <c r="AB65" s="6">
        <v>70.126999999999995</v>
      </c>
      <c r="AC65" s="6">
        <v>77.903000000000006</v>
      </c>
      <c r="AD65" s="6">
        <v>81.137</v>
      </c>
      <c r="AE65" s="6">
        <v>2.2749999999999999</v>
      </c>
      <c r="AF65" s="7">
        <v>2025</v>
      </c>
      <c r="AG65" s="6">
        <v>0</v>
      </c>
      <c r="AH65" s="6">
        <v>0</v>
      </c>
      <c r="AI65" s="6">
        <v>57.579000000000001</v>
      </c>
      <c r="AJ65" s="6"/>
      <c r="AK65" s="6">
        <v>75.599999999999994</v>
      </c>
      <c r="AL65" s="6">
        <v>72.599999999999994</v>
      </c>
      <c r="AM65" s="6">
        <v>1.1140000000000001</v>
      </c>
      <c r="AN65" s="6">
        <v>1.0309999999999999</v>
      </c>
      <c r="AO65" s="6">
        <v>30.274999999999999</v>
      </c>
      <c r="AP65" s="6" t="s">
        <v>860</v>
      </c>
      <c r="AQ65" t="str">
        <f t="shared" si="0"/>
        <v>Penn State</v>
      </c>
    </row>
    <row r="66" spans="1:43" x14ac:dyDescent="0.2">
      <c r="A66" s="8">
        <v>65</v>
      </c>
      <c r="B66" s="6" t="s">
        <v>411</v>
      </c>
      <c r="C66" s="6">
        <v>113.202</v>
      </c>
      <c r="D66" s="6">
        <v>100.8</v>
      </c>
      <c r="E66" s="6">
        <v>0.79200000000000004</v>
      </c>
      <c r="F66" s="6" t="s">
        <v>1422</v>
      </c>
      <c r="G66" s="6">
        <v>13</v>
      </c>
      <c r="H66" s="6">
        <v>32</v>
      </c>
      <c r="I66" s="6">
        <v>51.4</v>
      </c>
      <c r="J66" s="6">
        <v>50.5</v>
      </c>
      <c r="K66" s="6">
        <v>35.9</v>
      </c>
      <c r="L66" s="6">
        <v>31.2</v>
      </c>
      <c r="M66" s="6">
        <v>17.5</v>
      </c>
      <c r="N66" s="6">
        <v>16</v>
      </c>
      <c r="O66" s="6">
        <v>25.2</v>
      </c>
      <c r="P66" s="6">
        <v>30.4</v>
      </c>
      <c r="Q66" s="6">
        <v>69.900000000000006</v>
      </c>
      <c r="R66" s="6">
        <v>49.8</v>
      </c>
      <c r="S66" s="6">
        <v>51.4</v>
      </c>
      <c r="T66" s="6">
        <v>35.799999999999997</v>
      </c>
      <c r="U66" s="6">
        <v>32.9</v>
      </c>
      <c r="V66" s="6">
        <v>12.1</v>
      </c>
      <c r="W66" s="6">
        <v>11.3</v>
      </c>
      <c r="X66" s="6">
        <v>51.2</v>
      </c>
      <c r="Y66" s="6">
        <v>54.2</v>
      </c>
      <c r="Z66" s="6">
        <v>42.8</v>
      </c>
      <c r="AA66" s="6">
        <v>40.299999999999997</v>
      </c>
      <c r="AB66" s="6">
        <v>68.316999999999993</v>
      </c>
      <c r="AC66" s="6">
        <v>78.254000000000005</v>
      </c>
      <c r="AD66" s="6">
        <v>81.481999999999999</v>
      </c>
      <c r="AE66" s="6">
        <v>1.907</v>
      </c>
      <c r="AF66" s="7">
        <v>2025</v>
      </c>
      <c r="AG66" s="6">
        <v>0</v>
      </c>
      <c r="AH66" s="6">
        <v>0</v>
      </c>
      <c r="AI66" s="6">
        <v>57.884</v>
      </c>
      <c r="AJ66" s="6"/>
      <c r="AK66" s="6">
        <v>72.400000000000006</v>
      </c>
      <c r="AL66" s="6">
        <v>75.5</v>
      </c>
      <c r="AM66" s="6">
        <v>1.046</v>
      </c>
      <c r="AN66" s="6">
        <v>1.081</v>
      </c>
      <c r="AO66" s="6">
        <v>42.33</v>
      </c>
      <c r="AP66" s="6" t="s">
        <v>861</v>
      </c>
      <c r="AQ66" t="str">
        <f t="shared" si="0"/>
        <v>Arizona State</v>
      </c>
    </row>
    <row r="67" spans="1:43" x14ac:dyDescent="0.2">
      <c r="A67" s="8">
        <v>66</v>
      </c>
      <c r="B67" s="6" t="s">
        <v>515</v>
      </c>
      <c r="C67" s="6">
        <v>119.383</v>
      </c>
      <c r="D67" s="6">
        <v>106.51600000000001</v>
      </c>
      <c r="E67" s="6">
        <v>0.78800000000000003</v>
      </c>
      <c r="F67" s="6" t="s">
        <v>1414</v>
      </c>
      <c r="G67" s="6">
        <v>17</v>
      </c>
      <c r="H67" s="6">
        <v>33</v>
      </c>
      <c r="I67" s="6">
        <v>56.8</v>
      </c>
      <c r="J67" s="6">
        <v>54.4</v>
      </c>
      <c r="K67" s="6">
        <v>26</v>
      </c>
      <c r="L67" s="6">
        <v>28.3</v>
      </c>
      <c r="M67" s="6">
        <v>13.7</v>
      </c>
      <c r="N67" s="6">
        <v>17.899999999999999</v>
      </c>
      <c r="O67" s="6">
        <v>25.1</v>
      </c>
      <c r="P67" s="6">
        <v>32.200000000000003</v>
      </c>
      <c r="Q67" s="6">
        <v>71.400000000000006</v>
      </c>
      <c r="R67" s="6">
        <v>56.6</v>
      </c>
      <c r="S67" s="6">
        <v>56.2</v>
      </c>
      <c r="T67" s="6">
        <v>38</v>
      </c>
      <c r="U67" s="6">
        <v>34.4</v>
      </c>
      <c r="V67" s="6">
        <v>11</v>
      </c>
      <c r="W67" s="6">
        <v>7.6</v>
      </c>
      <c r="X67" s="6">
        <v>59.8</v>
      </c>
      <c r="Y67" s="6">
        <v>54.1</v>
      </c>
      <c r="Z67" s="6">
        <v>41</v>
      </c>
      <c r="AA67" s="6">
        <v>38.799999999999997</v>
      </c>
      <c r="AB67" s="6">
        <v>69.738</v>
      </c>
      <c r="AC67" s="6">
        <v>78.116</v>
      </c>
      <c r="AD67" s="6">
        <v>80.608000000000004</v>
      </c>
      <c r="AE67" s="6">
        <v>1.7789999999999999</v>
      </c>
      <c r="AF67" s="7">
        <v>2025</v>
      </c>
      <c r="AG67" s="6">
        <v>0</v>
      </c>
      <c r="AH67" s="6">
        <v>0</v>
      </c>
      <c r="AI67" s="6">
        <v>54.344000000000001</v>
      </c>
      <c r="AJ67" s="6"/>
      <c r="AK67" s="6">
        <v>70.5</v>
      </c>
      <c r="AL67" s="6">
        <v>70.400000000000006</v>
      </c>
      <c r="AM67" s="6">
        <v>1.151</v>
      </c>
      <c r="AN67" s="6">
        <v>1.1120000000000001</v>
      </c>
      <c r="AO67" s="6">
        <v>34.328000000000003</v>
      </c>
      <c r="AP67" s="6" t="s">
        <v>515</v>
      </c>
      <c r="AQ67" t="str">
        <f t="shared" ref="AQ67:AQ130" si="1">SUBSTITUTE(AP67,"St.","State")</f>
        <v>Iowa</v>
      </c>
    </row>
    <row r="68" spans="1:43" x14ac:dyDescent="0.2">
      <c r="A68" s="8">
        <v>67</v>
      </c>
      <c r="B68" s="6" t="s">
        <v>696</v>
      </c>
      <c r="C68" s="6">
        <v>112.509</v>
      </c>
      <c r="D68" s="6">
        <v>100.46</v>
      </c>
      <c r="E68" s="6">
        <v>0.78600000000000003</v>
      </c>
      <c r="F68" s="6" t="s">
        <v>1423</v>
      </c>
      <c r="G68" s="6">
        <v>16</v>
      </c>
      <c r="H68" s="6">
        <v>32</v>
      </c>
      <c r="I68" s="6">
        <v>51.7</v>
      </c>
      <c r="J68" s="6">
        <v>48.7</v>
      </c>
      <c r="K68" s="6">
        <v>37</v>
      </c>
      <c r="L68" s="6">
        <v>33.4</v>
      </c>
      <c r="M68" s="6">
        <v>18.100000000000001</v>
      </c>
      <c r="N68" s="6">
        <v>15.7</v>
      </c>
      <c r="O68" s="6">
        <v>34.9</v>
      </c>
      <c r="P68" s="6">
        <v>28.4</v>
      </c>
      <c r="Q68" s="6">
        <v>69.099999999999994</v>
      </c>
      <c r="R68" s="6">
        <v>53.9</v>
      </c>
      <c r="S68" s="6">
        <v>47.4</v>
      </c>
      <c r="T68" s="6">
        <v>32.6</v>
      </c>
      <c r="U68" s="6">
        <v>33.799999999999997</v>
      </c>
      <c r="V68" s="6">
        <v>10.199999999999999</v>
      </c>
      <c r="W68" s="6">
        <v>13.3</v>
      </c>
      <c r="X68" s="6">
        <v>66.400000000000006</v>
      </c>
      <c r="Y68" s="6">
        <v>52</v>
      </c>
      <c r="Z68" s="6">
        <v>43.8</v>
      </c>
      <c r="AA68" s="6">
        <v>40</v>
      </c>
      <c r="AB68" s="6">
        <v>68.781999999999996</v>
      </c>
      <c r="AC68" s="6">
        <v>79.647000000000006</v>
      </c>
      <c r="AD68" s="6">
        <v>82.396000000000001</v>
      </c>
      <c r="AE68" s="6">
        <v>2.1269999999999998</v>
      </c>
      <c r="AF68" s="7">
        <v>2025</v>
      </c>
      <c r="AG68" s="6">
        <v>0</v>
      </c>
      <c r="AH68" s="6">
        <v>0</v>
      </c>
      <c r="AI68" s="6">
        <v>54.119</v>
      </c>
      <c r="AJ68" s="6"/>
      <c r="AK68" s="6">
        <v>63.9</v>
      </c>
      <c r="AL68" s="6">
        <v>70.2</v>
      </c>
      <c r="AM68" s="6">
        <v>1.085</v>
      </c>
      <c r="AN68" s="6">
        <v>1.04</v>
      </c>
      <c r="AO68" s="6">
        <v>34.216999999999999</v>
      </c>
      <c r="AP68" s="6" t="s">
        <v>696</v>
      </c>
      <c r="AQ68" t="str">
        <f t="shared" si="1"/>
        <v>Utah</v>
      </c>
    </row>
    <row r="69" spans="1:43" x14ac:dyDescent="0.2">
      <c r="A69" s="8">
        <v>68</v>
      </c>
      <c r="B69" s="6" t="s">
        <v>627</v>
      </c>
      <c r="C69" s="6">
        <v>115.631</v>
      </c>
      <c r="D69" s="6">
        <v>103.67700000000001</v>
      </c>
      <c r="E69" s="6">
        <v>0.77800000000000002</v>
      </c>
      <c r="F69" s="6" t="s">
        <v>1424</v>
      </c>
      <c r="G69" s="6">
        <v>15</v>
      </c>
      <c r="H69" s="6">
        <v>32</v>
      </c>
      <c r="I69" s="6">
        <v>50.6</v>
      </c>
      <c r="J69" s="6">
        <v>52.8</v>
      </c>
      <c r="K69" s="6">
        <v>36.200000000000003</v>
      </c>
      <c r="L69" s="6">
        <v>30.5</v>
      </c>
      <c r="M69" s="6">
        <v>15.4</v>
      </c>
      <c r="N69" s="6">
        <v>17.399999999999999</v>
      </c>
      <c r="O69" s="6">
        <v>30.8</v>
      </c>
      <c r="P69" s="6">
        <v>32.200000000000003</v>
      </c>
      <c r="Q69" s="6">
        <v>69.5</v>
      </c>
      <c r="R69" s="6">
        <v>51.3</v>
      </c>
      <c r="S69" s="6">
        <v>52.9</v>
      </c>
      <c r="T69" s="6">
        <v>32.9</v>
      </c>
      <c r="U69" s="6">
        <v>35.1</v>
      </c>
      <c r="V69" s="6">
        <v>10.199999999999999</v>
      </c>
      <c r="W69" s="6">
        <v>8.4</v>
      </c>
      <c r="X69" s="6">
        <v>47.7</v>
      </c>
      <c r="Y69" s="6">
        <v>51.5</v>
      </c>
      <c r="Z69" s="6">
        <v>36.299999999999997</v>
      </c>
      <c r="AA69" s="6">
        <v>37.700000000000003</v>
      </c>
      <c r="AB69" s="6">
        <v>68.605000000000004</v>
      </c>
      <c r="AC69" s="6">
        <v>78.534000000000006</v>
      </c>
      <c r="AD69" s="6">
        <v>81.27</v>
      </c>
      <c r="AE69" s="6">
        <v>1.2749999999999999</v>
      </c>
      <c r="AF69" s="7">
        <v>2025</v>
      </c>
      <c r="AG69" s="6">
        <v>0</v>
      </c>
      <c r="AH69" s="6">
        <v>0</v>
      </c>
      <c r="AI69" s="6">
        <v>52.09</v>
      </c>
      <c r="AJ69" s="6"/>
      <c r="AK69" s="6">
        <v>71.8</v>
      </c>
      <c r="AL69" s="6">
        <v>69.599999999999994</v>
      </c>
      <c r="AM69" s="6">
        <v>1.0880000000000001</v>
      </c>
      <c r="AN69" s="6">
        <v>1.0960000000000001</v>
      </c>
      <c r="AO69" s="6">
        <v>34.686</v>
      </c>
      <c r="AP69" s="6" t="s">
        <v>627</v>
      </c>
      <c r="AQ69" t="str">
        <f t="shared" si="1"/>
        <v>Rutgers</v>
      </c>
    </row>
    <row r="70" spans="1:43" x14ac:dyDescent="0.2">
      <c r="A70" s="8">
        <v>69</v>
      </c>
      <c r="B70" s="6" t="s">
        <v>686</v>
      </c>
      <c r="C70" s="6">
        <v>115.495</v>
      </c>
      <c r="D70" s="6">
        <v>103.598</v>
      </c>
      <c r="E70" s="6">
        <v>0.77700000000000002</v>
      </c>
      <c r="F70" s="6" t="s">
        <v>1414</v>
      </c>
      <c r="G70" s="6">
        <v>17</v>
      </c>
      <c r="H70" s="6">
        <v>33</v>
      </c>
      <c r="I70" s="6">
        <v>49.4</v>
      </c>
      <c r="J70" s="6">
        <v>51.1</v>
      </c>
      <c r="K70" s="6">
        <v>36.299999999999997</v>
      </c>
      <c r="L70" s="6">
        <v>30.8</v>
      </c>
      <c r="M70" s="6">
        <v>17.2</v>
      </c>
      <c r="N70" s="6">
        <v>18.100000000000001</v>
      </c>
      <c r="O70" s="6">
        <v>32.4</v>
      </c>
      <c r="P70" s="6">
        <v>34.4</v>
      </c>
      <c r="Q70" s="6">
        <v>72.8</v>
      </c>
      <c r="R70" s="6">
        <v>48.6</v>
      </c>
      <c r="S70" s="6">
        <v>52.1</v>
      </c>
      <c r="T70" s="6">
        <v>33.6</v>
      </c>
      <c r="U70" s="6">
        <v>33</v>
      </c>
      <c r="V70" s="6">
        <v>11.1</v>
      </c>
      <c r="W70" s="6">
        <v>10.4</v>
      </c>
      <c r="X70" s="6">
        <v>53</v>
      </c>
      <c r="Y70" s="6">
        <v>53.5</v>
      </c>
      <c r="Z70" s="6">
        <v>41.3</v>
      </c>
      <c r="AA70" s="6">
        <v>37</v>
      </c>
      <c r="AB70" s="6">
        <v>71.741</v>
      </c>
      <c r="AC70" s="6">
        <v>77.998000000000005</v>
      </c>
      <c r="AD70" s="6">
        <v>81.872</v>
      </c>
      <c r="AE70" s="6">
        <v>1.9950000000000001</v>
      </c>
      <c r="AF70" s="7">
        <v>2025</v>
      </c>
      <c r="AG70" s="6">
        <v>0</v>
      </c>
      <c r="AH70" s="6">
        <v>0</v>
      </c>
      <c r="AI70" s="6">
        <v>51.301000000000002</v>
      </c>
      <c r="AJ70" s="6"/>
      <c r="AK70" s="6">
        <v>77.7</v>
      </c>
      <c r="AL70" s="6">
        <v>73.400000000000006</v>
      </c>
      <c r="AM70" s="6">
        <v>1.0740000000000001</v>
      </c>
      <c r="AN70" s="6">
        <v>1.085</v>
      </c>
      <c r="AO70" s="6">
        <v>35.780999999999999</v>
      </c>
      <c r="AP70" s="6" t="s">
        <v>686</v>
      </c>
      <c r="AQ70" t="str">
        <f t="shared" si="1"/>
        <v>UCF</v>
      </c>
    </row>
    <row r="71" spans="1:43" x14ac:dyDescent="0.2">
      <c r="A71" s="8">
        <v>70</v>
      </c>
      <c r="B71" s="6" t="s">
        <v>490</v>
      </c>
      <c r="C71" s="6">
        <v>105.593</v>
      </c>
      <c r="D71" s="6">
        <v>94.94</v>
      </c>
      <c r="E71" s="6">
        <v>0.77300000000000002</v>
      </c>
      <c r="F71" s="6" t="s">
        <v>1407</v>
      </c>
      <c r="G71" s="6">
        <v>25</v>
      </c>
      <c r="H71" s="6">
        <v>32</v>
      </c>
      <c r="I71" s="6">
        <v>51.8</v>
      </c>
      <c r="J71" s="6">
        <v>44.9</v>
      </c>
      <c r="K71" s="6">
        <v>42</v>
      </c>
      <c r="L71" s="6">
        <v>30.9</v>
      </c>
      <c r="M71" s="6">
        <v>20.100000000000001</v>
      </c>
      <c r="N71" s="6">
        <v>18.7</v>
      </c>
      <c r="O71" s="6">
        <v>31.9</v>
      </c>
      <c r="P71" s="6">
        <v>29</v>
      </c>
      <c r="Q71" s="6">
        <v>65.099999999999994</v>
      </c>
      <c r="R71" s="6">
        <v>51.4</v>
      </c>
      <c r="S71" s="6">
        <v>44.5</v>
      </c>
      <c r="T71" s="6">
        <v>35</v>
      </c>
      <c r="U71" s="6">
        <v>30.3</v>
      </c>
      <c r="V71" s="6">
        <v>11</v>
      </c>
      <c r="W71" s="6">
        <v>9.5</v>
      </c>
      <c r="X71" s="6">
        <v>52</v>
      </c>
      <c r="Y71" s="6">
        <v>53</v>
      </c>
      <c r="Z71" s="6">
        <v>35.799999999999997</v>
      </c>
      <c r="AA71" s="6">
        <v>45.3</v>
      </c>
      <c r="AB71" s="6">
        <v>64.688999999999993</v>
      </c>
      <c r="AC71" s="6">
        <v>77.524000000000001</v>
      </c>
      <c r="AD71" s="6">
        <v>80.67</v>
      </c>
      <c r="AE71" s="6">
        <v>2.6030000000000002</v>
      </c>
      <c r="AF71" s="7">
        <v>2025</v>
      </c>
      <c r="AG71" s="6">
        <v>0</v>
      </c>
      <c r="AH71" s="6">
        <v>0</v>
      </c>
      <c r="AI71" s="6">
        <v>30.707999999999998</v>
      </c>
      <c r="AJ71" s="6"/>
      <c r="AK71" s="6">
        <v>71.099999999999994</v>
      </c>
      <c r="AL71" s="6">
        <v>70.599999999999994</v>
      </c>
      <c r="AM71" s="6">
        <v>1.0549999999999999</v>
      </c>
      <c r="AN71" s="6">
        <v>0.95199999999999996</v>
      </c>
      <c r="AO71" s="6">
        <v>17.690000000000001</v>
      </c>
      <c r="AP71" s="6" t="s">
        <v>490</v>
      </c>
      <c r="AQ71" t="str">
        <f t="shared" si="1"/>
        <v>George Mason</v>
      </c>
    </row>
    <row r="72" spans="1:43" x14ac:dyDescent="0.2">
      <c r="A72" s="8">
        <v>71</v>
      </c>
      <c r="B72" s="6" t="s">
        <v>707</v>
      </c>
      <c r="C72" s="6">
        <v>107.911</v>
      </c>
      <c r="D72" s="6">
        <v>97.049000000000007</v>
      </c>
      <c r="E72" s="6">
        <v>0.77200000000000002</v>
      </c>
      <c r="F72" s="6" t="s">
        <v>1405</v>
      </c>
      <c r="G72" s="6">
        <v>21</v>
      </c>
      <c r="H72" s="6">
        <v>32</v>
      </c>
      <c r="I72" s="6">
        <v>49.4</v>
      </c>
      <c r="J72" s="6">
        <v>47.2</v>
      </c>
      <c r="K72" s="6">
        <v>36.1</v>
      </c>
      <c r="L72" s="6">
        <v>31.5</v>
      </c>
      <c r="M72" s="6">
        <v>16.7</v>
      </c>
      <c r="N72" s="6">
        <v>19.7</v>
      </c>
      <c r="O72" s="6">
        <v>26.8</v>
      </c>
      <c r="P72" s="6">
        <v>31.5</v>
      </c>
      <c r="Q72" s="6">
        <v>67.900000000000006</v>
      </c>
      <c r="R72" s="6">
        <v>52.9</v>
      </c>
      <c r="S72" s="6">
        <v>48.2</v>
      </c>
      <c r="T72" s="6">
        <v>28.5</v>
      </c>
      <c r="U72" s="6">
        <v>30.7</v>
      </c>
      <c r="V72" s="6">
        <v>12.7</v>
      </c>
      <c r="W72" s="6">
        <v>7.5</v>
      </c>
      <c r="X72" s="6">
        <v>45.8</v>
      </c>
      <c r="Y72" s="6">
        <v>57.4</v>
      </c>
      <c r="Z72" s="6">
        <v>35.200000000000003</v>
      </c>
      <c r="AA72" s="6">
        <v>45.8</v>
      </c>
      <c r="AB72" s="6">
        <v>67.150999999999996</v>
      </c>
      <c r="AC72" s="6">
        <v>77.706000000000003</v>
      </c>
      <c r="AD72" s="6">
        <v>80.787999999999997</v>
      </c>
      <c r="AE72" s="6">
        <v>2.2149999999999999</v>
      </c>
      <c r="AF72" s="7">
        <v>2025</v>
      </c>
      <c r="AG72" s="6">
        <v>0</v>
      </c>
      <c r="AH72" s="6">
        <v>0</v>
      </c>
      <c r="AI72" s="6">
        <v>69.921000000000006</v>
      </c>
      <c r="AJ72" s="6"/>
      <c r="AK72" s="6">
        <v>75.599999999999994</v>
      </c>
      <c r="AL72" s="6">
        <v>77</v>
      </c>
      <c r="AM72" s="6">
        <v>1.034</v>
      </c>
      <c r="AN72" s="6">
        <v>1.002</v>
      </c>
      <c r="AO72" s="6">
        <v>30.584</v>
      </c>
      <c r="AP72" s="6" t="s">
        <v>707</v>
      </c>
      <c r="AQ72" t="str">
        <f t="shared" si="1"/>
        <v>Wake Forest</v>
      </c>
    </row>
    <row r="73" spans="1:43" x14ac:dyDescent="0.2">
      <c r="A73" s="8">
        <v>72</v>
      </c>
      <c r="B73" s="6" t="s">
        <v>611</v>
      </c>
      <c r="C73" s="6">
        <v>113.899</v>
      </c>
      <c r="D73" s="6">
        <v>102.73099999999999</v>
      </c>
      <c r="E73" s="6">
        <v>0.76600000000000001</v>
      </c>
      <c r="F73" s="6" t="s">
        <v>1408</v>
      </c>
      <c r="G73" s="6">
        <v>17</v>
      </c>
      <c r="H73" s="6">
        <v>32</v>
      </c>
      <c r="I73" s="6">
        <v>52.2</v>
      </c>
      <c r="J73" s="6">
        <v>51.1</v>
      </c>
      <c r="K73" s="6">
        <v>34.200000000000003</v>
      </c>
      <c r="L73" s="6">
        <v>32.799999999999997</v>
      </c>
      <c r="M73" s="6">
        <v>14.8</v>
      </c>
      <c r="N73" s="6">
        <v>18.3</v>
      </c>
      <c r="O73" s="6">
        <v>29</v>
      </c>
      <c r="P73" s="6">
        <v>29.9</v>
      </c>
      <c r="Q73" s="6">
        <v>66.900000000000006</v>
      </c>
      <c r="R73" s="6">
        <v>52.4</v>
      </c>
      <c r="S73" s="6">
        <v>50.4</v>
      </c>
      <c r="T73" s="6">
        <v>34.6</v>
      </c>
      <c r="U73" s="6">
        <v>34.700000000000003</v>
      </c>
      <c r="V73" s="6">
        <v>12.5</v>
      </c>
      <c r="W73" s="6">
        <v>7.9</v>
      </c>
      <c r="X73" s="6">
        <v>51.4</v>
      </c>
      <c r="Y73" s="6">
        <v>52.7</v>
      </c>
      <c r="Z73" s="6">
        <v>41.4</v>
      </c>
      <c r="AA73" s="6">
        <v>41.3</v>
      </c>
      <c r="AB73" s="6">
        <v>66.421000000000006</v>
      </c>
      <c r="AC73" s="6">
        <v>78.108999999999995</v>
      </c>
      <c r="AD73" s="6">
        <v>81.986999999999995</v>
      </c>
      <c r="AE73" s="6">
        <v>1.859</v>
      </c>
      <c r="AF73" s="7">
        <v>2025</v>
      </c>
      <c r="AG73" s="6">
        <v>0</v>
      </c>
      <c r="AH73" s="6">
        <v>0</v>
      </c>
      <c r="AI73" s="6">
        <v>38.231999999999999</v>
      </c>
      <c r="AJ73" s="6"/>
      <c r="AK73" s="6">
        <v>78.2</v>
      </c>
      <c r="AL73" s="6">
        <v>72.599999999999994</v>
      </c>
      <c r="AM73" s="6">
        <v>1.1259999999999999</v>
      </c>
      <c r="AN73" s="6">
        <v>1.052</v>
      </c>
      <c r="AO73" s="6">
        <v>28.843</v>
      </c>
      <c r="AP73" s="6" t="s">
        <v>611</v>
      </c>
      <c r="AQ73" t="str">
        <f t="shared" si="1"/>
        <v>Pittsburgh</v>
      </c>
    </row>
    <row r="74" spans="1:43" x14ac:dyDescent="0.2">
      <c r="A74" s="8">
        <v>73</v>
      </c>
      <c r="B74" s="6" t="s">
        <v>587</v>
      </c>
      <c r="C74" s="6">
        <v>109.205</v>
      </c>
      <c r="D74" s="6">
        <v>98.647999999999996</v>
      </c>
      <c r="E74" s="6">
        <v>0.76300000000000001</v>
      </c>
      <c r="F74" s="6" t="s">
        <v>1425</v>
      </c>
      <c r="G74" s="6">
        <v>22</v>
      </c>
      <c r="H74" s="6">
        <v>30</v>
      </c>
      <c r="I74" s="6">
        <v>51.6</v>
      </c>
      <c r="J74" s="6">
        <v>46.8</v>
      </c>
      <c r="K74" s="6">
        <v>36.6</v>
      </c>
      <c r="L74" s="6">
        <v>39.5</v>
      </c>
      <c r="M74" s="6">
        <v>17</v>
      </c>
      <c r="N74" s="6">
        <v>19.5</v>
      </c>
      <c r="O74" s="6">
        <v>33.1</v>
      </c>
      <c r="P74" s="6">
        <v>27.7</v>
      </c>
      <c r="Q74" s="6">
        <v>60.9</v>
      </c>
      <c r="R74" s="6">
        <v>50.5</v>
      </c>
      <c r="S74" s="6">
        <v>47.6</v>
      </c>
      <c r="T74" s="6">
        <v>35.700000000000003</v>
      </c>
      <c r="U74" s="6">
        <v>30.3</v>
      </c>
      <c r="V74" s="6">
        <v>8.1999999999999993</v>
      </c>
      <c r="W74" s="6">
        <v>8.9</v>
      </c>
      <c r="X74" s="6">
        <v>45.8</v>
      </c>
      <c r="Y74" s="6">
        <v>46.7</v>
      </c>
      <c r="Z74" s="6">
        <v>37.299999999999997</v>
      </c>
      <c r="AA74" s="6">
        <v>37.700000000000003</v>
      </c>
      <c r="AB74" s="6">
        <v>60.372</v>
      </c>
      <c r="AC74" s="6">
        <v>77.094999999999999</v>
      </c>
      <c r="AD74" s="6">
        <v>80.718999999999994</v>
      </c>
      <c r="AE74" s="6">
        <v>2.7480000000000002</v>
      </c>
      <c r="AF74" s="7">
        <v>2025</v>
      </c>
      <c r="AG74" s="6">
        <v>0</v>
      </c>
      <c r="AH74" s="6">
        <v>0</v>
      </c>
      <c r="AI74" s="6">
        <v>29.571000000000002</v>
      </c>
      <c r="AJ74" s="6"/>
      <c r="AK74" s="6">
        <v>77.599999999999994</v>
      </c>
      <c r="AL74" s="6">
        <v>75.3</v>
      </c>
      <c r="AM74" s="6">
        <v>1.109</v>
      </c>
      <c r="AN74" s="6">
        <v>0.98899999999999999</v>
      </c>
      <c r="AO74" s="6">
        <v>15.489000000000001</v>
      </c>
      <c r="AP74" s="6" t="s">
        <v>587</v>
      </c>
      <c r="AQ74" t="str">
        <f t="shared" si="1"/>
        <v>North Texas</v>
      </c>
    </row>
    <row r="75" spans="1:43" x14ac:dyDescent="0.2">
      <c r="A75" s="8">
        <v>74</v>
      </c>
      <c r="B75" s="6" t="s">
        <v>664</v>
      </c>
      <c r="C75" s="6">
        <v>106.306</v>
      </c>
      <c r="D75" s="6">
        <v>96.132000000000005</v>
      </c>
      <c r="E75" s="6">
        <v>0.76100000000000001</v>
      </c>
      <c r="F75" s="6" t="s">
        <v>1423</v>
      </c>
      <c r="G75" s="6">
        <v>16</v>
      </c>
      <c r="H75" s="6">
        <v>32</v>
      </c>
      <c r="I75" s="6">
        <v>46.8</v>
      </c>
      <c r="J75" s="6">
        <v>50.9</v>
      </c>
      <c r="K75" s="6">
        <v>33.5</v>
      </c>
      <c r="L75" s="6">
        <v>28.3</v>
      </c>
      <c r="M75" s="6">
        <v>17.3</v>
      </c>
      <c r="N75" s="6">
        <v>19.5</v>
      </c>
      <c r="O75" s="6">
        <v>33</v>
      </c>
      <c r="P75" s="6">
        <v>29.6</v>
      </c>
      <c r="Q75" s="6">
        <v>67.099999999999994</v>
      </c>
      <c r="R75" s="6">
        <v>47.8</v>
      </c>
      <c r="S75" s="6">
        <v>53.4</v>
      </c>
      <c r="T75" s="6">
        <v>30</v>
      </c>
      <c r="U75" s="6">
        <v>31.6</v>
      </c>
      <c r="V75" s="6">
        <v>10.7</v>
      </c>
      <c r="W75" s="6">
        <v>9.1999999999999993</v>
      </c>
      <c r="X75" s="6">
        <v>49.9</v>
      </c>
      <c r="Y75" s="6">
        <v>63.5</v>
      </c>
      <c r="Z75" s="6">
        <v>34.700000000000003</v>
      </c>
      <c r="AA75" s="6">
        <v>42.5</v>
      </c>
      <c r="AB75" s="6">
        <v>66.433000000000007</v>
      </c>
      <c r="AC75" s="6">
        <v>77.820999999999998</v>
      </c>
      <c r="AD75" s="6">
        <v>80.731999999999999</v>
      </c>
      <c r="AE75" s="6">
        <v>1.653</v>
      </c>
      <c r="AF75" s="7">
        <v>2025</v>
      </c>
      <c r="AG75" s="6">
        <v>0</v>
      </c>
      <c r="AH75" s="6">
        <v>0</v>
      </c>
      <c r="AI75" s="6">
        <v>48.807000000000002</v>
      </c>
      <c r="AJ75" s="6"/>
      <c r="AK75" s="6">
        <v>64.7</v>
      </c>
      <c r="AL75" s="6">
        <v>73.8</v>
      </c>
      <c r="AM75" s="6">
        <v>1.0029999999999999</v>
      </c>
      <c r="AN75" s="6">
        <v>1.0209999999999999</v>
      </c>
      <c r="AO75" s="6">
        <v>37.576999999999998</v>
      </c>
      <c r="AP75" s="6" t="s">
        <v>664</v>
      </c>
      <c r="AQ75" t="str">
        <f t="shared" si="1"/>
        <v>TCU</v>
      </c>
    </row>
    <row r="76" spans="1:43" x14ac:dyDescent="0.2">
      <c r="A76" s="8">
        <v>75</v>
      </c>
      <c r="B76" s="6" t="s">
        <v>657</v>
      </c>
      <c r="C76" s="6">
        <v>112.267</v>
      </c>
      <c r="D76" s="6">
        <v>101.577</v>
      </c>
      <c r="E76" s="6">
        <v>0.76</v>
      </c>
      <c r="F76" s="6" t="s">
        <v>1409</v>
      </c>
      <c r="G76" s="6">
        <v>20</v>
      </c>
      <c r="H76" s="6">
        <v>33</v>
      </c>
      <c r="I76" s="6">
        <v>50.4</v>
      </c>
      <c r="J76" s="6">
        <v>50.6</v>
      </c>
      <c r="K76" s="6">
        <v>29.7</v>
      </c>
      <c r="L76" s="6">
        <v>36</v>
      </c>
      <c r="M76" s="6">
        <v>15.8</v>
      </c>
      <c r="N76" s="6">
        <v>17.600000000000001</v>
      </c>
      <c r="O76" s="6">
        <v>31.1</v>
      </c>
      <c r="P76" s="6">
        <v>28.2</v>
      </c>
      <c r="Q76" s="6">
        <v>67</v>
      </c>
      <c r="R76" s="6">
        <v>49.9</v>
      </c>
      <c r="S76" s="6">
        <v>50.9</v>
      </c>
      <c r="T76" s="6">
        <v>34.1</v>
      </c>
      <c r="U76" s="6">
        <v>33.4</v>
      </c>
      <c r="V76" s="6">
        <v>9.6</v>
      </c>
      <c r="W76" s="6">
        <v>6.8</v>
      </c>
      <c r="X76" s="6">
        <v>54.1</v>
      </c>
      <c r="Y76" s="6">
        <v>40.799999999999997</v>
      </c>
      <c r="Z76" s="6">
        <v>41.4</v>
      </c>
      <c r="AA76" s="6">
        <v>34.1</v>
      </c>
      <c r="AB76" s="6">
        <v>66.03</v>
      </c>
      <c r="AC76" s="6">
        <v>78.641000000000005</v>
      </c>
      <c r="AD76" s="6">
        <v>82.47</v>
      </c>
      <c r="AE76" s="6">
        <v>1.766</v>
      </c>
      <c r="AF76" s="7">
        <v>2025</v>
      </c>
      <c r="AG76" s="6">
        <v>0</v>
      </c>
      <c r="AH76" s="6">
        <v>0</v>
      </c>
      <c r="AI76" s="6">
        <v>42.331000000000003</v>
      </c>
      <c r="AJ76" s="6"/>
      <c r="AK76" s="6">
        <v>78.8</v>
      </c>
      <c r="AL76" s="6">
        <v>75</v>
      </c>
      <c r="AM76" s="6">
        <v>1.0900000000000001</v>
      </c>
      <c r="AN76" s="6">
        <v>1.054</v>
      </c>
      <c r="AO76" s="6">
        <v>25.885000000000002</v>
      </c>
      <c r="AP76" s="6" t="s">
        <v>657</v>
      </c>
      <c r="AQ76" t="str">
        <f t="shared" si="1"/>
        <v>Stanford</v>
      </c>
    </row>
    <row r="77" spans="1:43" x14ac:dyDescent="0.2">
      <c r="A77" s="8">
        <v>76</v>
      </c>
      <c r="B77" s="6" t="s">
        <v>643</v>
      </c>
      <c r="C77" s="6">
        <v>109.78</v>
      </c>
      <c r="D77" s="6">
        <v>99.44</v>
      </c>
      <c r="E77" s="6">
        <v>0.75700000000000001</v>
      </c>
      <c r="F77" s="6" t="s">
        <v>1426</v>
      </c>
      <c r="G77" s="6">
        <v>12</v>
      </c>
      <c r="H77" s="6">
        <v>32</v>
      </c>
      <c r="I77" s="6">
        <v>48.9</v>
      </c>
      <c r="J77" s="6">
        <v>51.5</v>
      </c>
      <c r="K77" s="6">
        <v>43.3</v>
      </c>
      <c r="L77" s="6">
        <v>30.4</v>
      </c>
      <c r="M77" s="6">
        <v>18.399999999999999</v>
      </c>
      <c r="N77" s="6">
        <v>15.6</v>
      </c>
      <c r="O77" s="6">
        <v>30.4</v>
      </c>
      <c r="P77" s="6">
        <v>27.3</v>
      </c>
      <c r="Q77" s="6">
        <v>66.8</v>
      </c>
      <c r="R77" s="6">
        <v>49.8</v>
      </c>
      <c r="S77" s="6">
        <v>51.1</v>
      </c>
      <c r="T77" s="6">
        <v>31.6</v>
      </c>
      <c r="U77" s="6">
        <v>34.799999999999997</v>
      </c>
      <c r="V77" s="6">
        <v>7.8</v>
      </c>
      <c r="W77" s="6">
        <v>13.9</v>
      </c>
      <c r="X77" s="6">
        <v>54.7</v>
      </c>
      <c r="Y77" s="6">
        <v>49.9</v>
      </c>
      <c r="Z77" s="6">
        <v>39</v>
      </c>
      <c r="AA77" s="6">
        <v>34.6</v>
      </c>
      <c r="AB77" s="6">
        <v>65.353999999999999</v>
      </c>
      <c r="AC77" s="6">
        <v>77.522000000000006</v>
      </c>
      <c r="AD77" s="6">
        <v>80.766999999999996</v>
      </c>
      <c r="AE77" s="6">
        <v>2.0569999999999999</v>
      </c>
      <c r="AF77" s="7">
        <v>2025</v>
      </c>
      <c r="AG77" s="6">
        <v>0</v>
      </c>
      <c r="AH77" s="6">
        <v>0</v>
      </c>
      <c r="AI77" s="6">
        <v>40.926000000000002</v>
      </c>
      <c r="AJ77" s="6"/>
      <c r="AK77" s="6">
        <v>71.5</v>
      </c>
      <c r="AL77" s="6">
        <v>71.099999999999994</v>
      </c>
      <c r="AM77" s="6">
        <v>1.0369999999999999</v>
      </c>
      <c r="AN77" s="6">
        <v>1.0609999999999999</v>
      </c>
      <c r="AO77" s="6">
        <v>38.167999999999999</v>
      </c>
      <c r="AP77" s="6" t="s">
        <v>643</v>
      </c>
      <c r="AQ77" t="str">
        <f t="shared" si="1"/>
        <v>South Carolina</v>
      </c>
    </row>
    <row r="78" spans="1:43" x14ac:dyDescent="0.2">
      <c r="A78" s="8">
        <v>77</v>
      </c>
      <c r="B78" s="6" t="s">
        <v>431</v>
      </c>
      <c r="C78" s="6">
        <v>116.009</v>
      </c>
      <c r="D78" s="6">
        <v>105.246</v>
      </c>
      <c r="E78" s="6">
        <v>0.754</v>
      </c>
      <c r="F78" s="6" t="s">
        <v>1427</v>
      </c>
      <c r="G78" s="6">
        <v>14</v>
      </c>
      <c r="H78" s="6">
        <v>33</v>
      </c>
      <c r="I78" s="6">
        <v>53</v>
      </c>
      <c r="J78" s="6">
        <v>49.4</v>
      </c>
      <c r="K78" s="6">
        <v>37.299999999999997</v>
      </c>
      <c r="L78" s="6">
        <v>20.399999999999999</v>
      </c>
      <c r="M78" s="6">
        <v>16.399999999999999</v>
      </c>
      <c r="N78" s="6">
        <v>11.5</v>
      </c>
      <c r="O78" s="6">
        <v>26.4</v>
      </c>
      <c r="P78" s="6">
        <v>29.3</v>
      </c>
      <c r="Q78" s="6">
        <v>67.3</v>
      </c>
      <c r="R78" s="6">
        <v>51.7</v>
      </c>
      <c r="S78" s="6">
        <v>50.9</v>
      </c>
      <c r="T78" s="6">
        <v>36.6</v>
      </c>
      <c r="U78" s="6">
        <v>31.3</v>
      </c>
      <c r="V78" s="6">
        <v>6.9</v>
      </c>
      <c r="W78" s="6">
        <v>10.199999999999999</v>
      </c>
      <c r="X78" s="6">
        <v>55.5</v>
      </c>
      <c r="Y78" s="6">
        <v>48.8</v>
      </c>
      <c r="Z78" s="6">
        <v>40.9</v>
      </c>
      <c r="AA78" s="6">
        <v>36.799999999999997</v>
      </c>
      <c r="AB78" s="6">
        <v>67.281999999999996</v>
      </c>
      <c r="AC78" s="6">
        <v>78.864000000000004</v>
      </c>
      <c r="AD78" s="6">
        <v>81.977000000000004</v>
      </c>
      <c r="AE78" s="6">
        <v>2.359</v>
      </c>
      <c r="AF78" s="7">
        <v>2025</v>
      </c>
      <c r="AG78" s="6">
        <v>0</v>
      </c>
      <c r="AH78" s="6">
        <v>0</v>
      </c>
      <c r="AI78" s="6">
        <v>48.777999999999999</v>
      </c>
      <c r="AJ78" s="6"/>
      <c r="AK78" s="6">
        <v>74.2</v>
      </c>
      <c r="AL78" s="6">
        <v>75.599999999999994</v>
      </c>
      <c r="AM78" s="6">
        <v>1.0940000000000001</v>
      </c>
      <c r="AN78" s="6">
        <v>1.093</v>
      </c>
      <c r="AO78" s="6">
        <v>32.540999999999997</v>
      </c>
      <c r="AP78" s="6" t="s">
        <v>431</v>
      </c>
      <c r="AQ78" t="str">
        <f t="shared" si="1"/>
        <v>Butler</v>
      </c>
    </row>
    <row r="79" spans="1:43" x14ac:dyDescent="0.2">
      <c r="A79" s="8">
        <v>78</v>
      </c>
      <c r="B79" s="6" t="s">
        <v>460</v>
      </c>
      <c r="C79" s="6">
        <v>114.65600000000001</v>
      </c>
      <c r="D79" s="6">
        <v>104.37</v>
      </c>
      <c r="E79" s="6">
        <v>0.747</v>
      </c>
      <c r="F79" s="6" t="s">
        <v>1428</v>
      </c>
      <c r="G79" s="6">
        <v>21</v>
      </c>
      <c r="H79" s="6">
        <v>31</v>
      </c>
      <c r="I79" s="6">
        <v>52.6</v>
      </c>
      <c r="J79" s="6">
        <v>50.4</v>
      </c>
      <c r="K79" s="6">
        <v>37.9</v>
      </c>
      <c r="L79" s="6">
        <v>30.7</v>
      </c>
      <c r="M79" s="6">
        <v>15.5</v>
      </c>
      <c r="N79" s="6">
        <v>17.7</v>
      </c>
      <c r="O79" s="6">
        <v>29.6</v>
      </c>
      <c r="P79" s="6">
        <v>28.8</v>
      </c>
      <c r="Q79" s="6">
        <v>66.099999999999994</v>
      </c>
      <c r="R79" s="6">
        <v>52.1</v>
      </c>
      <c r="S79" s="6">
        <v>51.9</v>
      </c>
      <c r="T79" s="6">
        <v>35.6</v>
      </c>
      <c r="U79" s="6">
        <v>32.299999999999997</v>
      </c>
      <c r="V79" s="6">
        <v>10.3</v>
      </c>
      <c r="W79" s="6">
        <v>10.6</v>
      </c>
      <c r="X79" s="6">
        <v>59.4</v>
      </c>
      <c r="Y79" s="6">
        <v>50.3</v>
      </c>
      <c r="Z79" s="6">
        <v>40.4</v>
      </c>
      <c r="AA79" s="6">
        <v>42.4</v>
      </c>
      <c r="AB79" s="6">
        <v>65.760999999999996</v>
      </c>
      <c r="AC79" s="6">
        <v>76.328999999999994</v>
      </c>
      <c r="AD79" s="6">
        <v>81.057000000000002</v>
      </c>
      <c r="AE79" s="6">
        <v>2.403</v>
      </c>
      <c r="AF79" s="7">
        <v>2025</v>
      </c>
      <c r="AG79" s="6">
        <v>0</v>
      </c>
      <c r="AH79" s="6">
        <v>0</v>
      </c>
      <c r="AI79" s="6">
        <v>30.84</v>
      </c>
      <c r="AJ79" s="6"/>
      <c r="AK79" s="6">
        <v>75.5</v>
      </c>
      <c r="AL79" s="6">
        <v>74.7</v>
      </c>
      <c r="AM79" s="6">
        <v>1.119</v>
      </c>
      <c r="AN79" s="6">
        <v>1.05</v>
      </c>
      <c r="AO79" s="6">
        <v>21.388000000000002</v>
      </c>
      <c r="AP79" s="6" t="s">
        <v>460</v>
      </c>
      <c r="AQ79" t="str">
        <f t="shared" si="1"/>
        <v>Dayton</v>
      </c>
    </row>
    <row r="80" spans="1:43" x14ac:dyDescent="0.2">
      <c r="A80" s="8">
        <v>79</v>
      </c>
      <c r="B80" s="6" t="s">
        <v>724</v>
      </c>
      <c r="C80" s="6">
        <v>113.917</v>
      </c>
      <c r="D80" s="6">
        <v>103.706</v>
      </c>
      <c r="E80" s="6">
        <v>0.746</v>
      </c>
      <c r="F80" s="6" t="s">
        <v>1429</v>
      </c>
      <c r="G80" s="6">
        <v>21</v>
      </c>
      <c r="H80" s="6">
        <v>28</v>
      </c>
      <c r="I80" s="6">
        <v>54.8</v>
      </c>
      <c r="J80" s="6">
        <v>48.8</v>
      </c>
      <c r="K80" s="6">
        <v>32</v>
      </c>
      <c r="L80" s="6">
        <v>28.7</v>
      </c>
      <c r="M80" s="6">
        <v>14.4</v>
      </c>
      <c r="N80" s="6">
        <v>16.100000000000001</v>
      </c>
      <c r="O80" s="6">
        <v>33.200000000000003</v>
      </c>
      <c r="P80" s="6">
        <v>25.8</v>
      </c>
      <c r="Q80" s="6">
        <v>68.8</v>
      </c>
      <c r="R80" s="6">
        <v>53.4</v>
      </c>
      <c r="S80" s="6">
        <v>47.3</v>
      </c>
      <c r="T80" s="6">
        <v>38.5</v>
      </c>
      <c r="U80" s="6">
        <v>33.700000000000003</v>
      </c>
      <c r="V80" s="6">
        <v>11.8</v>
      </c>
      <c r="W80" s="6">
        <v>7.6</v>
      </c>
      <c r="X80" s="6">
        <v>53.4</v>
      </c>
      <c r="Y80" s="6">
        <v>58.8</v>
      </c>
      <c r="Z80" s="6">
        <v>32</v>
      </c>
      <c r="AA80" s="6">
        <v>48</v>
      </c>
      <c r="AB80" s="6">
        <v>67.224999999999994</v>
      </c>
      <c r="AC80" s="6">
        <v>77.67</v>
      </c>
      <c r="AD80" s="6">
        <v>79.600999999999999</v>
      </c>
      <c r="AE80" s="6">
        <v>1.8759999999999999</v>
      </c>
      <c r="AF80" s="7">
        <v>2025</v>
      </c>
      <c r="AG80" s="6">
        <v>0</v>
      </c>
      <c r="AH80" s="6">
        <v>0</v>
      </c>
      <c r="AI80" s="6">
        <v>9.8070000000000004</v>
      </c>
      <c r="AJ80" s="6"/>
      <c r="AK80" s="6">
        <v>73.599999999999994</v>
      </c>
      <c r="AL80" s="6">
        <v>76.599999999999994</v>
      </c>
      <c r="AM80" s="6">
        <v>1.1779999999999999</v>
      </c>
      <c r="AN80" s="6">
        <v>1.026</v>
      </c>
      <c r="AO80" s="6">
        <v>11.612</v>
      </c>
      <c r="AP80" s="6" t="s">
        <v>724</v>
      </c>
      <c r="AQ80" t="str">
        <f t="shared" si="1"/>
        <v>Yale</v>
      </c>
    </row>
    <row r="81" spans="1:43" x14ac:dyDescent="0.2">
      <c r="A81" s="8">
        <v>80</v>
      </c>
      <c r="B81" s="6" t="s">
        <v>682</v>
      </c>
      <c r="C81" s="6">
        <v>106.367</v>
      </c>
      <c r="D81" s="6">
        <v>96.91</v>
      </c>
      <c r="E81" s="6">
        <v>0.745</v>
      </c>
      <c r="F81" s="6" t="s">
        <v>1389</v>
      </c>
      <c r="G81" s="6">
        <v>27</v>
      </c>
      <c r="H81" s="6">
        <v>33</v>
      </c>
      <c r="I81" s="6">
        <v>51.6</v>
      </c>
      <c r="J81" s="6">
        <v>46.2</v>
      </c>
      <c r="K81" s="6">
        <v>36.299999999999997</v>
      </c>
      <c r="L81" s="6">
        <v>21.9</v>
      </c>
      <c r="M81" s="6">
        <v>18.3</v>
      </c>
      <c r="N81" s="6">
        <v>17.899999999999999</v>
      </c>
      <c r="O81" s="6">
        <v>28.5</v>
      </c>
      <c r="P81" s="6">
        <v>25.9</v>
      </c>
      <c r="Q81" s="6">
        <v>69.599999999999994</v>
      </c>
      <c r="R81" s="6">
        <v>51</v>
      </c>
      <c r="S81" s="6">
        <v>43.3</v>
      </c>
      <c r="T81" s="6">
        <v>35.200000000000003</v>
      </c>
      <c r="U81" s="6">
        <v>34</v>
      </c>
      <c r="V81" s="6">
        <v>9</v>
      </c>
      <c r="W81" s="6">
        <v>7</v>
      </c>
      <c r="X81" s="6">
        <v>61.1</v>
      </c>
      <c r="Y81" s="6">
        <v>55.8</v>
      </c>
      <c r="Z81" s="6">
        <v>35.1</v>
      </c>
      <c r="AA81" s="6">
        <v>37.799999999999997</v>
      </c>
      <c r="AB81" s="6">
        <v>68.677000000000007</v>
      </c>
      <c r="AC81" s="6">
        <v>76.605000000000004</v>
      </c>
      <c r="AD81" s="6">
        <v>80.405000000000001</v>
      </c>
      <c r="AE81" s="6">
        <v>1.8360000000000001</v>
      </c>
      <c r="AF81" s="7">
        <v>2025</v>
      </c>
      <c r="AG81" s="6">
        <v>0</v>
      </c>
      <c r="AH81" s="6">
        <v>0</v>
      </c>
      <c r="AI81" s="6">
        <v>7.3570000000000002</v>
      </c>
      <c r="AJ81" s="6"/>
      <c r="AK81" s="6">
        <v>81</v>
      </c>
      <c r="AL81" s="6">
        <v>72.5</v>
      </c>
      <c r="AM81" s="6">
        <v>1.075</v>
      </c>
      <c r="AN81" s="6">
        <v>0.94699999999999995</v>
      </c>
      <c r="AO81" s="6">
        <v>14.04</v>
      </c>
      <c r="AP81" s="6" t="s">
        <v>682</v>
      </c>
      <c r="AQ81" t="str">
        <f t="shared" si="1"/>
        <v>UC Irvine</v>
      </c>
    </row>
    <row r="82" spans="1:43" x14ac:dyDescent="0.2">
      <c r="A82" s="8">
        <v>81</v>
      </c>
      <c r="B82" s="6" t="s">
        <v>452</v>
      </c>
      <c r="C82" s="6">
        <v>108.495</v>
      </c>
      <c r="D82" s="6">
        <v>98.963999999999999</v>
      </c>
      <c r="E82" s="6">
        <v>0.74199999999999999</v>
      </c>
      <c r="F82" s="6" t="s">
        <v>1430</v>
      </c>
      <c r="G82" s="6">
        <v>14</v>
      </c>
      <c r="H82" s="6">
        <v>34</v>
      </c>
      <c r="I82" s="6">
        <v>50.6</v>
      </c>
      <c r="J82" s="6">
        <v>49.5</v>
      </c>
      <c r="K82" s="6">
        <v>36.299999999999997</v>
      </c>
      <c r="L82" s="6">
        <v>34.799999999999997</v>
      </c>
      <c r="M82" s="6">
        <v>21</v>
      </c>
      <c r="N82" s="6">
        <v>16.399999999999999</v>
      </c>
      <c r="O82" s="6">
        <v>28.9</v>
      </c>
      <c r="P82" s="6">
        <v>28.3</v>
      </c>
      <c r="Q82" s="6">
        <v>68.2</v>
      </c>
      <c r="R82" s="6">
        <v>51.9</v>
      </c>
      <c r="S82" s="6">
        <v>48.5</v>
      </c>
      <c r="T82" s="6">
        <v>32.200000000000003</v>
      </c>
      <c r="U82" s="6">
        <v>34.1</v>
      </c>
      <c r="V82" s="6">
        <v>11.1</v>
      </c>
      <c r="W82" s="6">
        <v>10</v>
      </c>
      <c r="X82" s="6">
        <v>58.4</v>
      </c>
      <c r="Y82" s="6">
        <v>50.8</v>
      </c>
      <c r="Z82" s="6">
        <v>37.299999999999997</v>
      </c>
      <c r="AA82" s="6">
        <v>39.1</v>
      </c>
      <c r="AB82" s="6">
        <v>67.545000000000002</v>
      </c>
      <c r="AC82" s="6">
        <v>78.991</v>
      </c>
      <c r="AD82" s="6">
        <v>81.626000000000005</v>
      </c>
      <c r="AE82" s="6">
        <v>1.8919999999999999</v>
      </c>
      <c r="AF82" s="7">
        <v>2025</v>
      </c>
      <c r="AG82" s="6">
        <v>0</v>
      </c>
      <c r="AH82" s="6">
        <v>0</v>
      </c>
      <c r="AI82" s="6">
        <v>43.654000000000003</v>
      </c>
      <c r="AJ82" s="6"/>
      <c r="AK82" s="6">
        <v>75.400000000000006</v>
      </c>
      <c r="AL82" s="6">
        <v>70.5</v>
      </c>
      <c r="AM82" s="6">
        <v>1.018</v>
      </c>
      <c r="AN82" s="6">
        <v>1.0409999999999999</v>
      </c>
      <c r="AO82" s="6">
        <v>38.795999999999999</v>
      </c>
      <c r="AP82" s="6" t="s">
        <v>452</v>
      </c>
      <c r="AQ82" t="str">
        <f t="shared" si="1"/>
        <v>Colorado</v>
      </c>
    </row>
    <row r="83" spans="1:43" x14ac:dyDescent="0.2">
      <c r="A83" s="8">
        <v>82</v>
      </c>
      <c r="B83" s="6" t="s">
        <v>630</v>
      </c>
      <c r="C83" s="6">
        <v>110.691</v>
      </c>
      <c r="D83" s="6">
        <v>101.102</v>
      </c>
      <c r="E83" s="6">
        <v>0.73899999999999999</v>
      </c>
      <c r="F83" s="6" t="s">
        <v>1391</v>
      </c>
      <c r="G83" s="6">
        <v>22</v>
      </c>
      <c r="H83" s="6">
        <v>34</v>
      </c>
      <c r="I83" s="6">
        <v>52.1</v>
      </c>
      <c r="J83" s="6">
        <v>47.1</v>
      </c>
      <c r="K83" s="6">
        <v>32.299999999999997</v>
      </c>
      <c r="L83" s="6">
        <v>25.9</v>
      </c>
      <c r="M83" s="6">
        <v>16.600000000000001</v>
      </c>
      <c r="N83" s="6">
        <v>16.100000000000001</v>
      </c>
      <c r="O83" s="6">
        <v>30.4</v>
      </c>
      <c r="P83" s="6">
        <v>27.4</v>
      </c>
      <c r="Q83" s="6">
        <v>68.3</v>
      </c>
      <c r="R83" s="6">
        <v>53.1</v>
      </c>
      <c r="S83" s="6">
        <v>45.5</v>
      </c>
      <c r="T83" s="6">
        <v>34</v>
      </c>
      <c r="U83" s="6">
        <v>33.5</v>
      </c>
      <c r="V83" s="6">
        <v>13.7</v>
      </c>
      <c r="W83" s="6">
        <v>9.8000000000000007</v>
      </c>
      <c r="X83" s="6">
        <v>56.4</v>
      </c>
      <c r="Y83" s="6">
        <v>50.9</v>
      </c>
      <c r="Z83" s="6">
        <v>46.5</v>
      </c>
      <c r="AA83" s="6">
        <v>33.299999999999997</v>
      </c>
      <c r="AB83" s="6">
        <v>68.009</v>
      </c>
      <c r="AC83" s="6">
        <v>77.45</v>
      </c>
      <c r="AD83" s="6">
        <v>80.67</v>
      </c>
      <c r="AE83" s="6">
        <v>1.8320000000000001</v>
      </c>
      <c r="AF83" s="7">
        <v>2025</v>
      </c>
      <c r="AG83" s="6">
        <v>0</v>
      </c>
      <c r="AH83" s="6">
        <v>0</v>
      </c>
      <c r="AI83" s="6">
        <v>43.841999999999999</v>
      </c>
      <c r="AJ83" s="6"/>
      <c r="AK83" s="6">
        <v>74.3</v>
      </c>
      <c r="AL83" s="6">
        <v>75</v>
      </c>
      <c r="AM83" s="6">
        <v>1.0960000000000001</v>
      </c>
      <c r="AN83" s="6">
        <v>0.998</v>
      </c>
      <c r="AO83" s="6">
        <v>16.37</v>
      </c>
      <c r="AP83" s="6" t="s">
        <v>630</v>
      </c>
      <c r="AQ83" t="str">
        <f t="shared" si="1"/>
        <v>Saint Joseph's</v>
      </c>
    </row>
    <row r="84" spans="1:43" x14ac:dyDescent="0.2">
      <c r="A84" s="8">
        <v>83</v>
      </c>
      <c r="B84" s="6" t="s">
        <v>497</v>
      </c>
      <c r="C84" s="6">
        <v>108.536</v>
      </c>
      <c r="D84" s="6">
        <v>99.448999999999998</v>
      </c>
      <c r="E84" s="6">
        <v>0.73199999999999998</v>
      </c>
      <c r="F84" s="6" t="s">
        <v>1407</v>
      </c>
      <c r="G84" s="6">
        <v>25</v>
      </c>
      <c r="H84" s="6">
        <v>32</v>
      </c>
      <c r="I84" s="6">
        <v>51.2</v>
      </c>
      <c r="J84" s="6">
        <v>47</v>
      </c>
      <c r="K84" s="6">
        <v>43.9</v>
      </c>
      <c r="L84" s="6">
        <v>32.200000000000003</v>
      </c>
      <c r="M84" s="6">
        <v>18.399999999999999</v>
      </c>
      <c r="N84" s="6">
        <v>20.6</v>
      </c>
      <c r="O84" s="6">
        <v>32.5</v>
      </c>
      <c r="P84" s="6">
        <v>28.6</v>
      </c>
      <c r="Q84" s="6">
        <v>72.599999999999994</v>
      </c>
      <c r="R84" s="6">
        <v>53.2</v>
      </c>
      <c r="S84" s="6">
        <v>46.4</v>
      </c>
      <c r="T84" s="6">
        <v>31.6</v>
      </c>
      <c r="U84" s="6">
        <v>32.1</v>
      </c>
      <c r="V84" s="6">
        <v>13</v>
      </c>
      <c r="W84" s="6">
        <v>8.6999999999999993</v>
      </c>
      <c r="X84" s="6">
        <v>52.1</v>
      </c>
      <c r="Y84" s="6">
        <v>48.4</v>
      </c>
      <c r="Z84" s="6">
        <v>33.6</v>
      </c>
      <c r="AA84" s="6">
        <v>34.4</v>
      </c>
      <c r="AB84" s="6">
        <v>71.483000000000004</v>
      </c>
      <c r="AC84" s="6">
        <v>77.888999999999996</v>
      </c>
      <c r="AD84" s="6">
        <v>80.515000000000001</v>
      </c>
      <c r="AE84" s="6">
        <v>2.4700000000000002</v>
      </c>
      <c r="AF84" s="7">
        <v>2025</v>
      </c>
      <c r="AG84" s="6">
        <v>0</v>
      </c>
      <c r="AH84" s="6">
        <v>0</v>
      </c>
      <c r="AI84" s="6">
        <v>26.710999999999999</v>
      </c>
      <c r="AJ84" s="6"/>
      <c r="AK84" s="6">
        <v>73.5</v>
      </c>
      <c r="AL84" s="6">
        <v>73.099999999999994</v>
      </c>
      <c r="AM84" s="6">
        <v>1.077</v>
      </c>
      <c r="AN84" s="6">
        <v>0.95599999999999996</v>
      </c>
      <c r="AO84" s="6">
        <v>10.394</v>
      </c>
      <c r="AP84" s="6" t="s">
        <v>497</v>
      </c>
      <c r="AQ84" t="str">
        <f t="shared" si="1"/>
        <v>Grand Canyon</v>
      </c>
    </row>
    <row r="85" spans="1:43" x14ac:dyDescent="0.2">
      <c r="A85" s="8">
        <v>84</v>
      </c>
      <c r="B85" s="6" t="s">
        <v>542</v>
      </c>
      <c r="C85" s="6">
        <v>108.53</v>
      </c>
      <c r="D85" s="6">
        <v>99.614000000000004</v>
      </c>
      <c r="E85" s="6">
        <v>0.72799999999999998</v>
      </c>
      <c r="F85" s="6" t="s">
        <v>1431</v>
      </c>
      <c r="G85" s="6">
        <v>14</v>
      </c>
      <c r="H85" s="6">
        <v>32</v>
      </c>
      <c r="I85" s="6">
        <v>51.1</v>
      </c>
      <c r="J85" s="6">
        <v>48.3</v>
      </c>
      <c r="K85" s="6">
        <v>32.5</v>
      </c>
      <c r="L85" s="6">
        <v>29.5</v>
      </c>
      <c r="M85" s="6">
        <v>18.600000000000001</v>
      </c>
      <c r="N85" s="6">
        <v>16.5</v>
      </c>
      <c r="O85" s="6">
        <v>29.5</v>
      </c>
      <c r="P85" s="6">
        <v>34.299999999999997</v>
      </c>
      <c r="Q85" s="6">
        <v>69.5</v>
      </c>
      <c r="R85" s="6">
        <v>55.2</v>
      </c>
      <c r="S85" s="6">
        <v>48.2</v>
      </c>
      <c r="T85" s="6">
        <v>30.5</v>
      </c>
      <c r="U85" s="6">
        <v>32.299999999999997</v>
      </c>
      <c r="V85" s="6">
        <v>11.7</v>
      </c>
      <c r="W85" s="6">
        <v>9.9</v>
      </c>
      <c r="X85" s="6">
        <v>48.8</v>
      </c>
      <c r="Y85" s="6">
        <v>47.4</v>
      </c>
      <c r="Z85" s="6">
        <v>43.5</v>
      </c>
      <c r="AA85" s="6">
        <v>35.799999999999997</v>
      </c>
      <c r="AB85" s="6">
        <v>68.063000000000002</v>
      </c>
      <c r="AC85" s="6">
        <v>77.058000000000007</v>
      </c>
      <c r="AD85" s="6">
        <v>80.555999999999997</v>
      </c>
      <c r="AE85" s="6">
        <v>1.903</v>
      </c>
      <c r="AF85" s="7">
        <v>2025</v>
      </c>
      <c r="AG85" s="6">
        <v>0</v>
      </c>
      <c r="AH85" s="6">
        <v>0</v>
      </c>
      <c r="AI85" s="6">
        <v>57.804000000000002</v>
      </c>
      <c r="AJ85" s="6"/>
      <c r="AK85" s="6">
        <v>71.400000000000006</v>
      </c>
      <c r="AL85" s="6">
        <v>70.599999999999994</v>
      </c>
      <c r="AM85" s="6">
        <v>1.05</v>
      </c>
      <c r="AN85" s="6">
        <v>1.0469999999999999</v>
      </c>
      <c r="AO85" s="6">
        <v>37.212000000000003</v>
      </c>
      <c r="AP85" s="6" t="s">
        <v>542</v>
      </c>
      <c r="AQ85" t="str">
        <f t="shared" si="1"/>
        <v>LSU</v>
      </c>
    </row>
    <row r="86" spans="1:43" x14ac:dyDescent="0.2">
      <c r="A86" s="8">
        <v>85</v>
      </c>
      <c r="B86" s="6" t="s">
        <v>501</v>
      </c>
      <c r="C86" s="6">
        <v>117.718</v>
      </c>
      <c r="D86" s="6">
        <v>108.13500000000001</v>
      </c>
      <c r="E86" s="6">
        <v>0.72599999999999998</v>
      </c>
      <c r="F86" s="6" t="s">
        <v>1397</v>
      </c>
      <c r="G86" s="6">
        <v>27</v>
      </c>
      <c r="H86" s="6">
        <v>32</v>
      </c>
      <c r="I86" s="6">
        <v>56.4</v>
      </c>
      <c r="J86" s="6">
        <v>49.1</v>
      </c>
      <c r="K86" s="6">
        <v>37.6</v>
      </c>
      <c r="L86" s="6">
        <v>36.299999999999997</v>
      </c>
      <c r="M86" s="6">
        <v>15.3</v>
      </c>
      <c r="N86" s="6">
        <v>16.5</v>
      </c>
      <c r="O86" s="6">
        <v>34</v>
      </c>
      <c r="P86" s="6">
        <v>29.9</v>
      </c>
      <c r="Q86" s="6">
        <v>67.2</v>
      </c>
      <c r="R86" s="6">
        <v>57.4</v>
      </c>
      <c r="S86" s="6">
        <v>48.9</v>
      </c>
      <c r="T86" s="6">
        <v>36.6</v>
      </c>
      <c r="U86" s="6">
        <v>32.9</v>
      </c>
      <c r="V86" s="6">
        <v>7.2</v>
      </c>
      <c r="W86" s="6">
        <v>8</v>
      </c>
      <c r="X86" s="6">
        <v>44.9</v>
      </c>
      <c r="Y86" s="6">
        <v>43.1</v>
      </c>
      <c r="Z86" s="6">
        <v>39</v>
      </c>
      <c r="AA86" s="6">
        <v>36</v>
      </c>
      <c r="AB86" s="6">
        <v>66.488</v>
      </c>
      <c r="AC86" s="6">
        <v>77.06</v>
      </c>
      <c r="AD86" s="6">
        <v>80.787000000000006</v>
      </c>
      <c r="AE86" s="6">
        <v>2.4449999999999998</v>
      </c>
      <c r="AF86" s="7">
        <v>2025</v>
      </c>
      <c r="AG86" s="6">
        <v>0</v>
      </c>
      <c r="AH86" s="6">
        <v>0</v>
      </c>
      <c r="AI86" s="6">
        <v>17.053999999999998</v>
      </c>
      <c r="AJ86" s="6"/>
      <c r="AK86" s="6">
        <v>76.400000000000006</v>
      </c>
      <c r="AL86" s="6">
        <v>70.5</v>
      </c>
      <c r="AM86" s="6">
        <v>1.2110000000000001</v>
      </c>
      <c r="AN86" s="6">
        <v>1.0449999999999999</v>
      </c>
      <c r="AO86" s="6">
        <v>6.9850000000000003</v>
      </c>
      <c r="AP86" s="6" t="s">
        <v>501</v>
      </c>
      <c r="AQ86" t="str">
        <f t="shared" si="1"/>
        <v>High Point</v>
      </c>
    </row>
    <row r="87" spans="1:43" x14ac:dyDescent="0.2">
      <c r="A87" s="8">
        <v>86</v>
      </c>
      <c r="B87" s="6" t="s">
        <v>557</v>
      </c>
      <c r="C87" s="6">
        <v>109.893</v>
      </c>
      <c r="D87" s="6">
        <v>101.43</v>
      </c>
      <c r="E87" s="6">
        <v>0.71499999999999997</v>
      </c>
      <c r="F87" s="6" t="s">
        <v>1424</v>
      </c>
      <c r="G87" s="6">
        <v>15</v>
      </c>
      <c r="H87" s="6">
        <v>32</v>
      </c>
      <c r="I87" s="6">
        <v>49.9</v>
      </c>
      <c r="J87" s="6">
        <v>50.1</v>
      </c>
      <c r="K87" s="6">
        <v>31.5</v>
      </c>
      <c r="L87" s="6">
        <v>33</v>
      </c>
      <c r="M87" s="6">
        <v>16.600000000000001</v>
      </c>
      <c r="N87" s="6">
        <v>16.3</v>
      </c>
      <c r="O87" s="6">
        <v>30.2</v>
      </c>
      <c r="P87" s="6">
        <v>30.6</v>
      </c>
      <c r="Q87" s="6">
        <v>63.8</v>
      </c>
      <c r="R87" s="6">
        <v>50.7</v>
      </c>
      <c r="S87" s="6">
        <v>49.2</v>
      </c>
      <c r="T87" s="6">
        <v>32.200000000000003</v>
      </c>
      <c r="U87" s="6">
        <v>34.5</v>
      </c>
      <c r="V87" s="6">
        <v>12.9</v>
      </c>
      <c r="W87" s="6">
        <v>10.1</v>
      </c>
      <c r="X87" s="6">
        <v>61.3</v>
      </c>
      <c r="Y87" s="6">
        <v>60.4</v>
      </c>
      <c r="Z87" s="6">
        <v>35.9</v>
      </c>
      <c r="AA87" s="6">
        <v>34.299999999999997</v>
      </c>
      <c r="AB87" s="6">
        <v>62.63</v>
      </c>
      <c r="AC87" s="6">
        <v>77.62</v>
      </c>
      <c r="AD87" s="6">
        <v>81.281999999999996</v>
      </c>
      <c r="AE87" s="6">
        <v>2.5339999999999998</v>
      </c>
      <c r="AF87" s="7">
        <v>2025</v>
      </c>
      <c r="AG87" s="6">
        <v>0</v>
      </c>
      <c r="AH87" s="6">
        <v>0</v>
      </c>
      <c r="AI87" s="6">
        <v>41.33</v>
      </c>
      <c r="AJ87" s="6"/>
      <c r="AK87" s="6">
        <v>66.400000000000006</v>
      </c>
      <c r="AL87" s="6">
        <v>74.3</v>
      </c>
      <c r="AM87" s="6">
        <v>1.046</v>
      </c>
      <c r="AN87" s="6">
        <v>1.0720000000000001</v>
      </c>
      <c r="AO87" s="6">
        <v>32.351999999999997</v>
      </c>
      <c r="AP87" s="6" t="s">
        <v>557</v>
      </c>
      <c r="AQ87" t="str">
        <f t="shared" si="1"/>
        <v>Minnesota</v>
      </c>
    </row>
    <row r="88" spans="1:43" x14ac:dyDescent="0.2">
      <c r="A88" s="8">
        <v>87</v>
      </c>
      <c r="B88" s="6" t="s">
        <v>601</v>
      </c>
      <c r="C88" s="6">
        <v>107.819</v>
      </c>
      <c r="D88" s="6">
        <v>99.588999999999999</v>
      </c>
      <c r="E88" s="6">
        <v>0.71399999999999997</v>
      </c>
      <c r="F88" s="6" t="s">
        <v>1424</v>
      </c>
      <c r="G88" s="6">
        <v>15</v>
      </c>
      <c r="H88" s="6">
        <v>32</v>
      </c>
      <c r="I88" s="6">
        <v>48.3</v>
      </c>
      <c r="J88" s="6">
        <v>53.5</v>
      </c>
      <c r="K88" s="6">
        <v>41.6</v>
      </c>
      <c r="L88" s="6">
        <v>36.200000000000003</v>
      </c>
      <c r="M88" s="6">
        <v>19.100000000000001</v>
      </c>
      <c r="N88" s="6">
        <v>20.6</v>
      </c>
      <c r="O88" s="6">
        <v>31</v>
      </c>
      <c r="P88" s="6">
        <v>29.4</v>
      </c>
      <c r="Q88" s="6">
        <v>71.8</v>
      </c>
      <c r="R88" s="6">
        <v>48</v>
      </c>
      <c r="S88" s="6">
        <v>54.6</v>
      </c>
      <c r="T88" s="6">
        <v>32.5</v>
      </c>
      <c r="U88" s="6">
        <v>34.799999999999997</v>
      </c>
      <c r="V88" s="6">
        <v>8.6</v>
      </c>
      <c r="W88" s="6">
        <v>11.4</v>
      </c>
      <c r="X88" s="6">
        <v>51.7</v>
      </c>
      <c r="Y88" s="6">
        <v>55.2</v>
      </c>
      <c r="Z88" s="6">
        <v>35.1</v>
      </c>
      <c r="AA88" s="6">
        <v>43.7</v>
      </c>
      <c r="AB88" s="6">
        <v>71.341999999999999</v>
      </c>
      <c r="AC88" s="6">
        <v>77.015000000000001</v>
      </c>
      <c r="AD88" s="6">
        <v>80.13</v>
      </c>
      <c r="AE88" s="6">
        <v>2.5209999999999999</v>
      </c>
      <c r="AF88" s="7">
        <v>2025</v>
      </c>
      <c r="AG88" s="6">
        <v>0</v>
      </c>
      <c r="AH88" s="6">
        <v>0</v>
      </c>
      <c r="AI88" s="6">
        <v>38.024000000000001</v>
      </c>
      <c r="AJ88" s="6"/>
      <c r="AK88" s="6">
        <v>72.3</v>
      </c>
      <c r="AL88" s="6">
        <v>71.400000000000006</v>
      </c>
      <c r="AM88" s="6">
        <v>1.0109999999999999</v>
      </c>
      <c r="AN88" s="6">
        <v>1.0660000000000001</v>
      </c>
      <c r="AO88" s="6">
        <v>35.651000000000003</v>
      </c>
      <c r="AP88" s="6" t="s">
        <v>877</v>
      </c>
      <c r="AQ88" t="str">
        <f t="shared" si="1"/>
        <v>Oklahoma State</v>
      </c>
    </row>
    <row r="89" spans="1:43" x14ac:dyDescent="0.2">
      <c r="A89" s="8">
        <v>88</v>
      </c>
      <c r="B89" s="6" t="s">
        <v>573</v>
      </c>
      <c r="C89" s="6">
        <v>112.095</v>
      </c>
      <c r="D89" s="6">
        <v>103.831</v>
      </c>
      <c r="E89" s="6">
        <v>0.70699999999999996</v>
      </c>
      <c r="F89" s="6" t="s">
        <v>1414</v>
      </c>
      <c r="G89" s="6">
        <v>17</v>
      </c>
      <c r="H89" s="6">
        <v>33</v>
      </c>
      <c r="I89" s="6">
        <v>53.7</v>
      </c>
      <c r="J89" s="6">
        <v>51.3</v>
      </c>
      <c r="K89" s="6">
        <v>37.299999999999997</v>
      </c>
      <c r="L89" s="6">
        <v>37.9</v>
      </c>
      <c r="M89" s="6">
        <v>15.5</v>
      </c>
      <c r="N89" s="6">
        <v>18.7</v>
      </c>
      <c r="O89" s="6">
        <v>27.4</v>
      </c>
      <c r="P89" s="6">
        <v>26.5</v>
      </c>
      <c r="Q89" s="6">
        <v>64.900000000000006</v>
      </c>
      <c r="R89" s="6">
        <v>55.3</v>
      </c>
      <c r="S89" s="6">
        <v>49.5</v>
      </c>
      <c r="T89" s="6">
        <v>34.1</v>
      </c>
      <c r="U89" s="6">
        <v>35.700000000000003</v>
      </c>
      <c r="V89" s="6">
        <v>12.4</v>
      </c>
      <c r="W89" s="6">
        <v>7.5</v>
      </c>
      <c r="X89" s="6">
        <v>58.8</v>
      </c>
      <c r="Y89" s="6">
        <v>62.3</v>
      </c>
      <c r="Z89" s="6">
        <v>37.5</v>
      </c>
      <c r="AA89" s="6">
        <v>44.7</v>
      </c>
      <c r="AB89" s="6">
        <v>63.780999999999999</v>
      </c>
      <c r="AC89" s="6">
        <v>78.8</v>
      </c>
      <c r="AD89" s="6">
        <v>81.334000000000003</v>
      </c>
      <c r="AE89" s="6">
        <v>2.3180000000000001</v>
      </c>
      <c r="AF89" s="7">
        <v>2025</v>
      </c>
      <c r="AG89" s="6">
        <v>0</v>
      </c>
      <c r="AH89" s="6">
        <v>0</v>
      </c>
      <c r="AI89" s="6">
        <v>30.312000000000001</v>
      </c>
      <c r="AJ89" s="6"/>
      <c r="AK89" s="6">
        <v>70.3</v>
      </c>
      <c r="AL89" s="6">
        <v>72</v>
      </c>
      <c r="AM89" s="6">
        <v>1.1060000000000001</v>
      </c>
      <c r="AN89" s="6">
        <v>1.042</v>
      </c>
      <c r="AO89" s="6">
        <v>22.986000000000001</v>
      </c>
      <c r="AP89" s="6" t="s">
        <v>573</v>
      </c>
      <c r="AQ89" t="str">
        <f t="shared" si="1"/>
        <v>Nevada</v>
      </c>
    </row>
    <row r="90" spans="1:43" x14ac:dyDescent="0.2">
      <c r="A90" s="8">
        <v>89</v>
      </c>
      <c r="B90" s="6" t="s">
        <v>694</v>
      </c>
      <c r="C90" s="6">
        <v>106.864</v>
      </c>
      <c r="D90" s="6">
        <v>99.183999999999997</v>
      </c>
      <c r="E90" s="6">
        <v>0.70199999999999996</v>
      </c>
      <c r="F90" s="6" t="s">
        <v>1411</v>
      </c>
      <c r="G90" s="6">
        <v>18</v>
      </c>
      <c r="H90" s="6">
        <v>33</v>
      </c>
      <c r="I90" s="6">
        <v>49.7</v>
      </c>
      <c r="J90" s="6">
        <v>49.3</v>
      </c>
      <c r="K90" s="6">
        <v>35.799999999999997</v>
      </c>
      <c r="L90" s="6">
        <v>32</v>
      </c>
      <c r="M90" s="6">
        <v>16.2</v>
      </c>
      <c r="N90" s="6">
        <v>17.8</v>
      </c>
      <c r="O90" s="6">
        <v>27.3</v>
      </c>
      <c r="P90" s="6">
        <v>29.8</v>
      </c>
      <c r="Q90" s="6">
        <v>66</v>
      </c>
      <c r="R90" s="6">
        <v>49.6</v>
      </c>
      <c r="S90" s="6">
        <v>50.5</v>
      </c>
      <c r="T90" s="6">
        <v>33.299999999999997</v>
      </c>
      <c r="U90" s="6">
        <v>31.9</v>
      </c>
      <c r="V90" s="6">
        <v>11.5</v>
      </c>
      <c r="W90" s="6">
        <v>8.6999999999999993</v>
      </c>
      <c r="X90" s="6">
        <v>49.6</v>
      </c>
      <c r="Y90" s="6">
        <v>61.3</v>
      </c>
      <c r="Z90" s="6">
        <v>34.6</v>
      </c>
      <c r="AA90" s="6">
        <v>43.4</v>
      </c>
      <c r="AB90" s="6">
        <v>65.680999999999997</v>
      </c>
      <c r="AC90" s="6">
        <v>77.856999999999999</v>
      </c>
      <c r="AD90" s="6">
        <v>80.748000000000005</v>
      </c>
      <c r="AE90" s="6">
        <v>2.016</v>
      </c>
      <c r="AF90" s="7">
        <v>2025</v>
      </c>
      <c r="AG90" s="6">
        <v>0</v>
      </c>
      <c r="AH90" s="6">
        <v>0</v>
      </c>
      <c r="AI90" s="6">
        <v>42.482999999999997</v>
      </c>
      <c r="AJ90" s="6"/>
      <c r="AK90" s="6">
        <v>71.7</v>
      </c>
      <c r="AL90" s="6">
        <v>71.2</v>
      </c>
      <c r="AM90" s="6">
        <v>1.0489999999999999</v>
      </c>
      <c r="AN90" s="6">
        <v>1.032</v>
      </c>
      <c r="AO90" s="6">
        <v>24.076000000000001</v>
      </c>
      <c r="AP90" s="6" t="s">
        <v>694</v>
      </c>
      <c r="AQ90" t="str">
        <f t="shared" si="1"/>
        <v>UNLV</v>
      </c>
    </row>
    <row r="91" spans="1:43" x14ac:dyDescent="0.2">
      <c r="A91" s="8">
        <v>90</v>
      </c>
      <c r="B91" s="6" t="s">
        <v>396</v>
      </c>
      <c r="C91" s="6">
        <v>107.43</v>
      </c>
      <c r="D91" s="6">
        <v>99.831999999999994</v>
      </c>
      <c r="E91" s="6">
        <v>0.69899999999999995</v>
      </c>
      <c r="F91" s="6" t="s">
        <v>1414</v>
      </c>
      <c r="G91" s="6">
        <v>17</v>
      </c>
      <c r="H91" s="6">
        <v>33</v>
      </c>
      <c r="I91" s="6">
        <v>50.4</v>
      </c>
      <c r="J91" s="6">
        <v>48.8</v>
      </c>
      <c r="K91" s="6">
        <v>31.2</v>
      </c>
      <c r="L91" s="6">
        <v>28.5</v>
      </c>
      <c r="M91" s="6">
        <v>17.399999999999999</v>
      </c>
      <c r="N91" s="6">
        <v>15.6</v>
      </c>
      <c r="O91" s="6">
        <v>30.5</v>
      </c>
      <c r="P91" s="6">
        <v>28.6</v>
      </c>
      <c r="Q91" s="6">
        <v>69.099999999999994</v>
      </c>
      <c r="R91" s="6">
        <v>49.9</v>
      </c>
      <c r="S91" s="6">
        <v>46.7</v>
      </c>
      <c r="T91" s="6">
        <v>34.1</v>
      </c>
      <c r="U91" s="6">
        <v>34.6</v>
      </c>
      <c r="V91" s="6">
        <v>10.199999999999999</v>
      </c>
      <c r="W91" s="6">
        <v>9.6999999999999993</v>
      </c>
      <c r="X91" s="6">
        <v>55.4</v>
      </c>
      <c r="Y91" s="6">
        <v>54.7</v>
      </c>
      <c r="Z91" s="6">
        <v>36.200000000000003</v>
      </c>
      <c r="AA91" s="6">
        <v>40.5</v>
      </c>
      <c r="AB91" s="6">
        <v>68.679000000000002</v>
      </c>
      <c r="AC91" s="6">
        <v>77.832999999999998</v>
      </c>
      <c r="AD91" s="6">
        <v>81.088999999999999</v>
      </c>
      <c r="AE91" s="6">
        <v>1.532</v>
      </c>
      <c r="AF91" s="7">
        <v>2025</v>
      </c>
      <c r="AG91" s="6">
        <v>0</v>
      </c>
      <c r="AH91" s="6">
        <v>0</v>
      </c>
      <c r="AI91" s="6">
        <v>33.601999999999997</v>
      </c>
      <c r="AJ91" s="6"/>
      <c r="AK91" s="6">
        <v>68.599999999999994</v>
      </c>
      <c r="AL91" s="6">
        <v>72.7</v>
      </c>
      <c r="AM91" s="6">
        <v>1.0469999999999999</v>
      </c>
      <c r="AN91" s="6">
        <v>1.034</v>
      </c>
      <c r="AO91" s="6">
        <v>27.071999999999999</v>
      </c>
      <c r="AP91" s="6" t="s">
        <v>396</v>
      </c>
      <c r="AQ91" t="str">
        <f t="shared" si="1"/>
        <v>Georgia Tech</v>
      </c>
    </row>
    <row r="92" spans="1:43" x14ac:dyDescent="0.2">
      <c r="A92" s="8">
        <v>91</v>
      </c>
      <c r="B92" s="6" t="s">
        <v>607</v>
      </c>
      <c r="C92" s="6">
        <v>116.02800000000001</v>
      </c>
      <c r="D92" s="6">
        <v>107.998</v>
      </c>
      <c r="E92" s="6">
        <v>0.69499999999999995</v>
      </c>
      <c r="F92" s="6" t="s">
        <v>1432</v>
      </c>
      <c r="G92" s="6">
        <v>19</v>
      </c>
      <c r="H92" s="6">
        <v>31</v>
      </c>
      <c r="I92" s="6">
        <v>54.6</v>
      </c>
      <c r="J92" s="6">
        <v>51.1</v>
      </c>
      <c r="K92" s="6">
        <v>38.9</v>
      </c>
      <c r="L92" s="6">
        <v>32.299999999999997</v>
      </c>
      <c r="M92" s="6">
        <v>16.600000000000001</v>
      </c>
      <c r="N92" s="6">
        <v>16.600000000000001</v>
      </c>
      <c r="O92" s="6">
        <v>31.8</v>
      </c>
      <c r="P92" s="6">
        <v>27.6</v>
      </c>
      <c r="Q92" s="6">
        <v>64.7</v>
      </c>
      <c r="R92" s="6">
        <v>54.5</v>
      </c>
      <c r="S92" s="6">
        <v>50.4</v>
      </c>
      <c r="T92" s="6">
        <v>36.5</v>
      </c>
      <c r="U92" s="6">
        <v>34.700000000000003</v>
      </c>
      <c r="V92" s="6">
        <v>8.6</v>
      </c>
      <c r="W92" s="6">
        <v>7.4</v>
      </c>
      <c r="X92" s="6">
        <v>55.2</v>
      </c>
      <c r="Y92" s="6">
        <v>57.3</v>
      </c>
      <c r="Z92" s="6">
        <v>35.9</v>
      </c>
      <c r="AA92" s="6">
        <v>41.2</v>
      </c>
      <c r="AB92" s="6">
        <v>63.722999999999999</v>
      </c>
      <c r="AC92" s="6">
        <v>77.765000000000001</v>
      </c>
      <c r="AD92" s="6">
        <v>80.954999999999998</v>
      </c>
      <c r="AE92" s="6">
        <v>1.9</v>
      </c>
      <c r="AF92" s="7">
        <v>2025</v>
      </c>
      <c r="AG92" s="6">
        <v>0</v>
      </c>
      <c r="AH92" s="6">
        <v>0</v>
      </c>
      <c r="AI92" s="6">
        <v>0.60899999999999999</v>
      </c>
      <c r="AJ92" s="6"/>
      <c r="AK92" s="6">
        <v>78.900000000000006</v>
      </c>
      <c r="AL92" s="6">
        <v>72.2</v>
      </c>
      <c r="AM92" s="6">
        <v>1.1559999999999999</v>
      </c>
      <c r="AN92" s="6">
        <v>1.0549999999999999</v>
      </c>
      <c r="AO92" s="6">
        <v>19.617999999999999</v>
      </c>
      <c r="AP92" s="6" t="s">
        <v>863</v>
      </c>
      <c r="AQ92" t="str">
        <f t="shared" si="1"/>
        <v>Oregon State</v>
      </c>
    </row>
    <row r="93" spans="1:43" x14ac:dyDescent="0.2">
      <c r="A93" s="8">
        <v>92</v>
      </c>
      <c r="B93" s="6" t="s">
        <v>653</v>
      </c>
      <c r="C93" s="6">
        <v>106.509</v>
      </c>
      <c r="D93" s="6">
        <v>99.256</v>
      </c>
      <c r="E93" s="6">
        <v>0.69199999999999995</v>
      </c>
      <c r="F93" s="6" t="s">
        <v>1405</v>
      </c>
      <c r="G93" s="6">
        <v>21</v>
      </c>
      <c r="H93" s="6">
        <v>32</v>
      </c>
      <c r="I93" s="6">
        <v>50.2</v>
      </c>
      <c r="J93" s="6">
        <v>49.7</v>
      </c>
      <c r="K93" s="6">
        <v>30.9</v>
      </c>
      <c r="L93" s="6">
        <v>24.4</v>
      </c>
      <c r="M93" s="6">
        <v>16</v>
      </c>
      <c r="N93" s="6">
        <v>18.7</v>
      </c>
      <c r="O93" s="6">
        <v>28</v>
      </c>
      <c r="P93" s="6">
        <v>26.9</v>
      </c>
      <c r="Q93" s="6">
        <v>65.099999999999994</v>
      </c>
      <c r="R93" s="6">
        <v>51.9</v>
      </c>
      <c r="S93" s="6">
        <v>50.8</v>
      </c>
      <c r="T93" s="6">
        <v>31.4</v>
      </c>
      <c r="U93" s="6">
        <v>32.299999999999997</v>
      </c>
      <c r="V93" s="6">
        <v>11.3</v>
      </c>
      <c r="W93" s="6">
        <v>9.6999999999999993</v>
      </c>
      <c r="X93" s="6">
        <v>42.6</v>
      </c>
      <c r="Y93" s="6">
        <v>58</v>
      </c>
      <c r="Z93" s="6">
        <v>34.9</v>
      </c>
      <c r="AA93" s="6">
        <v>47.6</v>
      </c>
      <c r="AB93" s="6">
        <v>64.23</v>
      </c>
      <c r="AC93" s="6">
        <v>78.283000000000001</v>
      </c>
      <c r="AD93" s="6">
        <v>80.991</v>
      </c>
      <c r="AE93" s="6">
        <v>1.419</v>
      </c>
      <c r="AF93" s="7">
        <v>2025</v>
      </c>
      <c r="AG93" s="6">
        <v>0</v>
      </c>
      <c r="AH93" s="6">
        <v>0</v>
      </c>
      <c r="AI93" s="6">
        <v>16.254000000000001</v>
      </c>
      <c r="AJ93" s="6"/>
      <c r="AK93" s="6">
        <v>73.599999999999994</v>
      </c>
      <c r="AL93" s="6">
        <v>73.5</v>
      </c>
      <c r="AM93" s="6">
        <v>1.0529999999999999</v>
      </c>
      <c r="AN93" s="6">
        <v>0.999</v>
      </c>
      <c r="AO93" s="6">
        <v>16.573</v>
      </c>
      <c r="AP93" s="6" t="s">
        <v>653</v>
      </c>
      <c r="AQ93" t="str">
        <f t="shared" si="1"/>
        <v>State Bonaventure</v>
      </c>
    </row>
    <row r="94" spans="1:43" x14ac:dyDescent="0.2">
      <c r="A94" s="8">
        <v>93</v>
      </c>
      <c r="B94" s="6" t="s">
        <v>485</v>
      </c>
      <c r="C94" s="6">
        <v>107.818</v>
      </c>
      <c r="D94" s="6">
        <v>100.515</v>
      </c>
      <c r="E94" s="6">
        <v>0.69099999999999995</v>
      </c>
      <c r="F94" s="6" t="s">
        <v>1408</v>
      </c>
      <c r="G94" s="6">
        <v>17</v>
      </c>
      <c r="H94" s="6">
        <v>32</v>
      </c>
      <c r="I94" s="6">
        <v>50.7</v>
      </c>
      <c r="J94" s="6">
        <v>48.5</v>
      </c>
      <c r="K94" s="6">
        <v>39.4</v>
      </c>
      <c r="L94" s="6">
        <v>37.5</v>
      </c>
      <c r="M94" s="6">
        <v>17.399999999999999</v>
      </c>
      <c r="N94" s="6">
        <v>19.100000000000001</v>
      </c>
      <c r="O94" s="6">
        <v>29.7</v>
      </c>
      <c r="P94" s="6">
        <v>31.8</v>
      </c>
      <c r="Q94" s="6">
        <v>70.3</v>
      </c>
      <c r="R94" s="6">
        <v>52.3</v>
      </c>
      <c r="S94" s="6">
        <v>48.9</v>
      </c>
      <c r="T94" s="6">
        <v>31.7</v>
      </c>
      <c r="U94" s="6">
        <v>32</v>
      </c>
      <c r="V94" s="6">
        <v>14.1</v>
      </c>
      <c r="W94" s="6">
        <v>7.1</v>
      </c>
      <c r="X94" s="6">
        <v>50</v>
      </c>
      <c r="Y94" s="6">
        <v>50.7</v>
      </c>
      <c r="Z94" s="6">
        <v>33.700000000000003</v>
      </c>
      <c r="AA94" s="6">
        <v>42.1</v>
      </c>
      <c r="AB94" s="6">
        <v>69.614999999999995</v>
      </c>
      <c r="AC94" s="6">
        <v>79.206000000000003</v>
      </c>
      <c r="AD94" s="6">
        <v>82.022999999999996</v>
      </c>
      <c r="AE94" s="6">
        <v>1.512</v>
      </c>
      <c r="AF94" s="7">
        <v>2025</v>
      </c>
      <c r="AG94" s="6">
        <v>0</v>
      </c>
      <c r="AH94" s="6">
        <v>0</v>
      </c>
      <c r="AI94" s="6">
        <v>52.194000000000003</v>
      </c>
      <c r="AJ94" s="6"/>
      <c r="AK94" s="6">
        <v>71.7</v>
      </c>
      <c r="AL94" s="6">
        <v>73</v>
      </c>
      <c r="AM94" s="6">
        <v>1.056</v>
      </c>
      <c r="AN94" s="6">
        <v>1.028</v>
      </c>
      <c r="AO94" s="6">
        <v>25.099</v>
      </c>
      <c r="AP94" s="6" t="s">
        <v>864</v>
      </c>
      <c r="AQ94" t="str">
        <f t="shared" si="1"/>
        <v>Florida State</v>
      </c>
    </row>
    <row r="95" spans="1:43" x14ac:dyDescent="0.2">
      <c r="A95" s="8">
        <v>94</v>
      </c>
      <c r="B95" s="6" t="s">
        <v>492</v>
      </c>
      <c r="C95" s="6">
        <v>107.04</v>
      </c>
      <c r="D95" s="6">
        <v>99.846999999999994</v>
      </c>
      <c r="E95" s="6">
        <v>0.69</v>
      </c>
      <c r="F95" s="6" t="s">
        <v>1408</v>
      </c>
      <c r="G95" s="6">
        <v>17</v>
      </c>
      <c r="H95" s="6">
        <v>32</v>
      </c>
      <c r="I95" s="6">
        <v>50.4</v>
      </c>
      <c r="J95" s="6">
        <v>49.4</v>
      </c>
      <c r="K95" s="6">
        <v>25.8</v>
      </c>
      <c r="L95" s="6">
        <v>29.3</v>
      </c>
      <c r="M95" s="6">
        <v>17.100000000000001</v>
      </c>
      <c r="N95" s="6">
        <v>19.600000000000001</v>
      </c>
      <c r="O95" s="6">
        <v>31.6</v>
      </c>
      <c r="P95" s="6">
        <v>28.9</v>
      </c>
      <c r="Q95" s="6">
        <v>68.3</v>
      </c>
      <c r="R95" s="6">
        <v>52.1</v>
      </c>
      <c r="S95" s="6">
        <v>48.5</v>
      </c>
      <c r="T95" s="6">
        <v>31.8</v>
      </c>
      <c r="U95" s="6">
        <v>33.799999999999997</v>
      </c>
      <c r="V95" s="6">
        <v>11.1</v>
      </c>
      <c r="W95" s="6">
        <v>9.5</v>
      </c>
      <c r="X95" s="6">
        <v>53.4</v>
      </c>
      <c r="Y95" s="6">
        <v>55</v>
      </c>
      <c r="Z95" s="6">
        <v>37.4</v>
      </c>
      <c r="AA95" s="6">
        <v>39.6</v>
      </c>
      <c r="AB95" s="6">
        <v>68.183999999999997</v>
      </c>
      <c r="AC95" s="6">
        <v>78.561999999999998</v>
      </c>
      <c r="AD95" s="6">
        <v>81.66</v>
      </c>
      <c r="AE95" s="6">
        <v>1.25</v>
      </c>
      <c r="AF95" s="7">
        <v>2025</v>
      </c>
      <c r="AG95" s="6">
        <v>0</v>
      </c>
      <c r="AH95" s="6">
        <v>0</v>
      </c>
      <c r="AI95" s="6">
        <v>67.971999999999994</v>
      </c>
      <c r="AJ95" s="6"/>
      <c r="AK95" s="6">
        <v>70.599999999999994</v>
      </c>
      <c r="AL95" s="6">
        <v>75.8</v>
      </c>
      <c r="AM95" s="6">
        <v>1.05</v>
      </c>
      <c r="AN95" s="6">
        <v>1.008</v>
      </c>
      <c r="AO95" s="6">
        <v>26.359000000000002</v>
      </c>
      <c r="AP95" s="6" t="s">
        <v>492</v>
      </c>
      <c r="AQ95" t="str">
        <f t="shared" si="1"/>
        <v>Georgetown</v>
      </c>
    </row>
    <row r="96" spans="1:43" x14ac:dyDescent="0.2">
      <c r="A96" s="8">
        <v>95</v>
      </c>
      <c r="B96" s="6" t="s">
        <v>413</v>
      </c>
      <c r="C96" s="6">
        <v>109.687</v>
      </c>
      <c r="D96" s="6">
        <v>102.517</v>
      </c>
      <c r="E96" s="6">
        <v>0.68500000000000005</v>
      </c>
      <c r="F96" s="6" t="s">
        <v>1401</v>
      </c>
      <c r="G96" s="6">
        <v>23</v>
      </c>
      <c r="H96" s="6">
        <v>33</v>
      </c>
      <c r="I96" s="6">
        <v>49.3</v>
      </c>
      <c r="J96" s="6">
        <v>45.7</v>
      </c>
      <c r="K96" s="6">
        <v>34.200000000000003</v>
      </c>
      <c r="L96" s="6">
        <v>37.6</v>
      </c>
      <c r="M96" s="6">
        <v>15</v>
      </c>
      <c r="N96" s="6">
        <v>17.100000000000001</v>
      </c>
      <c r="O96" s="6">
        <v>33.9</v>
      </c>
      <c r="P96" s="6">
        <v>30.6</v>
      </c>
      <c r="Q96" s="6">
        <v>70.3</v>
      </c>
      <c r="R96" s="6">
        <v>50.5</v>
      </c>
      <c r="S96" s="6">
        <v>46</v>
      </c>
      <c r="T96" s="6">
        <v>31.8</v>
      </c>
      <c r="U96" s="6">
        <v>30.1</v>
      </c>
      <c r="V96" s="6">
        <v>11.6</v>
      </c>
      <c r="W96" s="6">
        <v>10.4</v>
      </c>
      <c r="X96" s="6">
        <v>51</v>
      </c>
      <c r="Y96" s="6">
        <v>49.7</v>
      </c>
      <c r="Z96" s="6">
        <v>44.6</v>
      </c>
      <c r="AA96" s="6">
        <v>35</v>
      </c>
      <c r="AB96" s="6">
        <v>69.584999999999994</v>
      </c>
      <c r="AC96" s="6">
        <v>77.156999999999996</v>
      </c>
      <c r="AD96" s="6">
        <v>79.775000000000006</v>
      </c>
      <c r="AE96" s="6">
        <v>2.2280000000000002</v>
      </c>
      <c r="AF96" s="7">
        <v>2025</v>
      </c>
      <c r="AG96" s="6">
        <v>0</v>
      </c>
      <c r="AH96" s="6">
        <v>0</v>
      </c>
      <c r="AI96" s="6">
        <v>35.468000000000004</v>
      </c>
      <c r="AJ96" s="6"/>
      <c r="AK96" s="6">
        <v>73.099999999999994</v>
      </c>
      <c r="AL96" s="6">
        <v>70.2</v>
      </c>
      <c r="AM96" s="6">
        <v>1.107</v>
      </c>
      <c r="AN96" s="6">
        <v>0.99399999999999999</v>
      </c>
      <c r="AO96" s="6">
        <v>12.446</v>
      </c>
      <c r="AP96" s="6" t="s">
        <v>870</v>
      </c>
      <c r="AQ96" t="str">
        <f t="shared" si="1"/>
        <v>Arkansas State</v>
      </c>
    </row>
    <row r="97" spans="1:43" x14ac:dyDescent="0.2">
      <c r="A97" s="8">
        <v>96</v>
      </c>
      <c r="B97" s="6" t="s">
        <v>399</v>
      </c>
      <c r="C97" s="6">
        <v>111.65300000000001</v>
      </c>
      <c r="D97" s="6">
        <v>104.511</v>
      </c>
      <c r="E97" s="6">
        <v>0.68100000000000005</v>
      </c>
      <c r="F97" s="6" t="s">
        <v>1424</v>
      </c>
      <c r="G97" s="6">
        <v>15</v>
      </c>
      <c r="H97" s="6">
        <v>32</v>
      </c>
      <c r="I97" s="6">
        <v>52.7</v>
      </c>
      <c r="J97" s="6">
        <v>50.8</v>
      </c>
      <c r="K97" s="6">
        <v>26.4</v>
      </c>
      <c r="L97" s="6">
        <v>28.8</v>
      </c>
      <c r="M97" s="6">
        <v>16.399999999999999</v>
      </c>
      <c r="N97" s="6">
        <v>15.7</v>
      </c>
      <c r="O97" s="6">
        <v>22.4</v>
      </c>
      <c r="P97" s="6">
        <v>29.7</v>
      </c>
      <c r="Q97" s="6">
        <v>61.6</v>
      </c>
      <c r="R97" s="6">
        <v>49.9</v>
      </c>
      <c r="S97" s="6">
        <v>50.6</v>
      </c>
      <c r="T97" s="6">
        <v>37.5</v>
      </c>
      <c r="U97" s="6">
        <v>34.1</v>
      </c>
      <c r="V97" s="6">
        <v>11.3</v>
      </c>
      <c r="W97" s="6">
        <v>9.4</v>
      </c>
      <c r="X97" s="6">
        <v>63.6</v>
      </c>
      <c r="Y97" s="6">
        <v>50</v>
      </c>
      <c r="Z97" s="6">
        <v>42.8</v>
      </c>
      <c r="AA97" s="6">
        <v>38.700000000000003</v>
      </c>
      <c r="AB97" s="6">
        <v>60.954000000000001</v>
      </c>
      <c r="AC97" s="6">
        <v>78.349000000000004</v>
      </c>
      <c r="AD97" s="6">
        <v>81.619</v>
      </c>
      <c r="AE97" s="6">
        <v>1.4219999999999999</v>
      </c>
      <c r="AF97" s="7">
        <v>2025</v>
      </c>
      <c r="AG97" s="6">
        <v>0</v>
      </c>
      <c r="AH97" s="6">
        <v>0</v>
      </c>
      <c r="AI97" s="6">
        <v>73.013000000000005</v>
      </c>
      <c r="AJ97" s="6"/>
      <c r="AK97" s="6">
        <v>75.3</v>
      </c>
      <c r="AL97" s="6">
        <v>75.5</v>
      </c>
      <c r="AM97" s="6">
        <v>1.0509999999999999</v>
      </c>
      <c r="AN97" s="6">
        <v>1.0840000000000001</v>
      </c>
      <c r="AO97" s="6">
        <v>29.68</v>
      </c>
      <c r="AP97" s="6" t="s">
        <v>399</v>
      </c>
      <c r="AQ97" t="str">
        <f t="shared" si="1"/>
        <v>Virginia</v>
      </c>
    </row>
    <row r="98" spans="1:43" x14ac:dyDescent="0.2">
      <c r="A98" s="8">
        <v>97</v>
      </c>
      <c r="B98" s="6" t="s">
        <v>596</v>
      </c>
      <c r="C98" s="6">
        <v>110.571</v>
      </c>
      <c r="D98" s="6">
        <v>103.648</v>
      </c>
      <c r="E98" s="6">
        <v>0.67800000000000005</v>
      </c>
      <c r="F98" s="6" t="s">
        <v>1433</v>
      </c>
      <c r="G98" s="6">
        <v>15</v>
      </c>
      <c r="H98" s="6">
        <v>33</v>
      </c>
      <c r="I98" s="6">
        <v>51.7</v>
      </c>
      <c r="J98" s="6">
        <v>51.4</v>
      </c>
      <c r="K98" s="6">
        <v>31.8</v>
      </c>
      <c r="L98" s="6">
        <v>30</v>
      </c>
      <c r="M98" s="6">
        <v>16.5</v>
      </c>
      <c r="N98" s="6">
        <v>14.9</v>
      </c>
      <c r="O98" s="6">
        <v>29.6</v>
      </c>
      <c r="P98" s="6">
        <v>26</v>
      </c>
      <c r="Q98" s="6">
        <v>65.400000000000006</v>
      </c>
      <c r="R98" s="6">
        <v>50.8</v>
      </c>
      <c r="S98" s="6">
        <v>53.6</v>
      </c>
      <c r="T98" s="6">
        <v>35.5</v>
      </c>
      <c r="U98" s="6">
        <v>32.1</v>
      </c>
      <c r="V98" s="6">
        <v>5.0999999999999996</v>
      </c>
      <c r="W98" s="6">
        <v>9.1</v>
      </c>
      <c r="X98" s="6">
        <v>44.2</v>
      </c>
      <c r="Y98" s="6">
        <v>55.1</v>
      </c>
      <c r="Z98" s="6">
        <v>37.5</v>
      </c>
      <c r="AA98" s="6">
        <v>40.5</v>
      </c>
      <c r="AB98" s="6">
        <v>64.623000000000005</v>
      </c>
      <c r="AC98" s="6">
        <v>77.478999999999999</v>
      </c>
      <c r="AD98" s="6">
        <v>81.218000000000004</v>
      </c>
      <c r="AE98" s="6">
        <v>1.86</v>
      </c>
      <c r="AF98" s="7">
        <v>2025</v>
      </c>
      <c r="AG98" s="6">
        <v>0</v>
      </c>
      <c r="AH98" s="6">
        <v>0</v>
      </c>
      <c r="AI98" s="6">
        <v>56.774999999999999</v>
      </c>
      <c r="AJ98" s="6"/>
      <c r="AK98" s="6">
        <v>74</v>
      </c>
      <c r="AL98" s="6">
        <v>75.400000000000006</v>
      </c>
      <c r="AM98" s="6">
        <v>1.0820000000000001</v>
      </c>
      <c r="AN98" s="6">
        <v>1.08</v>
      </c>
      <c r="AO98" s="6">
        <v>27.248999999999999</v>
      </c>
      <c r="AP98" s="6" t="s">
        <v>596</v>
      </c>
      <c r="AQ98" t="str">
        <f t="shared" si="1"/>
        <v>Notre Dame</v>
      </c>
    </row>
    <row r="99" spans="1:43" x14ac:dyDescent="0.2">
      <c r="A99" s="8">
        <v>98</v>
      </c>
      <c r="B99" s="6" t="s">
        <v>736</v>
      </c>
      <c r="C99" s="6">
        <v>107.76300000000001</v>
      </c>
      <c r="D99" s="6">
        <v>101.075</v>
      </c>
      <c r="E99" s="6">
        <v>0.67600000000000005</v>
      </c>
      <c r="F99" s="6" t="s">
        <v>1405</v>
      </c>
      <c r="G99" s="6">
        <v>21</v>
      </c>
      <c r="H99" s="6">
        <v>32</v>
      </c>
      <c r="I99" s="6">
        <v>52.6</v>
      </c>
      <c r="J99" s="6">
        <v>49</v>
      </c>
      <c r="K99" s="6">
        <v>31.7</v>
      </c>
      <c r="L99" s="6">
        <v>33.200000000000003</v>
      </c>
      <c r="M99" s="6">
        <v>17.600000000000001</v>
      </c>
      <c r="N99" s="6">
        <v>17.899999999999999</v>
      </c>
      <c r="O99" s="6">
        <v>29.9</v>
      </c>
      <c r="P99" s="6">
        <v>27.5</v>
      </c>
      <c r="Q99" s="6">
        <v>67.3</v>
      </c>
      <c r="R99" s="6">
        <v>53</v>
      </c>
      <c r="S99" s="6">
        <v>48.3</v>
      </c>
      <c r="T99" s="6">
        <v>34.700000000000003</v>
      </c>
      <c r="U99" s="6">
        <v>33.299999999999997</v>
      </c>
      <c r="V99" s="6">
        <v>13.6</v>
      </c>
      <c r="W99" s="6">
        <v>9.6999999999999993</v>
      </c>
      <c r="X99" s="6">
        <v>60.3</v>
      </c>
      <c r="Y99" s="6">
        <v>50.1</v>
      </c>
      <c r="Z99" s="6">
        <v>42</v>
      </c>
      <c r="AA99" s="6">
        <v>40.4</v>
      </c>
      <c r="AB99" s="6">
        <v>66.894000000000005</v>
      </c>
      <c r="AC99" s="6">
        <v>77.784000000000006</v>
      </c>
      <c r="AD99" s="6">
        <v>80.194000000000003</v>
      </c>
      <c r="AE99" s="6">
        <v>2.2930000000000001</v>
      </c>
      <c r="AF99" s="7">
        <v>2025</v>
      </c>
      <c r="AG99" s="6">
        <v>0</v>
      </c>
      <c r="AH99" s="6">
        <v>0</v>
      </c>
      <c r="AI99" s="6">
        <v>13.78</v>
      </c>
      <c r="AJ99" s="6"/>
      <c r="AK99" s="6">
        <v>66.400000000000006</v>
      </c>
      <c r="AL99" s="6">
        <v>72.3</v>
      </c>
      <c r="AM99" s="6">
        <v>1.0660000000000001</v>
      </c>
      <c r="AN99" s="6">
        <v>1.016</v>
      </c>
      <c r="AO99" s="6">
        <v>15.022</v>
      </c>
      <c r="AP99" s="6" t="s">
        <v>736</v>
      </c>
      <c r="AQ99" t="str">
        <f t="shared" si="1"/>
        <v>Loyola Chicago</v>
      </c>
    </row>
    <row r="100" spans="1:43" x14ac:dyDescent="0.2">
      <c r="A100" s="8">
        <v>99</v>
      </c>
      <c r="B100" s="6" t="s">
        <v>680</v>
      </c>
      <c r="C100" s="6">
        <v>117.54900000000001</v>
      </c>
      <c r="D100" s="6">
        <v>110.309</v>
      </c>
      <c r="E100" s="6">
        <v>0.67500000000000004</v>
      </c>
      <c r="F100" s="6" t="s">
        <v>1405</v>
      </c>
      <c r="G100" s="6">
        <v>21</v>
      </c>
      <c r="H100" s="6">
        <v>32</v>
      </c>
      <c r="I100" s="6">
        <v>51.1</v>
      </c>
      <c r="J100" s="6">
        <v>51.6</v>
      </c>
      <c r="K100" s="6">
        <v>31.6</v>
      </c>
      <c r="L100" s="6">
        <v>29.1</v>
      </c>
      <c r="M100" s="6">
        <v>13.7</v>
      </c>
      <c r="N100" s="6">
        <v>15.4</v>
      </c>
      <c r="O100" s="6">
        <v>38.6</v>
      </c>
      <c r="P100" s="6">
        <v>30.3</v>
      </c>
      <c r="Q100" s="6">
        <v>69.599999999999994</v>
      </c>
      <c r="R100" s="6">
        <v>50.8</v>
      </c>
      <c r="S100" s="6">
        <v>50.8</v>
      </c>
      <c r="T100" s="6">
        <v>34.5</v>
      </c>
      <c r="U100" s="6">
        <v>35.5</v>
      </c>
      <c r="V100" s="6">
        <v>10.8</v>
      </c>
      <c r="W100" s="6">
        <v>7.9</v>
      </c>
      <c r="X100" s="6">
        <v>53.4</v>
      </c>
      <c r="Y100" s="6">
        <v>48.9</v>
      </c>
      <c r="Z100" s="6">
        <v>29.1</v>
      </c>
      <c r="AA100" s="6">
        <v>34.700000000000003</v>
      </c>
      <c r="AB100" s="6">
        <v>69.013999999999996</v>
      </c>
      <c r="AC100" s="6">
        <v>76.608999999999995</v>
      </c>
      <c r="AD100" s="6">
        <v>80.471999999999994</v>
      </c>
      <c r="AE100" s="6">
        <v>2.7149999999999999</v>
      </c>
      <c r="AF100" s="7">
        <v>2025</v>
      </c>
      <c r="AG100" s="6">
        <v>0</v>
      </c>
      <c r="AH100" s="6">
        <v>0</v>
      </c>
      <c r="AI100" s="6">
        <v>4.5140000000000002</v>
      </c>
      <c r="AJ100" s="6"/>
      <c r="AK100" s="6">
        <v>75.7</v>
      </c>
      <c r="AL100" s="6">
        <v>72.5</v>
      </c>
      <c r="AM100" s="6">
        <v>1.1739999999999999</v>
      </c>
      <c r="AN100" s="6">
        <v>1.093</v>
      </c>
      <c r="AO100" s="6">
        <v>12.487</v>
      </c>
      <c r="AP100" s="6" t="s">
        <v>680</v>
      </c>
      <c r="AQ100" t="str">
        <f t="shared" si="1"/>
        <v>UAB</v>
      </c>
    </row>
    <row r="101" spans="1:43" x14ac:dyDescent="0.2">
      <c r="A101" s="8">
        <v>100</v>
      </c>
      <c r="B101" s="6" t="s">
        <v>425</v>
      </c>
      <c r="C101" s="6">
        <v>111.01900000000001</v>
      </c>
      <c r="D101" s="6">
        <v>104.18899999999999</v>
      </c>
      <c r="E101" s="6">
        <v>0.67500000000000004</v>
      </c>
      <c r="F101" s="6" t="s">
        <v>1388</v>
      </c>
      <c r="G101" s="6">
        <v>25</v>
      </c>
      <c r="H101" s="6">
        <v>33</v>
      </c>
      <c r="I101" s="6">
        <v>56.8</v>
      </c>
      <c r="J101" s="6">
        <v>47.9</v>
      </c>
      <c r="K101" s="6">
        <v>32.4</v>
      </c>
      <c r="L101" s="6">
        <v>35.5</v>
      </c>
      <c r="M101" s="6">
        <v>17.3</v>
      </c>
      <c r="N101" s="6">
        <v>15.6</v>
      </c>
      <c r="O101" s="6">
        <v>26.3</v>
      </c>
      <c r="P101" s="6">
        <v>28.1</v>
      </c>
      <c r="Q101" s="6">
        <v>66.099999999999994</v>
      </c>
      <c r="R101" s="6">
        <v>54.5</v>
      </c>
      <c r="S101" s="6">
        <v>47.4</v>
      </c>
      <c r="T101" s="6">
        <v>40</v>
      </c>
      <c r="U101" s="6">
        <v>32.4</v>
      </c>
      <c r="V101" s="6">
        <v>11.4</v>
      </c>
      <c r="W101" s="6">
        <v>7.4</v>
      </c>
      <c r="X101" s="6">
        <v>52.8</v>
      </c>
      <c r="Y101" s="6">
        <v>51.7</v>
      </c>
      <c r="Z101" s="6">
        <v>41.9</v>
      </c>
      <c r="AA101" s="6">
        <v>43.1</v>
      </c>
      <c r="AB101" s="6">
        <v>65.674000000000007</v>
      </c>
      <c r="AC101" s="6">
        <v>76.822999999999993</v>
      </c>
      <c r="AD101" s="6">
        <v>81.281000000000006</v>
      </c>
      <c r="AE101" s="6">
        <v>2.3290000000000002</v>
      </c>
      <c r="AF101" s="7">
        <v>2025</v>
      </c>
      <c r="AG101" s="6">
        <v>0</v>
      </c>
      <c r="AH101" s="6">
        <v>0</v>
      </c>
      <c r="AI101" s="6">
        <v>1.302</v>
      </c>
      <c r="AJ101" s="6"/>
      <c r="AK101" s="6">
        <v>75.7</v>
      </c>
      <c r="AL101" s="6">
        <v>72.400000000000006</v>
      </c>
      <c r="AM101" s="6">
        <v>1.131</v>
      </c>
      <c r="AN101" s="6">
        <v>1.0369999999999999</v>
      </c>
      <c r="AO101" s="6">
        <v>13.396000000000001</v>
      </c>
      <c r="AP101" s="6" t="s">
        <v>425</v>
      </c>
      <c r="AQ101" t="str">
        <f t="shared" si="1"/>
        <v>Bradley</v>
      </c>
    </row>
    <row r="102" spans="1:43" x14ac:dyDescent="0.2">
      <c r="A102" s="8">
        <v>101</v>
      </c>
      <c r="B102" s="6" t="s">
        <v>404</v>
      </c>
      <c r="C102" s="6">
        <v>113.69199999999999</v>
      </c>
      <c r="D102" s="6">
        <v>106.81399999999999</v>
      </c>
      <c r="E102" s="6">
        <v>0.67200000000000004</v>
      </c>
      <c r="F102" s="6" t="s">
        <v>1399</v>
      </c>
      <c r="G102" s="6">
        <v>26</v>
      </c>
      <c r="H102" s="6">
        <v>32</v>
      </c>
      <c r="I102" s="6">
        <v>55.4</v>
      </c>
      <c r="J102" s="6">
        <v>49.5</v>
      </c>
      <c r="K102" s="6">
        <v>26.8</v>
      </c>
      <c r="L102" s="6">
        <v>33.700000000000003</v>
      </c>
      <c r="M102" s="6">
        <v>16.600000000000001</v>
      </c>
      <c r="N102" s="6">
        <v>17.2</v>
      </c>
      <c r="O102" s="6">
        <v>33.299999999999997</v>
      </c>
      <c r="P102" s="6">
        <v>29</v>
      </c>
      <c r="Q102" s="6">
        <v>72.400000000000006</v>
      </c>
      <c r="R102" s="6">
        <v>55.8</v>
      </c>
      <c r="S102" s="6">
        <v>50.6</v>
      </c>
      <c r="T102" s="6">
        <v>36.6</v>
      </c>
      <c r="U102" s="6">
        <v>31.9</v>
      </c>
      <c r="V102" s="6">
        <v>9.8000000000000007</v>
      </c>
      <c r="W102" s="6">
        <v>7</v>
      </c>
      <c r="X102" s="6">
        <v>58.5</v>
      </c>
      <c r="Y102" s="6">
        <v>44.7</v>
      </c>
      <c r="Z102" s="6">
        <v>45.4</v>
      </c>
      <c r="AA102" s="6">
        <v>38</v>
      </c>
      <c r="AB102" s="6">
        <v>71.191000000000003</v>
      </c>
      <c r="AC102" s="6">
        <v>75.063000000000002</v>
      </c>
      <c r="AD102" s="6">
        <v>77.507999999999996</v>
      </c>
      <c r="AE102" s="6">
        <v>2.383</v>
      </c>
      <c r="AF102" s="7">
        <v>2025</v>
      </c>
      <c r="AG102" s="6">
        <v>0</v>
      </c>
      <c r="AH102" s="6">
        <v>0</v>
      </c>
      <c r="AI102" s="6">
        <v>16.228000000000002</v>
      </c>
      <c r="AJ102" s="6"/>
      <c r="AK102" s="6">
        <v>74.900000000000006</v>
      </c>
      <c r="AL102" s="6">
        <v>73</v>
      </c>
      <c r="AM102" s="6">
        <v>1.1559999999999999</v>
      </c>
      <c r="AN102" s="6">
        <v>1.0449999999999999</v>
      </c>
      <c r="AO102" s="6">
        <v>9.76</v>
      </c>
      <c r="AP102" s="6" t="s">
        <v>404</v>
      </c>
      <c r="AQ102" t="str">
        <f t="shared" si="1"/>
        <v>Akron</v>
      </c>
    </row>
    <row r="103" spans="1:43" x14ac:dyDescent="0.2">
      <c r="A103" s="8">
        <v>102</v>
      </c>
      <c r="B103" s="6" t="s">
        <v>533</v>
      </c>
      <c r="C103" s="6">
        <v>110.71299999999999</v>
      </c>
      <c r="D103" s="6">
        <v>104.047</v>
      </c>
      <c r="E103" s="6">
        <v>0.67100000000000004</v>
      </c>
      <c r="F103" s="6" t="s">
        <v>1419</v>
      </c>
      <c r="G103" s="6">
        <v>23</v>
      </c>
      <c r="H103" s="6">
        <v>32</v>
      </c>
      <c r="I103" s="6">
        <v>55.9</v>
      </c>
      <c r="J103" s="6">
        <v>48.6</v>
      </c>
      <c r="K103" s="6">
        <v>31.4</v>
      </c>
      <c r="L103" s="6">
        <v>22.3</v>
      </c>
      <c r="M103" s="6">
        <v>14.4</v>
      </c>
      <c r="N103" s="6">
        <v>15.9</v>
      </c>
      <c r="O103" s="6">
        <v>24</v>
      </c>
      <c r="P103" s="6">
        <v>26.5</v>
      </c>
      <c r="Q103" s="6">
        <v>67.3</v>
      </c>
      <c r="R103" s="6">
        <v>56.7</v>
      </c>
      <c r="S103" s="6">
        <v>49.9</v>
      </c>
      <c r="T103" s="6">
        <v>36.700000000000003</v>
      </c>
      <c r="U103" s="6">
        <v>31</v>
      </c>
      <c r="V103" s="6">
        <v>7.7</v>
      </c>
      <c r="W103" s="6">
        <v>10.1</v>
      </c>
      <c r="X103" s="6">
        <v>54.4</v>
      </c>
      <c r="Y103" s="6">
        <v>39.5</v>
      </c>
      <c r="Z103" s="6">
        <v>47.4</v>
      </c>
      <c r="AA103" s="6">
        <v>37.200000000000003</v>
      </c>
      <c r="AB103" s="6">
        <v>66.096000000000004</v>
      </c>
      <c r="AC103" s="6">
        <v>76.308999999999997</v>
      </c>
      <c r="AD103" s="6">
        <v>80.034999999999997</v>
      </c>
      <c r="AE103" s="6">
        <v>2.5830000000000002</v>
      </c>
      <c r="AF103" s="7">
        <v>2025</v>
      </c>
      <c r="AG103" s="6">
        <v>0</v>
      </c>
      <c r="AH103" s="6">
        <v>0</v>
      </c>
      <c r="AI103" s="6">
        <v>0.2</v>
      </c>
      <c r="AJ103" s="6"/>
      <c r="AK103" s="6">
        <v>79.599999999999994</v>
      </c>
      <c r="AL103" s="6">
        <v>67.099999999999994</v>
      </c>
      <c r="AM103" s="6">
        <v>1.1499999999999999</v>
      </c>
      <c r="AN103" s="6">
        <v>1.0029999999999999</v>
      </c>
      <c r="AO103" s="6">
        <v>11.693</v>
      </c>
      <c r="AP103" s="6" t="s">
        <v>533</v>
      </c>
      <c r="AQ103" t="str">
        <f t="shared" si="1"/>
        <v>Lipscomb</v>
      </c>
    </row>
    <row r="104" spans="1:43" x14ac:dyDescent="0.2">
      <c r="A104" s="8">
        <v>103</v>
      </c>
      <c r="B104" s="6" t="s">
        <v>677</v>
      </c>
      <c r="C104" s="6">
        <v>106.688</v>
      </c>
      <c r="D104" s="6">
        <v>100.66</v>
      </c>
      <c r="E104" s="6">
        <v>0.66100000000000003</v>
      </c>
      <c r="F104" s="6" t="s">
        <v>1428</v>
      </c>
      <c r="G104" s="6">
        <v>21</v>
      </c>
      <c r="H104" s="6">
        <v>31</v>
      </c>
      <c r="I104" s="6">
        <v>50.1</v>
      </c>
      <c r="J104" s="6">
        <v>47.2</v>
      </c>
      <c r="K104" s="6">
        <v>37.799999999999997</v>
      </c>
      <c r="L104" s="6">
        <v>29.3</v>
      </c>
      <c r="M104" s="6">
        <v>19.899999999999999</v>
      </c>
      <c r="N104" s="6">
        <v>19.8</v>
      </c>
      <c r="O104" s="6">
        <v>38.6</v>
      </c>
      <c r="P104" s="6">
        <v>32</v>
      </c>
      <c r="Q104" s="6">
        <v>66.8</v>
      </c>
      <c r="R104" s="6">
        <v>53.9</v>
      </c>
      <c r="S104" s="6">
        <v>46.2</v>
      </c>
      <c r="T104" s="6">
        <v>30.3</v>
      </c>
      <c r="U104" s="6">
        <v>32.6</v>
      </c>
      <c r="V104" s="6">
        <v>12.8</v>
      </c>
      <c r="W104" s="6">
        <v>10.3</v>
      </c>
      <c r="X104" s="6">
        <v>55.6</v>
      </c>
      <c r="Y104" s="6">
        <v>51</v>
      </c>
      <c r="Z104" s="6">
        <v>44.8</v>
      </c>
      <c r="AA104" s="6">
        <v>38.1</v>
      </c>
      <c r="AB104" s="6">
        <v>66.153000000000006</v>
      </c>
      <c r="AC104" s="6">
        <v>77.8</v>
      </c>
      <c r="AD104" s="6">
        <v>80.146000000000001</v>
      </c>
      <c r="AE104" s="6">
        <v>1.661</v>
      </c>
      <c r="AF104" s="7">
        <v>2025</v>
      </c>
      <c r="AG104" s="6">
        <v>0</v>
      </c>
      <c r="AH104" s="6">
        <v>0</v>
      </c>
      <c r="AI104" s="6">
        <v>0.2</v>
      </c>
      <c r="AJ104" s="6"/>
      <c r="AK104" s="6">
        <v>72.599999999999994</v>
      </c>
      <c r="AL104" s="6">
        <v>72.2</v>
      </c>
      <c r="AM104" s="6">
        <v>1.0840000000000001</v>
      </c>
      <c r="AN104" s="6">
        <v>0.98799999999999999</v>
      </c>
      <c r="AO104" s="6">
        <v>14.117000000000001</v>
      </c>
      <c r="AP104" s="6" t="s">
        <v>677</v>
      </c>
      <c r="AQ104" t="str">
        <f t="shared" si="1"/>
        <v>Troy</v>
      </c>
    </row>
    <row r="105" spans="1:43" x14ac:dyDescent="0.2">
      <c r="A105" s="8">
        <v>104</v>
      </c>
      <c r="B105" s="6" t="s">
        <v>617</v>
      </c>
      <c r="C105" s="6">
        <v>111.17100000000001</v>
      </c>
      <c r="D105" s="6">
        <v>105.006</v>
      </c>
      <c r="E105" s="6">
        <v>0.65800000000000003</v>
      </c>
      <c r="F105" s="6" t="s">
        <v>1426</v>
      </c>
      <c r="G105" s="6">
        <v>12</v>
      </c>
      <c r="H105" s="6">
        <v>32</v>
      </c>
      <c r="I105" s="6">
        <v>52.1</v>
      </c>
      <c r="J105" s="6">
        <v>49.5</v>
      </c>
      <c r="K105" s="6">
        <v>29.6</v>
      </c>
      <c r="L105" s="6">
        <v>32.799999999999997</v>
      </c>
      <c r="M105" s="6">
        <v>19</v>
      </c>
      <c r="N105" s="6">
        <v>13.8</v>
      </c>
      <c r="O105" s="6">
        <v>33.200000000000003</v>
      </c>
      <c r="P105" s="6">
        <v>28.7</v>
      </c>
      <c r="Q105" s="6">
        <v>66.599999999999994</v>
      </c>
      <c r="R105" s="6">
        <v>51.1</v>
      </c>
      <c r="S105" s="6">
        <v>49</v>
      </c>
      <c r="T105" s="6">
        <v>35.6</v>
      </c>
      <c r="U105" s="6">
        <v>33.5</v>
      </c>
      <c r="V105" s="6">
        <v>9.1999999999999993</v>
      </c>
      <c r="W105" s="6">
        <v>9.3000000000000007</v>
      </c>
      <c r="X105" s="6">
        <v>51.2</v>
      </c>
      <c r="Y105" s="6">
        <v>48.9</v>
      </c>
      <c r="Z105" s="6">
        <v>45.5</v>
      </c>
      <c r="AA105" s="6">
        <v>37</v>
      </c>
      <c r="AB105" s="6">
        <v>66.185000000000002</v>
      </c>
      <c r="AC105" s="6">
        <v>77.113</v>
      </c>
      <c r="AD105" s="6">
        <v>79.986000000000004</v>
      </c>
      <c r="AE105" s="6">
        <v>1.6910000000000001</v>
      </c>
      <c r="AF105" s="7">
        <v>2025</v>
      </c>
      <c r="AG105" s="6">
        <v>0</v>
      </c>
      <c r="AH105" s="6">
        <v>0</v>
      </c>
      <c r="AI105" s="6">
        <v>65.954999999999998</v>
      </c>
      <c r="AJ105" s="6"/>
      <c r="AK105" s="6">
        <v>68.599999999999994</v>
      </c>
      <c r="AL105" s="6">
        <v>72.599999999999994</v>
      </c>
      <c r="AM105" s="6">
        <v>1.0660000000000001</v>
      </c>
      <c r="AN105" s="6">
        <v>1.0840000000000001</v>
      </c>
      <c r="AO105" s="6">
        <v>29.058</v>
      </c>
      <c r="AP105" s="6" t="s">
        <v>617</v>
      </c>
      <c r="AQ105" t="str">
        <f t="shared" si="1"/>
        <v>Providence</v>
      </c>
    </row>
    <row r="106" spans="1:43" x14ac:dyDescent="0.2">
      <c r="A106" s="8">
        <v>105</v>
      </c>
      <c r="B106" s="6" t="s">
        <v>576</v>
      </c>
      <c r="C106" s="6">
        <v>104.709</v>
      </c>
      <c r="D106" s="6">
        <v>98.995000000000005</v>
      </c>
      <c r="E106" s="6">
        <v>0.65600000000000003</v>
      </c>
      <c r="F106" s="6" t="s">
        <v>1434</v>
      </c>
      <c r="G106" s="6">
        <v>14</v>
      </c>
      <c r="H106" s="6">
        <v>29</v>
      </c>
      <c r="I106" s="6">
        <v>46.2</v>
      </c>
      <c r="J106" s="6">
        <v>46.9</v>
      </c>
      <c r="K106" s="6">
        <v>34.5</v>
      </c>
      <c r="L106" s="6">
        <v>39.200000000000003</v>
      </c>
      <c r="M106" s="6">
        <v>15.6</v>
      </c>
      <c r="N106" s="6">
        <v>15</v>
      </c>
      <c r="O106" s="6">
        <v>32.5</v>
      </c>
      <c r="P106" s="6">
        <v>27.7</v>
      </c>
      <c r="Q106" s="6">
        <v>66.2</v>
      </c>
      <c r="R106" s="6">
        <v>46.1</v>
      </c>
      <c r="S106" s="6">
        <v>48.8</v>
      </c>
      <c r="T106" s="6">
        <v>30.9</v>
      </c>
      <c r="U106" s="6">
        <v>29.5</v>
      </c>
      <c r="V106" s="6">
        <v>6.8</v>
      </c>
      <c r="W106" s="6">
        <v>10.3</v>
      </c>
      <c r="X106" s="6">
        <v>45.6</v>
      </c>
      <c r="Y106" s="6">
        <v>52.5</v>
      </c>
      <c r="Z106" s="6">
        <v>37</v>
      </c>
      <c r="AA106" s="6">
        <v>42.8</v>
      </c>
      <c r="AB106" s="6">
        <v>64.727000000000004</v>
      </c>
      <c r="AC106" s="6">
        <v>76.317999999999998</v>
      </c>
      <c r="AD106" s="6">
        <v>80.284000000000006</v>
      </c>
      <c r="AE106" s="6">
        <v>2.556</v>
      </c>
      <c r="AF106" s="7">
        <v>2025</v>
      </c>
      <c r="AG106" s="6">
        <v>0</v>
      </c>
      <c r="AH106" s="6">
        <v>0</v>
      </c>
      <c r="AI106" s="6">
        <v>2.4430000000000001</v>
      </c>
      <c r="AJ106" s="6"/>
      <c r="AK106" s="6">
        <v>67.7</v>
      </c>
      <c r="AL106" s="6">
        <v>70.400000000000006</v>
      </c>
      <c r="AM106" s="6">
        <v>1.018</v>
      </c>
      <c r="AN106" s="6">
        <v>1.012</v>
      </c>
      <c r="AO106" s="6">
        <v>17.337</v>
      </c>
      <c r="AP106" s="6" t="s">
        <v>873</v>
      </c>
      <c r="AQ106" t="str">
        <f t="shared" si="1"/>
        <v>New Mexico State</v>
      </c>
    </row>
    <row r="107" spans="1:43" x14ac:dyDescent="0.2">
      <c r="A107" s="8">
        <v>106</v>
      </c>
      <c r="B107" s="6" t="s">
        <v>709</v>
      </c>
      <c r="C107" s="6">
        <v>112.666</v>
      </c>
      <c r="D107" s="6">
        <v>106.655</v>
      </c>
      <c r="E107" s="6">
        <v>0.65300000000000002</v>
      </c>
      <c r="F107" s="6" t="s">
        <v>1413</v>
      </c>
      <c r="G107" s="6">
        <v>19</v>
      </c>
      <c r="H107" s="6">
        <v>33</v>
      </c>
      <c r="I107" s="6">
        <v>56.7</v>
      </c>
      <c r="J107" s="6">
        <v>51.3</v>
      </c>
      <c r="K107" s="6">
        <v>32.4</v>
      </c>
      <c r="L107" s="6">
        <v>32.6</v>
      </c>
      <c r="M107" s="6">
        <v>20.399999999999999</v>
      </c>
      <c r="N107" s="6">
        <v>17.3</v>
      </c>
      <c r="O107" s="6">
        <v>31.3</v>
      </c>
      <c r="P107" s="6">
        <v>33.4</v>
      </c>
      <c r="Q107" s="6">
        <v>71.5</v>
      </c>
      <c r="R107" s="6">
        <v>58</v>
      </c>
      <c r="S107" s="6">
        <v>52</v>
      </c>
      <c r="T107" s="6">
        <v>36.5</v>
      </c>
      <c r="U107" s="6">
        <v>33.5</v>
      </c>
      <c r="V107" s="6">
        <v>13</v>
      </c>
      <c r="W107" s="6">
        <v>8</v>
      </c>
      <c r="X107" s="6">
        <v>59.3</v>
      </c>
      <c r="Y107" s="6">
        <v>50.1</v>
      </c>
      <c r="Z107" s="6">
        <v>41.5</v>
      </c>
      <c r="AA107" s="6">
        <v>38.799999999999997</v>
      </c>
      <c r="AB107" s="6">
        <v>70.635000000000005</v>
      </c>
      <c r="AC107" s="6">
        <v>78.372</v>
      </c>
      <c r="AD107" s="6">
        <v>81.712999999999994</v>
      </c>
      <c r="AE107" s="6">
        <v>1.6559999999999999</v>
      </c>
      <c r="AF107" s="7">
        <v>2025</v>
      </c>
      <c r="AG107" s="6">
        <v>0</v>
      </c>
      <c r="AH107" s="6">
        <v>0</v>
      </c>
      <c r="AI107" s="6">
        <v>4.1980000000000004</v>
      </c>
      <c r="AJ107" s="6"/>
      <c r="AK107" s="6">
        <v>69.8</v>
      </c>
      <c r="AL107" s="6">
        <v>72</v>
      </c>
      <c r="AM107" s="6">
        <v>1.0980000000000001</v>
      </c>
      <c r="AN107" s="6">
        <v>1.091</v>
      </c>
      <c r="AO107" s="6">
        <v>22.145</v>
      </c>
      <c r="AP107" s="6" t="s">
        <v>862</v>
      </c>
      <c r="AQ107" t="str">
        <f t="shared" si="1"/>
        <v>Washington State</v>
      </c>
    </row>
    <row r="108" spans="1:43" x14ac:dyDescent="0.2">
      <c r="A108" s="8">
        <v>107</v>
      </c>
      <c r="B108" s="6" t="s">
        <v>662</v>
      </c>
      <c r="C108" s="6">
        <v>110.94199999999999</v>
      </c>
      <c r="D108" s="6">
        <v>105.18899999999999</v>
      </c>
      <c r="E108" s="6">
        <v>0.64800000000000002</v>
      </c>
      <c r="F108" s="6" t="s">
        <v>1427</v>
      </c>
      <c r="G108" s="6">
        <v>14</v>
      </c>
      <c r="H108" s="6">
        <v>33</v>
      </c>
      <c r="I108" s="6">
        <v>51</v>
      </c>
      <c r="J108" s="6">
        <v>52.9</v>
      </c>
      <c r="K108" s="6">
        <v>33.1</v>
      </c>
      <c r="L108" s="6">
        <v>33</v>
      </c>
      <c r="M108" s="6">
        <v>17.899999999999999</v>
      </c>
      <c r="N108" s="6">
        <v>14</v>
      </c>
      <c r="O108" s="6">
        <v>31.4</v>
      </c>
      <c r="P108" s="6">
        <v>26.1</v>
      </c>
      <c r="Q108" s="6">
        <v>68.7</v>
      </c>
      <c r="R108" s="6">
        <v>51.9</v>
      </c>
      <c r="S108" s="6">
        <v>53.6</v>
      </c>
      <c r="T108" s="6">
        <v>32.799999999999997</v>
      </c>
      <c r="U108" s="6">
        <v>34.5</v>
      </c>
      <c r="V108" s="6">
        <v>6.8</v>
      </c>
      <c r="W108" s="6">
        <v>9</v>
      </c>
      <c r="X108" s="6">
        <v>49.9</v>
      </c>
      <c r="Y108" s="6">
        <v>47.5</v>
      </c>
      <c r="Z108" s="6">
        <v>32.700000000000003</v>
      </c>
      <c r="AA108" s="6">
        <v>38.1</v>
      </c>
      <c r="AB108" s="6">
        <v>68.100999999999999</v>
      </c>
      <c r="AC108" s="6">
        <v>77.679000000000002</v>
      </c>
      <c r="AD108" s="6">
        <v>80.881</v>
      </c>
      <c r="AE108" s="6">
        <v>2.181</v>
      </c>
      <c r="AF108" s="7">
        <v>2025</v>
      </c>
      <c r="AG108" s="6">
        <v>0</v>
      </c>
      <c r="AH108" s="6">
        <v>0</v>
      </c>
      <c r="AI108" s="6">
        <v>61.277999999999999</v>
      </c>
      <c r="AJ108" s="6"/>
      <c r="AK108" s="6">
        <v>70.5</v>
      </c>
      <c r="AL108" s="6">
        <v>71.599999999999994</v>
      </c>
      <c r="AM108" s="6">
        <v>1.0629999999999999</v>
      </c>
      <c r="AN108" s="6">
        <v>1.107</v>
      </c>
      <c r="AO108" s="6">
        <v>27.983000000000001</v>
      </c>
      <c r="AP108" s="6" t="s">
        <v>662</v>
      </c>
      <c r="AQ108" t="str">
        <f t="shared" si="1"/>
        <v>Syracuse</v>
      </c>
    </row>
    <row r="109" spans="1:43" x14ac:dyDescent="0.2">
      <c r="A109" s="8">
        <v>108</v>
      </c>
      <c r="B109" s="6" t="s">
        <v>631</v>
      </c>
      <c r="C109" s="6">
        <v>108.81100000000001</v>
      </c>
      <c r="D109" s="6">
        <v>103.467</v>
      </c>
      <c r="E109" s="6">
        <v>0.64100000000000001</v>
      </c>
      <c r="F109" s="6" t="s">
        <v>1420</v>
      </c>
      <c r="G109" s="6">
        <v>17</v>
      </c>
      <c r="H109" s="6">
        <v>31</v>
      </c>
      <c r="I109" s="6">
        <v>56.3</v>
      </c>
      <c r="J109" s="6">
        <v>48.6</v>
      </c>
      <c r="K109" s="6">
        <v>29.8</v>
      </c>
      <c r="L109" s="6">
        <v>24.3</v>
      </c>
      <c r="M109" s="6">
        <v>18.600000000000001</v>
      </c>
      <c r="N109" s="6">
        <v>14.4</v>
      </c>
      <c r="O109" s="6">
        <v>23.6</v>
      </c>
      <c r="P109" s="6">
        <v>28</v>
      </c>
      <c r="Q109" s="6">
        <v>68</v>
      </c>
      <c r="R109" s="6">
        <v>59.8</v>
      </c>
      <c r="S109" s="6">
        <v>47.8</v>
      </c>
      <c r="T109" s="6">
        <v>35.299999999999997</v>
      </c>
      <c r="U109" s="6">
        <v>33.200000000000003</v>
      </c>
      <c r="V109" s="6">
        <v>7.5</v>
      </c>
      <c r="W109" s="6">
        <v>12.1</v>
      </c>
      <c r="X109" s="6">
        <v>57</v>
      </c>
      <c r="Y109" s="6">
        <v>47.8</v>
      </c>
      <c r="Z109" s="6">
        <v>50.3</v>
      </c>
      <c r="AA109" s="6">
        <v>39.4</v>
      </c>
      <c r="AB109" s="6">
        <v>67.150999999999996</v>
      </c>
      <c r="AC109" s="6">
        <v>76.885999999999996</v>
      </c>
      <c r="AD109" s="6">
        <v>80.293000000000006</v>
      </c>
      <c r="AE109" s="6">
        <v>2.238</v>
      </c>
      <c r="AF109" s="7">
        <v>2025</v>
      </c>
      <c r="AG109" s="6">
        <v>0</v>
      </c>
      <c r="AH109" s="6">
        <v>0</v>
      </c>
      <c r="AI109" s="6">
        <v>11.029</v>
      </c>
      <c r="AJ109" s="6"/>
      <c r="AK109" s="6">
        <v>69.400000000000006</v>
      </c>
      <c r="AL109" s="6">
        <v>71.900000000000006</v>
      </c>
      <c r="AM109" s="6">
        <v>1.0720000000000001</v>
      </c>
      <c r="AN109" s="6">
        <v>1.0449999999999999</v>
      </c>
      <c r="AO109" s="6">
        <v>18.628</v>
      </c>
      <c r="AP109" s="6" t="s">
        <v>631</v>
      </c>
      <c r="AQ109" t="str">
        <f t="shared" si="1"/>
        <v>Saint Louis</v>
      </c>
    </row>
    <row r="110" spans="1:43" x14ac:dyDescent="0.2">
      <c r="A110" s="8">
        <v>109</v>
      </c>
      <c r="B110" s="6" t="s">
        <v>693</v>
      </c>
      <c r="C110" s="6">
        <v>112.22499999999999</v>
      </c>
      <c r="D110" s="6">
        <v>106.78400000000001</v>
      </c>
      <c r="E110" s="6">
        <v>0.63900000000000001</v>
      </c>
      <c r="F110" s="6" t="s">
        <v>1407</v>
      </c>
      <c r="G110" s="6">
        <v>25</v>
      </c>
      <c r="H110" s="6">
        <v>32</v>
      </c>
      <c r="I110" s="6">
        <v>52.2</v>
      </c>
      <c r="J110" s="6">
        <v>50.9</v>
      </c>
      <c r="K110" s="6">
        <v>37.799999999999997</v>
      </c>
      <c r="L110" s="6">
        <v>30.3</v>
      </c>
      <c r="M110" s="6">
        <v>16</v>
      </c>
      <c r="N110" s="6">
        <v>17.399999999999999</v>
      </c>
      <c r="O110" s="6">
        <v>35.4</v>
      </c>
      <c r="P110" s="6">
        <v>28.1</v>
      </c>
      <c r="Q110" s="6">
        <v>66.3</v>
      </c>
      <c r="R110" s="6">
        <v>53.8</v>
      </c>
      <c r="S110" s="6">
        <v>50.4</v>
      </c>
      <c r="T110" s="6">
        <v>33</v>
      </c>
      <c r="U110" s="6">
        <v>34.4</v>
      </c>
      <c r="V110" s="6">
        <v>10.6</v>
      </c>
      <c r="W110" s="6">
        <v>9.5</v>
      </c>
      <c r="X110" s="6">
        <v>54.4</v>
      </c>
      <c r="Y110" s="6">
        <v>48.3</v>
      </c>
      <c r="Z110" s="6">
        <v>36.200000000000003</v>
      </c>
      <c r="AA110" s="6">
        <v>42.6</v>
      </c>
      <c r="AB110" s="6">
        <v>65.147999999999996</v>
      </c>
      <c r="AC110" s="6">
        <v>77.644000000000005</v>
      </c>
      <c r="AD110" s="6">
        <v>80.483999999999995</v>
      </c>
      <c r="AE110" s="6">
        <v>2.5550000000000002</v>
      </c>
      <c r="AF110" s="7">
        <v>2025</v>
      </c>
      <c r="AG110" s="6">
        <v>0</v>
      </c>
      <c r="AH110" s="6">
        <v>0</v>
      </c>
      <c r="AI110" s="6">
        <v>0.2</v>
      </c>
      <c r="AJ110" s="6"/>
      <c r="AK110" s="6">
        <v>75.3</v>
      </c>
      <c r="AL110" s="6">
        <v>68.099999999999994</v>
      </c>
      <c r="AM110" s="6">
        <v>1.1459999999999999</v>
      </c>
      <c r="AN110" s="6">
        <v>1.0449999999999999</v>
      </c>
      <c r="AO110" s="6">
        <v>8.6890000000000001</v>
      </c>
      <c r="AP110" s="6" t="s">
        <v>693</v>
      </c>
      <c r="AQ110" t="str">
        <f t="shared" si="1"/>
        <v>UNC Wilmington</v>
      </c>
    </row>
    <row r="111" spans="1:43" x14ac:dyDescent="0.2">
      <c r="A111" s="8">
        <v>110</v>
      </c>
      <c r="B111" s="6" t="s">
        <v>482</v>
      </c>
      <c r="C111" s="6">
        <v>112.19199999999999</v>
      </c>
      <c r="D111" s="6">
        <v>106.809</v>
      </c>
      <c r="E111" s="6">
        <v>0.63800000000000001</v>
      </c>
      <c r="F111" s="6" t="s">
        <v>1408</v>
      </c>
      <c r="G111" s="6">
        <v>17</v>
      </c>
      <c r="H111" s="6">
        <v>32</v>
      </c>
      <c r="I111" s="6">
        <v>53.2</v>
      </c>
      <c r="J111" s="6">
        <v>49.6</v>
      </c>
      <c r="K111" s="6">
        <v>33.200000000000003</v>
      </c>
      <c r="L111" s="6">
        <v>33.299999999999997</v>
      </c>
      <c r="M111" s="6">
        <v>16.3</v>
      </c>
      <c r="N111" s="6">
        <v>16</v>
      </c>
      <c r="O111" s="6">
        <v>30.7</v>
      </c>
      <c r="P111" s="6">
        <v>31.6</v>
      </c>
      <c r="Q111" s="6">
        <v>69.5</v>
      </c>
      <c r="R111" s="6">
        <v>53.8</v>
      </c>
      <c r="S111" s="6">
        <v>46.6</v>
      </c>
      <c r="T111" s="6">
        <v>34.9</v>
      </c>
      <c r="U111" s="6">
        <v>36.799999999999997</v>
      </c>
      <c r="V111" s="6">
        <v>11.3</v>
      </c>
      <c r="W111" s="6">
        <v>8.5</v>
      </c>
      <c r="X111" s="6">
        <v>56.6</v>
      </c>
      <c r="Y111" s="6">
        <v>51.6</v>
      </c>
      <c r="Z111" s="6">
        <v>40.299999999999997</v>
      </c>
      <c r="AA111" s="6">
        <v>35.299999999999997</v>
      </c>
      <c r="AB111" s="6">
        <v>68.923000000000002</v>
      </c>
      <c r="AC111" s="6">
        <v>77.522999999999996</v>
      </c>
      <c r="AD111" s="6">
        <v>81.45</v>
      </c>
      <c r="AE111" s="6">
        <v>1.748</v>
      </c>
      <c r="AF111" s="7">
        <v>2025</v>
      </c>
      <c r="AG111" s="6">
        <v>0</v>
      </c>
      <c r="AH111" s="6">
        <v>0</v>
      </c>
      <c r="AI111" s="6">
        <v>46.052999999999997</v>
      </c>
      <c r="AJ111" s="6"/>
      <c r="AK111" s="6">
        <v>70.099999999999994</v>
      </c>
      <c r="AL111" s="6">
        <v>74.3</v>
      </c>
      <c r="AM111" s="6">
        <v>1.1100000000000001</v>
      </c>
      <c r="AN111" s="6">
        <v>1.081</v>
      </c>
      <c r="AO111" s="6">
        <v>17.134</v>
      </c>
      <c r="AP111" s="6" t="s">
        <v>482</v>
      </c>
      <c r="AQ111" t="str">
        <f t="shared" si="1"/>
        <v>Florida Atlantic</v>
      </c>
    </row>
    <row r="112" spans="1:43" x14ac:dyDescent="0.2">
      <c r="A112" s="8">
        <v>111</v>
      </c>
      <c r="B112" s="6" t="s">
        <v>699</v>
      </c>
      <c r="C112" s="6">
        <v>106.967</v>
      </c>
      <c r="D112" s="6">
        <v>101.837</v>
      </c>
      <c r="E112" s="6">
        <v>0.63800000000000001</v>
      </c>
      <c r="F112" s="6" t="s">
        <v>1435</v>
      </c>
      <c r="G112" s="6">
        <v>23</v>
      </c>
      <c r="H112" s="6">
        <v>31</v>
      </c>
      <c r="I112" s="6">
        <v>50.8</v>
      </c>
      <c r="J112" s="6">
        <v>47.4</v>
      </c>
      <c r="K112" s="6">
        <v>41.8</v>
      </c>
      <c r="L112" s="6">
        <v>31.8</v>
      </c>
      <c r="M112" s="6">
        <v>17.3</v>
      </c>
      <c r="N112" s="6">
        <v>16.899999999999999</v>
      </c>
      <c r="O112" s="6">
        <v>31.1</v>
      </c>
      <c r="P112" s="6">
        <v>26.6</v>
      </c>
      <c r="Q112" s="6">
        <v>68.8</v>
      </c>
      <c r="R112" s="6">
        <v>51.4</v>
      </c>
      <c r="S112" s="6">
        <v>45.7</v>
      </c>
      <c r="T112" s="6">
        <v>33</v>
      </c>
      <c r="U112" s="6">
        <v>33.799999999999997</v>
      </c>
      <c r="V112" s="6">
        <v>13.8</v>
      </c>
      <c r="W112" s="6">
        <v>10</v>
      </c>
      <c r="X112" s="6">
        <v>57.6</v>
      </c>
      <c r="Y112" s="6">
        <v>49.1</v>
      </c>
      <c r="Z112" s="6">
        <v>31.1</v>
      </c>
      <c r="AA112" s="6">
        <v>32.9</v>
      </c>
      <c r="AB112" s="6">
        <v>67.876000000000005</v>
      </c>
      <c r="AC112" s="6">
        <v>78.057000000000002</v>
      </c>
      <c r="AD112" s="6">
        <v>80.757999999999996</v>
      </c>
      <c r="AE112" s="6">
        <v>1.5029999999999999</v>
      </c>
      <c r="AF112" s="7">
        <v>2025</v>
      </c>
      <c r="AG112" s="6">
        <v>0</v>
      </c>
      <c r="AH112" s="6">
        <v>0</v>
      </c>
      <c r="AI112" s="6">
        <v>2.5720000000000001</v>
      </c>
      <c r="AJ112" s="6"/>
      <c r="AK112" s="6">
        <v>69.099999999999994</v>
      </c>
      <c r="AL112" s="6">
        <v>71</v>
      </c>
      <c r="AM112" s="6">
        <v>1.071</v>
      </c>
      <c r="AN112" s="6">
        <v>0.98899999999999999</v>
      </c>
      <c r="AO112" s="6">
        <v>11.534000000000001</v>
      </c>
      <c r="AP112" s="6" t="s">
        <v>699</v>
      </c>
      <c r="AQ112" t="str">
        <f t="shared" si="1"/>
        <v>Utah Valley</v>
      </c>
    </row>
    <row r="113" spans="1:43" x14ac:dyDescent="0.2">
      <c r="A113" s="8">
        <v>112</v>
      </c>
      <c r="B113" s="6" t="s">
        <v>580</v>
      </c>
      <c r="C113" s="6">
        <v>112.00700000000001</v>
      </c>
      <c r="D113" s="6">
        <v>106.652</v>
      </c>
      <c r="E113" s="6">
        <v>0.63700000000000001</v>
      </c>
      <c r="F113" s="6" t="s">
        <v>1396</v>
      </c>
      <c r="G113" s="6">
        <v>22</v>
      </c>
      <c r="H113" s="6">
        <v>32</v>
      </c>
      <c r="I113" s="6">
        <v>51.7</v>
      </c>
      <c r="J113" s="6">
        <v>50.5</v>
      </c>
      <c r="K113" s="6">
        <v>30.8</v>
      </c>
      <c r="L113" s="6">
        <v>27.6</v>
      </c>
      <c r="M113" s="6">
        <v>12.5</v>
      </c>
      <c r="N113" s="6">
        <v>16.8</v>
      </c>
      <c r="O113" s="6">
        <v>33.5</v>
      </c>
      <c r="P113" s="6">
        <v>29</v>
      </c>
      <c r="Q113" s="6">
        <v>67.2</v>
      </c>
      <c r="R113" s="6">
        <v>51.5</v>
      </c>
      <c r="S113" s="6">
        <v>51.7</v>
      </c>
      <c r="T113" s="6">
        <v>34.799999999999997</v>
      </c>
      <c r="U113" s="6">
        <v>32.6</v>
      </c>
      <c r="V113" s="6">
        <v>9.6</v>
      </c>
      <c r="W113" s="6">
        <v>9.4</v>
      </c>
      <c r="X113" s="6">
        <v>42.4</v>
      </c>
      <c r="Y113" s="6">
        <v>51.6</v>
      </c>
      <c r="Z113" s="6">
        <v>34.799999999999997</v>
      </c>
      <c r="AA113" s="6">
        <v>43.3</v>
      </c>
      <c r="AB113" s="6">
        <v>66.507999999999996</v>
      </c>
      <c r="AC113" s="6">
        <v>75.78</v>
      </c>
      <c r="AD113" s="6">
        <v>78.983999999999995</v>
      </c>
      <c r="AE113" s="6">
        <v>2.1179999999999999</v>
      </c>
      <c r="AF113" s="7">
        <v>2025</v>
      </c>
      <c r="AG113" s="6">
        <v>0</v>
      </c>
      <c r="AH113" s="6">
        <v>0</v>
      </c>
      <c r="AI113" s="6">
        <v>6.3</v>
      </c>
      <c r="AJ113" s="6"/>
      <c r="AK113" s="6">
        <v>70</v>
      </c>
      <c r="AL113" s="6">
        <v>70.2</v>
      </c>
      <c r="AM113" s="6">
        <v>1.1519999999999999</v>
      </c>
      <c r="AN113" s="6">
        <v>1.048</v>
      </c>
      <c r="AO113" s="6">
        <v>10.416</v>
      </c>
      <c r="AP113" s="6" t="s">
        <v>580</v>
      </c>
      <c r="AQ113" t="str">
        <f t="shared" si="1"/>
        <v>North Alabama</v>
      </c>
    </row>
    <row r="114" spans="1:43" x14ac:dyDescent="0.2">
      <c r="A114" s="8">
        <v>113</v>
      </c>
      <c r="B114" s="6" t="s">
        <v>464</v>
      </c>
      <c r="C114" s="6">
        <v>109.294</v>
      </c>
      <c r="D114" s="6">
        <v>104.08499999999999</v>
      </c>
      <c r="E114" s="6">
        <v>0.63700000000000001</v>
      </c>
      <c r="F114" s="6" t="s">
        <v>1427</v>
      </c>
      <c r="G114" s="6">
        <v>14</v>
      </c>
      <c r="H114" s="6">
        <v>33</v>
      </c>
      <c r="I114" s="6">
        <v>52.7</v>
      </c>
      <c r="J114" s="6">
        <v>51.4</v>
      </c>
      <c r="K114" s="6">
        <v>27.4</v>
      </c>
      <c r="L114" s="6">
        <v>28.9</v>
      </c>
      <c r="M114" s="6">
        <v>17.899999999999999</v>
      </c>
      <c r="N114" s="6">
        <v>15.5</v>
      </c>
      <c r="O114" s="6">
        <v>27.2</v>
      </c>
      <c r="P114" s="6">
        <v>28.7</v>
      </c>
      <c r="Q114" s="6">
        <v>67.599999999999994</v>
      </c>
      <c r="R114" s="6">
        <v>53.3</v>
      </c>
      <c r="S114" s="6">
        <v>51.3</v>
      </c>
      <c r="T114" s="6">
        <v>34.6</v>
      </c>
      <c r="U114" s="6">
        <v>34.4</v>
      </c>
      <c r="V114" s="6">
        <v>9.4</v>
      </c>
      <c r="W114" s="6">
        <v>10.5</v>
      </c>
      <c r="X114" s="6">
        <v>60.2</v>
      </c>
      <c r="Y114" s="6">
        <v>54.3</v>
      </c>
      <c r="Z114" s="6">
        <v>46.4</v>
      </c>
      <c r="AA114" s="6">
        <v>35.5</v>
      </c>
      <c r="AB114" s="6">
        <v>67.036000000000001</v>
      </c>
      <c r="AC114" s="6">
        <v>77.158000000000001</v>
      </c>
      <c r="AD114" s="6">
        <v>80.02</v>
      </c>
      <c r="AE114" s="6">
        <v>2.0579999999999998</v>
      </c>
      <c r="AF114" s="7">
        <v>2025</v>
      </c>
      <c r="AG114" s="6">
        <v>0</v>
      </c>
      <c r="AH114" s="6">
        <v>0</v>
      </c>
      <c r="AI114" s="6">
        <v>38.770000000000003</v>
      </c>
      <c r="AJ114" s="6"/>
      <c r="AK114" s="6">
        <v>70.599999999999994</v>
      </c>
      <c r="AL114" s="6">
        <v>70.3</v>
      </c>
      <c r="AM114" s="6">
        <v>1.054</v>
      </c>
      <c r="AN114" s="6">
        <v>1.075</v>
      </c>
      <c r="AO114" s="6">
        <v>28.741</v>
      </c>
      <c r="AP114" s="6" t="s">
        <v>464</v>
      </c>
      <c r="AQ114" t="str">
        <f t="shared" si="1"/>
        <v>DePaul</v>
      </c>
    </row>
    <row r="115" spans="1:43" x14ac:dyDescent="0.2">
      <c r="A115" s="8">
        <v>114</v>
      </c>
      <c r="B115" s="6" t="s">
        <v>656</v>
      </c>
      <c r="C115" s="6">
        <v>114.10599999999999</v>
      </c>
      <c r="D115" s="6">
        <v>108.785</v>
      </c>
      <c r="E115" s="6">
        <v>0.63400000000000001</v>
      </c>
      <c r="F115" s="6" t="s">
        <v>1428</v>
      </c>
      <c r="G115" s="6">
        <v>21</v>
      </c>
      <c r="H115" s="6">
        <v>31</v>
      </c>
      <c r="I115" s="6">
        <v>57.8</v>
      </c>
      <c r="J115" s="6">
        <v>52.5</v>
      </c>
      <c r="K115" s="6">
        <v>34</v>
      </c>
      <c r="L115" s="6">
        <v>35.9</v>
      </c>
      <c r="M115" s="6">
        <v>13.7</v>
      </c>
      <c r="N115" s="6">
        <v>18.5</v>
      </c>
      <c r="O115" s="6">
        <v>21.5</v>
      </c>
      <c r="P115" s="6">
        <v>31.2</v>
      </c>
      <c r="Q115" s="6">
        <v>69.3</v>
      </c>
      <c r="R115" s="6">
        <v>58.1</v>
      </c>
      <c r="S115" s="6">
        <v>52.1</v>
      </c>
      <c r="T115" s="6">
        <v>38.299999999999997</v>
      </c>
      <c r="U115" s="6">
        <v>35.4</v>
      </c>
      <c r="V115" s="6">
        <v>9.3000000000000007</v>
      </c>
      <c r="W115" s="6">
        <v>9.8000000000000007</v>
      </c>
      <c r="X115" s="6">
        <v>52.1</v>
      </c>
      <c r="Y115" s="6">
        <v>50.6</v>
      </c>
      <c r="Z115" s="6">
        <v>46.8</v>
      </c>
      <c r="AA115" s="6">
        <v>41.3</v>
      </c>
      <c r="AB115" s="6">
        <v>67.801000000000002</v>
      </c>
      <c r="AC115" s="6">
        <v>76.394999999999996</v>
      </c>
      <c r="AD115" s="6">
        <v>79.186000000000007</v>
      </c>
      <c r="AE115" s="6">
        <v>1.794</v>
      </c>
      <c r="AF115" s="7">
        <v>2025</v>
      </c>
      <c r="AG115" s="6">
        <v>0</v>
      </c>
      <c r="AH115" s="6">
        <v>0</v>
      </c>
      <c r="AI115" s="6">
        <v>5.92</v>
      </c>
      <c r="AJ115" s="6"/>
      <c r="AK115" s="6">
        <v>77.599999999999994</v>
      </c>
      <c r="AL115" s="6">
        <v>75.5</v>
      </c>
      <c r="AM115" s="6">
        <v>1.173</v>
      </c>
      <c r="AN115" s="6">
        <v>1.093</v>
      </c>
      <c r="AO115" s="6">
        <v>11.336</v>
      </c>
      <c r="AP115" s="6" t="s">
        <v>868</v>
      </c>
      <c r="AQ115" t="str">
        <f t="shared" si="1"/>
        <v>State Thomas</v>
      </c>
    </row>
    <row r="116" spans="1:43" x14ac:dyDescent="0.2">
      <c r="A116" s="8">
        <v>115</v>
      </c>
      <c r="B116" s="6" t="s">
        <v>571</v>
      </c>
      <c r="C116" s="6">
        <v>107.711</v>
      </c>
      <c r="D116" s="6">
        <v>102.717</v>
      </c>
      <c r="E116" s="6">
        <v>0.63300000000000001</v>
      </c>
      <c r="F116" s="6" t="s">
        <v>1436</v>
      </c>
      <c r="G116" s="6">
        <v>12</v>
      </c>
      <c r="H116" s="6">
        <v>31</v>
      </c>
      <c r="I116" s="6">
        <v>48.3</v>
      </c>
      <c r="J116" s="6">
        <v>51</v>
      </c>
      <c r="K116" s="6">
        <v>32.299999999999997</v>
      </c>
      <c r="L116" s="6">
        <v>32.200000000000003</v>
      </c>
      <c r="M116" s="6">
        <v>14.4</v>
      </c>
      <c r="N116" s="6">
        <v>18.600000000000001</v>
      </c>
      <c r="O116" s="6">
        <v>28.8</v>
      </c>
      <c r="P116" s="6">
        <v>32.5</v>
      </c>
      <c r="Q116" s="6">
        <v>65.8</v>
      </c>
      <c r="R116" s="6">
        <v>48.3</v>
      </c>
      <c r="S116" s="6">
        <v>50.8</v>
      </c>
      <c r="T116" s="6">
        <v>32.200000000000003</v>
      </c>
      <c r="U116" s="6">
        <v>34.299999999999997</v>
      </c>
      <c r="V116" s="6">
        <v>10.199999999999999</v>
      </c>
      <c r="W116" s="6">
        <v>8.4</v>
      </c>
      <c r="X116" s="6">
        <v>51.6</v>
      </c>
      <c r="Y116" s="6">
        <v>48.4</v>
      </c>
      <c r="Z116" s="6">
        <v>36.200000000000003</v>
      </c>
      <c r="AA116" s="6">
        <v>32.6</v>
      </c>
      <c r="AB116" s="6">
        <v>65.161000000000001</v>
      </c>
      <c r="AC116" s="6">
        <v>76.861000000000004</v>
      </c>
      <c r="AD116" s="6">
        <v>79.816999999999993</v>
      </c>
      <c r="AE116" s="6">
        <v>2.5409999999999999</v>
      </c>
      <c r="AF116" s="7">
        <v>2025</v>
      </c>
      <c r="AG116" s="6">
        <v>0</v>
      </c>
      <c r="AH116" s="6">
        <v>0</v>
      </c>
      <c r="AI116" s="6">
        <v>55.802</v>
      </c>
      <c r="AJ116" s="6"/>
      <c r="AK116" s="6">
        <v>72.599999999999994</v>
      </c>
      <c r="AL116" s="6">
        <v>76.3</v>
      </c>
      <c r="AM116" s="6">
        <v>1.054</v>
      </c>
      <c r="AN116" s="6">
        <v>1.0660000000000001</v>
      </c>
      <c r="AO116" s="6">
        <v>26.701000000000001</v>
      </c>
      <c r="AP116" s="6" t="s">
        <v>867</v>
      </c>
      <c r="AQ116" t="str">
        <f t="shared" si="1"/>
        <v>N.C. State</v>
      </c>
    </row>
    <row r="117" spans="1:43" x14ac:dyDescent="0.2">
      <c r="A117" s="8">
        <v>116</v>
      </c>
      <c r="B117" s="6" t="s">
        <v>491</v>
      </c>
      <c r="C117" s="6">
        <v>107.642</v>
      </c>
      <c r="D117" s="6">
        <v>102.69499999999999</v>
      </c>
      <c r="E117" s="6">
        <v>0.63200000000000001</v>
      </c>
      <c r="F117" s="6" t="s">
        <v>1400</v>
      </c>
      <c r="G117" s="6">
        <v>20</v>
      </c>
      <c r="H117" s="6">
        <v>32</v>
      </c>
      <c r="I117" s="6">
        <v>50.6</v>
      </c>
      <c r="J117" s="6">
        <v>48.4</v>
      </c>
      <c r="K117" s="6">
        <v>40.799999999999997</v>
      </c>
      <c r="L117" s="6">
        <v>26.7</v>
      </c>
      <c r="M117" s="6">
        <v>18.2</v>
      </c>
      <c r="N117" s="6">
        <v>19.399999999999999</v>
      </c>
      <c r="O117" s="6">
        <v>32.1</v>
      </c>
      <c r="P117" s="6">
        <v>32.700000000000003</v>
      </c>
      <c r="Q117" s="6">
        <v>67</v>
      </c>
      <c r="R117" s="6">
        <v>53.2</v>
      </c>
      <c r="S117" s="6">
        <v>49</v>
      </c>
      <c r="T117" s="6">
        <v>31.3</v>
      </c>
      <c r="U117" s="6">
        <v>31.6</v>
      </c>
      <c r="V117" s="6">
        <v>8.6999999999999993</v>
      </c>
      <c r="W117" s="6">
        <v>13.8</v>
      </c>
      <c r="X117" s="6">
        <v>55.8</v>
      </c>
      <c r="Y117" s="6">
        <v>52.5</v>
      </c>
      <c r="Z117" s="6">
        <v>41.9</v>
      </c>
      <c r="AA117" s="6">
        <v>38.9</v>
      </c>
      <c r="AB117" s="6">
        <v>66.802000000000007</v>
      </c>
      <c r="AC117" s="6">
        <v>77.703999999999994</v>
      </c>
      <c r="AD117" s="6">
        <v>80.843000000000004</v>
      </c>
      <c r="AE117" s="6">
        <v>1.5029999999999999</v>
      </c>
      <c r="AF117" s="7">
        <v>2025</v>
      </c>
      <c r="AG117" s="6">
        <v>0</v>
      </c>
      <c r="AH117" s="6">
        <v>0</v>
      </c>
      <c r="AI117" s="6">
        <v>38.085999999999999</v>
      </c>
      <c r="AJ117" s="6"/>
      <c r="AK117" s="6">
        <v>70.2</v>
      </c>
      <c r="AL117" s="6">
        <v>72.8</v>
      </c>
      <c r="AM117" s="6">
        <v>1.073</v>
      </c>
      <c r="AN117" s="6">
        <v>1.0029999999999999</v>
      </c>
      <c r="AO117" s="6">
        <v>12.67</v>
      </c>
      <c r="AP117" s="6" t="s">
        <v>491</v>
      </c>
      <c r="AQ117" t="str">
        <f t="shared" si="1"/>
        <v>George Washington</v>
      </c>
    </row>
    <row r="118" spans="1:43" x14ac:dyDescent="0.2">
      <c r="A118" s="8">
        <v>117</v>
      </c>
      <c r="B118" s="6" t="s">
        <v>592</v>
      </c>
      <c r="C118" s="6">
        <v>108.56</v>
      </c>
      <c r="D118" s="6">
        <v>103.70099999999999</v>
      </c>
      <c r="E118" s="6">
        <v>0.629</v>
      </c>
      <c r="F118" s="6" t="s">
        <v>1432</v>
      </c>
      <c r="G118" s="6">
        <v>19</v>
      </c>
      <c r="H118" s="6">
        <v>31</v>
      </c>
      <c r="I118" s="6">
        <v>55.5</v>
      </c>
      <c r="J118" s="6">
        <v>51.5</v>
      </c>
      <c r="K118" s="6">
        <v>35.200000000000003</v>
      </c>
      <c r="L118" s="6">
        <v>28.3</v>
      </c>
      <c r="M118" s="6">
        <v>15.9</v>
      </c>
      <c r="N118" s="6">
        <v>17.399999999999999</v>
      </c>
      <c r="O118" s="6">
        <v>25.6</v>
      </c>
      <c r="P118" s="6">
        <v>25.2</v>
      </c>
      <c r="Q118" s="6">
        <v>65.2</v>
      </c>
      <c r="R118" s="6">
        <v>55.3</v>
      </c>
      <c r="S118" s="6">
        <v>49.9</v>
      </c>
      <c r="T118" s="6">
        <v>37.200000000000003</v>
      </c>
      <c r="U118" s="6">
        <v>36</v>
      </c>
      <c r="V118" s="6">
        <v>9</v>
      </c>
      <c r="W118" s="6">
        <v>7.6</v>
      </c>
      <c r="X118" s="6">
        <v>52.5</v>
      </c>
      <c r="Y118" s="6">
        <v>44.1</v>
      </c>
      <c r="Z118" s="6">
        <v>35.9</v>
      </c>
      <c r="AA118" s="6">
        <v>40.9</v>
      </c>
      <c r="AB118" s="6">
        <v>64.971999999999994</v>
      </c>
      <c r="AC118" s="6">
        <v>78.009</v>
      </c>
      <c r="AD118" s="6">
        <v>80.570999999999998</v>
      </c>
      <c r="AE118" s="6">
        <v>1.9359999999999999</v>
      </c>
      <c r="AF118" s="7">
        <v>2025</v>
      </c>
      <c r="AG118" s="6">
        <v>0</v>
      </c>
      <c r="AH118" s="6">
        <v>0</v>
      </c>
      <c r="AI118" s="6">
        <v>14.052</v>
      </c>
      <c r="AJ118" s="6"/>
      <c r="AK118" s="6">
        <v>69</v>
      </c>
      <c r="AL118" s="6">
        <v>70.3</v>
      </c>
      <c r="AM118" s="6">
        <v>1.1140000000000001</v>
      </c>
      <c r="AN118" s="6">
        <v>1.0329999999999999</v>
      </c>
      <c r="AO118" s="6">
        <v>12.832000000000001</v>
      </c>
      <c r="AP118" s="6" t="s">
        <v>592</v>
      </c>
      <c r="AQ118" t="str">
        <f t="shared" si="1"/>
        <v>Northern Iowa</v>
      </c>
    </row>
    <row r="119" spans="1:43" x14ac:dyDescent="0.2">
      <c r="A119" s="8">
        <v>118</v>
      </c>
      <c r="B119" s="6" t="s">
        <v>708</v>
      </c>
      <c r="C119" s="6">
        <v>109.214</v>
      </c>
      <c r="D119" s="6">
        <v>104.401</v>
      </c>
      <c r="E119" s="6">
        <v>0.627</v>
      </c>
      <c r="F119" s="6" t="s">
        <v>1437</v>
      </c>
      <c r="G119" s="6">
        <v>12</v>
      </c>
      <c r="H119" s="6">
        <v>30</v>
      </c>
      <c r="I119" s="6">
        <v>50.6</v>
      </c>
      <c r="J119" s="6">
        <v>53</v>
      </c>
      <c r="K119" s="6">
        <v>34.5</v>
      </c>
      <c r="L119" s="6">
        <v>36.200000000000003</v>
      </c>
      <c r="M119" s="6">
        <v>17.5</v>
      </c>
      <c r="N119" s="6">
        <v>16.7</v>
      </c>
      <c r="O119" s="6">
        <v>27.5</v>
      </c>
      <c r="P119" s="6">
        <v>28.5</v>
      </c>
      <c r="Q119" s="6">
        <v>68.5</v>
      </c>
      <c r="R119" s="6">
        <v>50.1</v>
      </c>
      <c r="S119" s="6">
        <v>53.3</v>
      </c>
      <c r="T119" s="6">
        <v>34.4</v>
      </c>
      <c r="U119" s="6">
        <v>35.1</v>
      </c>
      <c r="V119" s="6">
        <v>10.1</v>
      </c>
      <c r="W119" s="6">
        <v>11.5</v>
      </c>
      <c r="X119" s="6">
        <v>50.8</v>
      </c>
      <c r="Y119" s="6">
        <v>47</v>
      </c>
      <c r="Z119" s="6">
        <v>35.700000000000003</v>
      </c>
      <c r="AA119" s="6">
        <v>35.4</v>
      </c>
      <c r="AB119" s="6">
        <v>67.658000000000001</v>
      </c>
      <c r="AC119" s="6">
        <v>77.896000000000001</v>
      </c>
      <c r="AD119" s="6">
        <v>80.754000000000005</v>
      </c>
      <c r="AE119" s="6">
        <v>2.0470000000000002</v>
      </c>
      <c r="AF119" s="7">
        <v>2025</v>
      </c>
      <c r="AG119" s="6">
        <v>0</v>
      </c>
      <c r="AH119" s="6">
        <v>0</v>
      </c>
      <c r="AI119" s="6">
        <v>32.957000000000001</v>
      </c>
      <c r="AJ119" s="6"/>
      <c r="AK119" s="6">
        <v>69</v>
      </c>
      <c r="AL119" s="6">
        <v>75.2</v>
      </c>
      <c r="AM119" s="6">
        <v>1.0329999999999999</v>
      </c>
      <c r="AN119" s="6">
        <v>1.099</v>
      </c>
      <c r="AO119" s="6">
        <v>34.262999999999998</v>
      </c>
      <c r="AP119" s="6" t="s">
        <v>708</v>
      </c>
      <c r="AQ119" t="str">
        <f t="shared" si="1"/>
        <v>Washington</v>
      </c>
    </row>
    <row r="120" spans="1:43" x14ac:dyDescent="0.2">
      <c r="A120" s="8">
        <v>119</v>
      </c>
      <c r="B120" s="6" t="s">
        <v>590</v>
      </c>
      <c r="C120" s="6">
        <v>111.758</v>
      </c>
      <c r="D120" s="6">
        <v>106.869</v>
      </c>
      <c r="E120" s="6">
        <v>0.626</v>
      </c>
      <c r="F120" s="6" t="s">
        <v>1438</v>
      </c>
      <c r="G120" s="6">
        <v>22</v>
      </c>
      <c r="H120" s="6">
        <v>31</v>
      </c>
      <c r="I120" s="6">
        <v>57.3</v>
      </c>
      <c r="J120" s="6">
        <v>52.1</v>
      </c>
      <c r="K120" s="6">
        <v>33.4</v>
      </c>
      <c r="L120" s="6">
        <v>35.4</v>
      </c>
      <c r="M120" s="6">
        <v>15.7</v>
      </c>
      <c r="N120" s="6">
        <v>15.5</v>
      </c>
      <c r="O120" s="6">
        <v>25.2</v>
      </c>
      <c r="P120" s="6">
        <v>22.2</v>
      </c>
      <c r="Q120" s="6">
        <v>68.900000000000006</v>
      </c>
      <c r="R120" s="6">
        <v>58.9</v>
      </c>
      <c r="S120" s="6">
        <v>51.8</v>
      </c>
      <c r="T120" s="6">
        <v>36.5</v>
      </c>
      <c r="U120" s="6">
        <v>35.200000000000003</v>
      </c>
      <c r="V120" s="6">
        <v>5.7</v>
      </c>
      <c r="W120" s="6">
        <v>9.3000000000000007</v>
      </c>
      <c r="X120" s="6">
        <v>52.5</v>
      </c>
      <c r="Y120" s="6">
        <v>37.4</v>
      </c>
      <c r="Z120" s="6">
        <v>38.1</v>
      </c>
      <c r="AA120" s="6">
        <v>34.1</v>
      </c>
      <c r="AB120" s="6">
        <v>68.691000000000003</v>
      </c>
      <c r="AC120" s="6">
        <v>76.962999999999994</v>
      </c>
      <c r="AD120" s="6">
        <v>79.671999999999997</v>
      </c>
      <c r="AE120" s="6">
        <v>2.4790000000000001</v>
      </c>
      <c r="AF120" s="7">
        <v>2025</v>
      </c>
      <c r="AG120" s="6">
        <v>0</v>
      </c>
      <c r="AH120" s="6">
        <v>0</v>
      </c>
      <c r="AI120" s="6">
        <v>0.2</v>
      </c>
      <c r="AJ120" s="6"/>
      <c r="AK120" s="6">
        <v>72.900000000000006</v>
      </c>
      <c r="AL120" s="6">
        <v>74.599999999999994</v>
      </c>
      <c r="AM120" s="6">
        <v>1.143</v>
      </c>
      <c r="AN120" s="6">
        <v>1.0649999999999999</v>
      </c>
      <c r="AO120" s="6">
        <v>11.942</v>
      </c>
      <c r="AP120" s="6" t="s">
        <v>590</v>
      </c>
      <c r="AQ120" t="str">
        <f t="shared" si="1"/>
        <v>Northern Colorado</v>
      </c>
    </row>
    <row r="121" spans="1:43" x14ac:dyDescent="0.2">
      <c r="A121" s="8">
        <v>120</v>
      </c>
      <c r="B121" s="6" t="s">
        <v>742</v>
      </c>
      <c r="C121" s="6">
        <v>108.501</v>
      </c>
      <c r="D121" s="6">
        <v>103.84099999999999</v>
      </c>
      <c r="E121" s="6">
        <v>0.624</v>
      </c>
      <c r="F121" s="6" t="s">
        <v>1439</v>
      </c>
      <c r="G121" s="6">
        <v>20</v>
      </c>
      <c r="H121" s="6">
        <v>31</v>
      </c>
      <c r="I121" s="6">
        <v>50.8</v>
      </c>
      <c r="J121" s="6">
        <v>48.5</v>
      </c>
      <c r="K121" s="6">
        <v>32.299999999999997</v>
      </c>
      <c r="L121" s="6">
        <v>31</v>
      </c>
      <c r="M121" s="6">
        <v>16.600000000000001</v>
      </c>
      <c r="N121" s="6">
        <v>16.100000000000001</v>
      </c>
      <c r="O121" s="6">
        <v>30.7</v>
      </c>
      <c r="P121" s="6">
        <v>29</v>
      </c>
      <c r="Q121" s="6">
        <v>68.900000000000006</v>
      </c>
      <c r="R121" s="6">
        <v>52.9</v>
      </c>
      <c r="S121" s="6">
        <v>49.2</v>
      </c>
      <c r="T121" s="6">
        <v>31.7</v>
      </c>
      <c r="U121" s="6">
        <v>31.6</v>
      </c>
      <c r="V121" s="6">
        <v>10.9</v>
      </c>
      <c r="W121" s="6">
        <v>9.6</v>
      </c>
      <c r="X121" s="6">
        <v>45.8</v>
      </c>
      <c r="Y121" s="6">
        <v>49.1</v>
      </c>
      <c r="Z121" s="6">
        <v>39.5</v>
      </c>
      <c r="AA121" s="6">
        <v>35.5</v>
      </c>
      <c r="AB121" s="6">
        <v>68.28</v>
      </c>
      <c r="AC121" s="6">
        <v>77.213999999999999</v>
      </c>
      <c r="AD121" s="6">
        <v>80.608000000000004</v>
      </c>
      <c r="AE121" s="6">
        <v>2.4470000000000001</v>
      </c>
      <c r="AF121" s="7">
        <v>2025</v>
      </c>
      <c r="AG121" s="6">
        <v>0</v>
      </c>
      <c r="AH121" s="6">
        <v>0</v>
      </c>
      <c r="AI121" s="6">
        <v>11.097</v>
      </c>
      <c r="AJ121" s="6"/>
      <c r="AK121" s="6">
        <v>67.8</v>
      </c>
      <c r="AL121" s="6">
        <v>73.099999999999994</v>
      </c>
      <c r="AM121" s="6">
        <v>1.0620000000000001</v>
      </c>
      <c r="AN121" s="6">
        <v>1.0369999999999999</v>
      </c>
      <c r="AO121" s="6">
        <v>16.649000000000001</v>
      </c>
      <c r="AP121" s="6" t="s">
        <v>742</v>
      </c>
      <c r="AQ121" t="str">
        <f t="shared" si="1"/>
        <v>Middle Tennessee</v>
      </c>
    </row>
    <row r="122" spans="1:43" x14ac:dyDescent="0.2">
      <c r="A122" s="8">
        <v>121</v>
      </c>
      <c r="B122" s="6" t="s">
        <v>436</v>
      </c>
      <c r="C122" s="6">
        <v>110.014</v>
      </c>
      <c r="D122" s="6">
        <v>105.66200000000001</v>
      </c>
      <c r="E122" s="6">
        <v>0.61399999999999999</v>
      </c>
      <c r="F122" s="6" t="s">
        <v>1427</v>
      </c>
      <c r="G122" s="6">
        <v>14</v>
      </c>
      <c r="H122" s="6">
        <v>33</v>
      </c>
      <c r="I122" s="6">
        <v>47.8</v>
      </c>
      <c r="J122" s="6">
        <v>53</v>
      </c>
      <c r="K122" s="6">
        <v>38.9</v>
      </c>
      <c r="L122" s="6">
        <v>32.799999999999997</v>
      </c>
      <c r="M122" s="6">
        <v>16.600000000000001</v>
      </c>
      <c r="N122" s="6">
        <v>16.3</v>
      </c>
      <c r="O122" s="6">
        <v>34.700000000000003</v>
      </c>
      <c r="P122" s="6">
        <v>28.8</v>
      </c>
      <c r="Q122" s="6">
        <v>67.900000000000006</v>
      </c>
      <c r="R122" s="6">
        <v>48.2</v>
      </c>
      <c r="S122" s="6">
        <v>51.3</v>
      </c>
      <c r="T122" s="6">
        <v>31.5</v>
      </c>
      <c r="U122" s="6">
        <v>37.6</v>
      </c>
      <c r="V122" s="6">
        <v>9.3000000000000007</v>
      </c>
      <c r="W122" s="6">
        <v>10.4</v>
      </c>
      <c r="X122" s="6">
        <v>41.2</v>
      </c>
      <c r="Y122" s="6">
        <v>42.8</v>
      </c>
      <c r="Z122" s="6">
        <v>37.799999999999997</v>
      </c>
      <c r="AA122" s="6">
        <v>32.799999999999997</v>
      </c>
      <c r="AB122" s="6">
        <v>67.494</v>
      </c>
      <c r="AC122" s="6">
        <v>76.933999999999997</v>
      </c>
      <c r="AD122" s="6">
        <v>80.278000000000006</v>
      </c>
      <c r="AE122" s="6">
        <v>1.8580000000000001</v>
      </c>
      <c r="AF122" s="7">
        <v>2025</v>
      </c>
      <c r="AG122" s="6">
        <v>0</v>
      </c>
      <c r="AH122" s="6">
        <v>0</v>
      </c>
      <c r="AI122" s="6">
        <v>42.62</v>
      </c>
      <c r="AJ122" s="6"/>
      <c r="AK122" s="6">
        <v>74.599999999999994</v>
      </c>
      <c r="AL122" s="6">
        <v>74.099999999999994</v>
      </c>
      <c r="AM122" s="6">
        <v>1.081</v>
      </c>
      <c r="AN122" s="6">
        <v>1.099</v>
      </c>
      <c r="AO122" s="6">
        <v>27.584</v>
      </c>
      <c r="AP122" s="6" t="s">
        <v>436</v>
      </c>
      <c r="AQ122" t="str">
        <f t="shared" si="1"/>
        <v>California</v>
      </c>
    </row>
    <row r="123" spans="1:43" x14ac:dyDescent="0.2">
      <c r="A123" s="8">
        <v>122</v>
      </c>
      <c r="B123" s="6" t="s">
        <v>585</v>
      </c>
      <c r="C123" s="6">
        <v>115.515</v>
      </c>
      <c r="D123" s="6">
        <v>111.17700000000001</v>
      </c>
      <c r="E123" s="6">
        <v>0.60799999999999998</v>
      </c>
      <c r="F123" s="6" t="s">
        <v>1440</v>
      </c>
      <c r="G123" s="6">
        <v>18</v>
      </c>
      <c r="H123" s="6">
        <v>29</v>
      </c>
      <c r="I123" s="6">
        <v>58.2</v>
      </c>
      <c r="J123" s="6">
        <v>51.4</v>
      </c>
      <c r="K123" s="6">
        <v>32.6</v>
      </c>
      <c r="L123" s="6">
        <v>27.1</v>
      </c>
      <c r="M123" s="6">
        <v>15.6</v>
      </c>
      <c r="N123" s="6">
        <v>11.1</v>
      </c>
      <c r="O123" s="6">
        <v>26.2</v>
      </c>
      <c r="P123" s="6">
        <v>29</v>
      </c>
      <c r="Q123" s="6">
        <v>66.7</v>
      </c>
      <c r="R123" s="6">
        <v>56.5</v>
      </c>
      <c r="S123" s="6">
        <v>51.3</v>
      </c>
      <c r="T123" s="6">
        <v>39.799999999999997</v>
      </c>
      <c r="U123" s="6">
        <v>34.299999999999997</v>
      </c>
      <c r="V123" s="6">
        <v>4.8</v>
      </c>
      <c r="W123" s="6">
        <v>9.3000000000000007</v>
      </c>
      <c r="X123" s="6">
        <v>55.2</v>
      </c>
      <c r="Y123" s="6">
        <v>41.2</v>
      </c>
      <c r="Z123" s="6">
        <v>53.6</v>
      </c>
      <c r="AA123" s="6">
        <v>39.1</v>
      </c>
      <c r="AB123" s="6">
        <v>64.998999999999995</v>
      </c>
      <c r="AC123" s="6">
        <v>76.355999999999995</v>
      </c>
      <c r="AD123" s="6">
        <v>80.075999999999993</v>
      </c>
      <c r="AE123" s="6">
        <v>2.214</v>
      </c>
      <c r="AF123" s="7">
        <v>2025</v>
      </c>
      <c r="AG123" s="6">
        <v>0</v>
      </c>
      <c r="AH123" s="6">
        <v>0</v>
      </c>
      <c r="AI123" s="6">
        <v>6.9169999999999998</v>
      </c>
      <c r="AJ123" s="6"/>
      <c r="AK123" s="6">
        <v>79</v>
      </c>
      <c r="AL123" s="6">
        <v>70.099999999999994</v>
      </c>
      <c r="AM123" s="6">
        <v>1.1919999999999999</v>
      </c>
      <c r="AN123" s="6">
        <v>1.123</v>
      </c>
      <c r="AO123" s="6">
        <v>11.696999999999999</v>
      </c>
      <c r="AP123" s="6" t="s">
        <v>865</v>
      </c>
      <c r="AQ123" t="str">
        <f t="shared" si="1"/>
        <v>North Dakota State</v>
      </c>
    </row>
    <row r="124" spans="1:43" x14ac:dyDescent="0.2">
      <c r="A124" s="8">
        <v>123</v>
      </c>
      <c r="B124" s="6" t="s">
        <v>468</v>
      </c>
      <c r="C124" s="6">
        <v>106.435</v>
      </c>
      <c r="D124" s="6">
        <v>102.723</v>
      </c>
      <c r="E124" s="6">
        <v>0.60099999999999998</v>
      </c>
      <c r="F124" s="6" t="s">
        <v>1436</v>
      </c>
      <c r="G124" s="6">
        <v>12</v>
      </c>
      <c r="H124" s="6">
        <v>31</v>
      </c>
      <c r="I124" s="6">
        <v>50</v>
      </c>
      <c r="J124" s="6">
        <v>50.2</v>
      </c>
      <c r="K124" s="6">
        <v>30</v>
      </c>
      <c r="L124" s="6">
        <v>39.5</v>
      </c>
      <c r="M124" s="6">
        <v>18.3</v>
      </c>
      <c r="N124" s="6">
        <v>20</v>
      </c>
      <c r="O124" s="6">
        <v>32.9</v>
      </c>
      <c r="P124" s="6">
        <v>30.7</v>
      </c>
      <c r="Q124" s="6">
        <v>65.400000000000006</v>
      </c>
      <c r="R124" s="6">
        <v>49.2</v>
      </c>
      <c r="S124" s="6">
        <v>48.1</v>
      </c>
      <c r="T124" s="6">
        <v>34</v>
      </c>
      <c r="U124" s="6">
        <v>35.9</v>
      </c>
      <c r="V124" s="6">
        <v>12.6</v>
      </c>
      <c r="W124" s="6">
        <v>10.199999999999999</v>
      </c>
      <c r="X124" s="6">
        <v>54.7</v>
      </c>
      <c r="Y124" s="6">
        <v>53.4</v>
      </c>
      <c r="Z124" s="6">
        <v>43.2</v>
      </c>
      <c r="AA124" s="6">
        <v>35.9</v>
      </c>
      <c r="AB124" s="6">
        <v>65.043000000000006</v>
      </c>
      <c r="AC124" s="6">
        <v>76.826999999999998</v>
      </c>
      <c r="AD124" s="6">
        <v>80.158000000000001</v>
      </c>
      <c r="AE124" s="6">
        <v>2.0790000000000002</v>
      </c>
      <c r="AF124" s="7">
        <v>2025</v>
      </c>
      <c r="AG124" s="6">
        <v>0</v>
      </c>
      <c r="AH124" s="6">
        <v>0</v>
      </c>
      <c r="AI124" s="6">
        <v>0.2</v>
      </c>
      <c r="AJ124" s="6"/>
      <c r="AK124" s="6">
        <v>64.5</v>
      </c>
      <c r="AL124" s="6">
        <v>72.2</v>
      </c>
      <c r="AM124" s="6">
        <v>1.0369999999999999</v>
      </c>
      <c r="AN124" s="6">
        <v>1.032</v>
      </c>
      <c r="AO124" s="6">
        <v>14.695</v>
      </c>
      <c r="AP124" s="6" t="s">
        <v>468</v>
      </c>
      <c r="AQ124" t="str">
        <f t="shared" si="1"/>
        <v>Duquesne</v>
      </c>
    </row>
    <row r="125" spans="1:43" x14ac:dyDescent="0.2">
      <c r="A125" s="8">
        <v>124</v>
      </c>
      <c r="B125" s="6" t="s">
        <v>523</v>
      </c>
      <c r="C125" s="6">
        <v>107.084</v>
      </c>
      <c r="D125" s="6">
        <v>103.39700000000001</v>
      </c>
      <c r="E125" s="6">
        <v>0.59899999999999998</v>
      </c>
      <c r="F125" s="6" t="s">
        <v>1441</v>
      </c>
      <c r="G125" s="6">
        <v>16</v>
      </c>
      <c r="H125" s="6">
        <v>30</v>
      </c>
      <c r="I125" s="6">
        <v>49.3</v>
      </c>
      <c r="J125" s="6">
        <v>48.3</v>
      </c>
      <c r="K125" s="6">
        <v>38.799999999999997</v>
      </c>
      <c r="L125" s="6">
        <v>42.6</v>
      </c>
      <c r="M125" s="6">
        <v>19.7</v>
      </c>
      <c r="N125" s="6">
        <v>15.1</v>
      </c>
      <c r="O125" s="6">
        <v>32.5</v>
      </c>
      <c r="P125" s="6">
        <v>27.4</v>
      </c>
      <c r="Q125" s="6">
        <v>70.599999999999994</v>
      </c>
      <c r="R125" s="6">
        <v>52.2</v>
      </c>
      <c r="S125" s="6">
        <v>48.1</v>
      </c>
      <c r="T125" s="6">
        <v>30.6</v>
      </c>
      <c r="U125" s="6">
        <v>32.5</v>
      </c>
      <c r="V125" s="6">
        <v>11.8</v>
      </c>
      <c r="W125" s="6">
        <v>11.7</v>
      </c>
      <c r="X125" s="6">
        <v>50.5</v>
      </c>
      <c r="Y125" s="6">
        <v>52.6</v>
      </c>
      <c r="Z125" s="6">
        <v>45.5</v>
      </c>
      <c r="AA125" s="6">
        <v>38.4</v>
      </c>
      <c r="AB125" s="6">
        <v>70.123000000000005</v>
      </c>
      <c r="AC125" s="6">
        <v>77.385000000000005</v>
      </c>
      <c r="AD125" s="6">
        <v>79.816000000000003</v>
      </c>
      <c r="AE125" s="6">
        <v>1.357</v>
      </c>
      <c r="AF125" s="7">
        <v>2025</v>
      </c>
      <c r="AG125" s="6">
        <v>0</v>
      </c>
      <c r="AH125" s="6">
        <v>0</v>
      </c>
      <c r="AI125" s="6">
        <v>7.2960000000000003</v>
      </c>
      <c r="AJ125" s="6"/>
      <c r="AK125" s="6">
        <v>73.2</v>
      </c>
      <c r="AL125" s="6">
        <v>69.599999999999994</v>
      </c>
      <c r="AM125" s="6">
        <v>1.0349999999999999</v>
      </c>
      <c r="AN125" s="6">
        <v>1.04</v>
      </c>
      <c r="AO125" s="6">
        <v>16.956</v>
      </c>
      <c r="AP125" s="6" t="s">
        <v>900</v>
      </c>
      <c r="AQ125" t="str">
        <f t="shared" si="1"/>
        <v>Kennesaw State</v>
      </c>
    </row>
    <row r="126" spans="1:43" x14ac:dyDescent="0.2">
      <c r="A126" s="8">
        <v>125</v>
      </c>
      <c r="B126" s="6" t="s">
        <v>604</v>
      </c>
      <c r="C126" s="6">
        <v>112.173</v>
      </c>
      <c r="D126" s="6">
        <v>108.41800000000001</v>
      </c>
      <c r="E126" s="6">
        <v>0.59699999999999998</v>
      </c>
      <c r="F126" s="6" t="s">
        <v>1400</v>
      </c>
      <c r="G126" s="6">
        <v>20</v>
      </c>
      <c r="H126" s="6">
        <v>32</v>
      </c>
      <c r="I126" s="6">
        <v>53.5</v>
      </c>
      <c r="J126" s="6">
        <v>53.1</v>
      </c>
      <c r="K126" s="6">
        <v>36.4</v>
      </c>
      <c r="L126" s="6">
        <v>37.700000000000003</v>
      </c>
      <c r="M126" s="6">
        <v>15.7</v>
      </c>
      <c r="N126" s="6">
        <v>14.9</v>
      </c>
      <c r="O126" s="6">
        <v>29.2</v>
      </c>
      <c r="P126" s="6">
        <v>25.4</v>
      </c>
      <c r="Q126" s="6">
        <v>69.099999999999994</v>
      </c>
      <c r="R126" s="6">
        <v>52.5</v>
      </c>
      <c r="S126" s="6">
        <v>53.5</v>
      </c>
      <c r="T126" s="6">
        <v>36.700000000000003</v>
      </c>
      <c r="U126" s="6">
        <v>35.1</v>
      </c>
      <c r="V126" s="6">
        <v>7.3</v>
      </c>
      <c r="W126" s="6">
        <v>8.3000000000000007</v>
      </c>
      <c r="X126" s="6">
        <v>49.5</v>
      </c>
      <c r="Y126" s="6">
        <v>51.5</v>
      </c>
      <c r="Z126" s="6">
        <v>38.6</v>
      </c>
      <c r="AA126" s="6">
        <v>44.5</v>
      </c>
      <c r="AB126" s="6">
        <v>67.709999999999994</v>
      </c>
      <c r="AC126" s="6">
        <v>77.228999999999999</v>
      </c>
      <c r="AD126" s="6">
        <v>79.995000000000005</v>
      </c>
      <c r="AE126" s="6">
        <v>2.4319999999999999</v>
      </c>
      <c r="AF126" s="7">
        <v>2025</v>
      </c>
      <c r="AG126" s="6">
        <v>0</v>
      </c>
      <c r="AH126" s="6">
        <v>0</v>
      </c>
      <c r="AI126" s="6">
        <v>0.2</v>
      </c>
      <c r="AJ126" s="6"/>
      <c r="AK126" s="6">
        <v>73.3</v>
      </c>
      <c r="AL126" s="6">
        <v>71.900000000000006</v>
      </c>
      <c r="AM126" s="6">
        <v>1.1259999999999999</v>
      </c>
      <c r="AN126" s="6">
        <v>1.1000000000000001</v>
      </c>
      <c r="AO126" s="6">
        <v>13.042</v>
      </c>
      <c r="AP126" s="6" t="s">
        <v>897</v>
      </c>
      <c r="AQ126" t="str">
        <f t="shared" si="1"/>
        <v>Nebraska Omaha</v>
      </c>
    </row>
    <row r="127" spans="1:43" x14ac:dyDescent="0.2">
      <c r="A127" s="8">
        <v>126</v>
      </c>
      <c r="B127" s="6" t="s">
        <v>456</v>
      </c>
      <c r="C127" s="6">
        <v>114.657</v>
      </c>
      <c r="D127" s="6">
        <v>110.82</v>
      </c>
      <c r="E127" s="6">
        <v>0.59699999999999998</v>
      </c>
      <c r="F127" s="6" t="s">
        <v>1036</v>
      </c>
      <c r="G127" s="6">
        <v>16</v>
      </c>
      <c r="H127" s="6">
        <v>27</v>
      </c>
      <c r="I127" s="6">
        <v>58.7</v>
      </c>
      <c r="J127" s="6">
        <v>52.2</v>
      </c>
      <c r="K127" s="6">
        <v>28.6</v>
      </c>
      <c r="L127" s="6">
        <v>31.3</v>
      </c>
      <c r="M127" s="6">
        <v>16.8</v>
      </c>
      <c r="N127" s="6">
        <v>15.3</v>
      </c>
      <c r="O127" s="6">
        <v>25.5</v>
      </c>
      <c r="P127" s="6">
        <v>28.9</v>
      </c>
      <c r="Q127" s="6">
        <v>72.099999999999994</v>
      </c>
      <c r="R127" s="6">
        <v>61.1</v>
      </c>
      <c r="S127" s="6">
        <v>52.3</v>
      </c>
      <c r="T127" s="6">
        <v>37.4</v>
      </c>
      <c r="U127" s="6">
        <v>34.700000000000003</v>
      </c>
      <c r="V127" s="6">
        <v>8.1</v>
      </c>
      <c r="W127" s="6">
        <v>6.5</v>
      </c>
      <c r="X127" s="6">
        <v>60.7</v>
      </c>
      <c r="Y127" s="6">
        <v>53.9</v>
      </c>
      <c r="Z127" s="6">
        <v>48.6</v>
      </c>
      <c r="AA127" s="6">
        <v>39.1</v>
      </c>
      <c r="AB127" s="6">
        <v>70.709999999999994</v>
      </c>
      <c r="AC127" s="6">
        <v>76.944999999999993</v>
      </c>
      <c r="AD127" s="6">
        <v>79.451999999999998</v>
      </c>
      <c r="AE127" s="6">
        <v>2.0299999999999998</v>
      </c>
      <c r="AF127" s="7">
        <v>2025</v>
      </c>
      <c r="AG127" s="6">
        <v>0</v>
      </c>
      <c r="AH127" s="6">
        <v>0</v>
      </c>
      <c r="AI127" s="6">
        <v>2.6850000000000001</v>
      </c>
      <c r="AJ127" s="6"/>
      <c r="AK127" s="6">
        <v>76.2</v>
      </c>
      <c r="AL127" s="6">
        <v>70</v>
      </c>
      <c r="AM127" s="6">
        <v>1.157</v>
      </c>
      <c r="AN127" s="6">
        <v>1.0920000000000001</v>
      </c>
      <c r="AO127" s="6">
        <v>10.138999999999999</v>
      </c>
      <c r="AP127" s="6" t="s">
        <v>456</v>
      </c>
      <c r="AQ127" t="str">
        <f t="shared" si="1"/>
        <v>Cornell</v>
      </c>
    </row>
    <row r="128" spans="1:43" x14ac:dyDescent="0.2">
      <c r="A128" s="8">
        <v>127</v>
      </c>
      <c r="B128" s="6" t="s">
        <v>524</v>
      </c>
      <c r="C128" s="6">
        <v>105.46899999999999</v>
      </c>
      <c r="D128" s="6">
        <v>102.035</v>
      </c>
      <c r="E128" s="6">
        <v>0.59399999999999997</v>
      </c>
      <c r="F128" s="6" t="s">
        <v>1439</v>
      </c>
      <c r="G128" s="6">
        <v>20</v>
      </c>
      <c r="H128" s="6">
        <v>31</v>
      </c>
      <c r="I128" s="6">
        <v>48.7</v>
      </c>
      <c r="J128" s="6">
        <v>48.4</v>
      </c>
      <c r="K128" s="6">
        <v>30</v>
      </c>
      <c r="L128" s="6">
        <v>39.200000000000003</v>
      </c>
      <c r="M128" s="6">
        <v>17.3</v>
      </c>
      <c r="N128" s="6">
        <v>18.899999999999999</v>
      </c>
      <c r="O128" s="6">
        <v>35.700000000000003</v>
      </c>
      <c r="P128" s="6">
        <v>28.3</v>
      </c>
      <c r="Q128" s="6">
        <v>67.599999999999994</v>
      </c>
      <c r="R128" s="6">
        <v>50.4</v>
      </c>
      <c r="S128" s="6">
        <v>49.4</v>
      </c>
      <c r="T128" s="6">
        <v>30.5</v>
      </c>
      <c r="U128" s="6">
        <v>31.3</v>
      </c>
      <c r="V128" s="6">
        <v>10.1</v>
      </c>
      <c r="W128" s="6">
        <v>8.6</v>
      </c>
      <c r="X128" s="6">
        <v>46.1</v>
      </c>
      <c r="Y128" s="6">
        <v>56.8</v>
      </c>
      <c r="Z128" s="6">
        <v>37.700000000000003</v>
      </c>
      <c r="AA128" s="6">
        <v>41.7</v>
      </c>
      <c r="AB128" s="6">
        <v>65.796000000000006</v>
      </c>
      <c r="AC128" s="6">
        <v>75.343000000000004</v>
      </c>
      <c r="AD128" s="6">
        <v>79.195999999999998</v>
      </c>
      <c r="AE128" s="6">
        <v>2.3809999999999998</v>
      </c>
      <c r="AF128" s="7">
        <v>2025</v>
      </c>
      <c r="AG128" s="6">
        <v>0</v>
      </c>
      <c r="AH128" s="6">
        <v>0</v>
      </c>
      <c r="AI128" s="6">
        <v>0.2</v>
      </c>
      <c r="AJ128" s="6"/>
      <c r="AK128" s="6">
        <v>75.5</v>
      </c>
      <c r="AL128" s="6">
        <v>75.099999999999994</v>
      </c>
      <c r="AM128" s="6">
        <v>1.069</v>
      </c>
      <c r="AN128" s="6">
        <v>1.008</v>
      </c>
      <c r="AO128" s="6">
        <v>13.127000000000001</v>
      </c>
      <c r="AP128" s="6" t="s">
        <v>875</v>
      </c>
      <c r="AQ128" t="str">
        <f t="shared" si="1"/>
        <v>Kent State</v>
      </c>
    </row>
    <row r="129" spans="1:43" x14ac:dyDescent="0.2">
      <c r="A129" s="8">
        <v>128</v>
      </c>
      <c r="B129" s="6" t="s">
        <v>435</v>
      </c>
      <c r="C129" s="6">
        <v>107.735</v>
      </c>
      <c r="D129" s="6">
        <v>104.374</v>
      </c>
      <c r="E129" s="6">
        <v>0.59</v>
      </c>
      <c r="F129" s="6" t="s">
        <v>1442</v>
      </c>
      <c r="G129" s="6">
        <v>20</v>
      </c>
      <c r="H129" s="6">
        <v>30</v>
      </c>
      <c r="I129" s="6">
        <v>51.8</v>
      </c>
      <c r="J129" s="6">
        <v>49.9</v>
      </c>
      <c r="K129" s="6">
        <v>35.799999999999997</v>
      </c>
      <c r="L129" s="6">
        <v>45.1</v>
      </c>
      <c r="M129" s="6">
        <v>18.899999999999999</v>
      </c>
      <c r="N129" s="6">
        <v>20.5</v>
      </c>
      <c r="O129" s="6">
        <v>35.4</v>
      </c>
      <c r="P129" s="6">
        <v>24.1</v>
      </c>
      <c r="Q129" s="6">
        <v>72.8</v>
      </c>
      <c r="R129" s="6">
        <v>51.5</v>
      </c>
      <c r="S129" s="6">
        <v>46.4</v>
      </c>
      <c r="T129" s="6">
        <v>35</v>
      </c>
      <c r="U129" s="6">
        <v>35.6</v>
      </c>
      <c r="V129" s="6">
        <v>10.9</v>
      </c>
      <c r="W129" s="6">
        <v>7.7</v>
      </c>
      <c r="X129" s="6">
        <v>56.1</v>
      </c>
      <c r="Y129" s="6">
        <v>62.2</v>
      </c>
      <c r="Z129" s="6">
        <v>30.8</v>
      </c>
      <c r="AA129" s="6">
        <v>50.8</v>
      </c>
      <c r="AB129" s="6">
        <v>72.215999999999994</v>
      </c>
      <c r="AC129" s="6">
        <v>77.361000000000004</v>
      </c>
      <c r="AD129" s="6">
        <v>79.355999999999995</v>
      </c>
      <c r="AE129" s="6">
        <v>2.4670000000000001</v>
      </c>
      <c r="AF129" s="7">
        <v>2025</v>
      </c>
      <c r="AG129" s="6">
        <v>0</v>
      </c>
      <c r="AH129" s="6">
        <v>0</v>
      </c>
      <c r="AI129" s="6">
        <v>28.815000000000001</v>
      </c>
      <c r="AJ129" s="6"/>
      <c r="AK129" s="6">
        <v>73.3</v>
      </c>
      <c r="AL129" s="6">
        <v>76.900000000000006</v>
      </c>
      <c r="AM129" s="6">
        <v>1.093</v>
      </c>
      <c r="AN129" s="6">
        <v>1.0109999999999999</v>
      </c>
      <c r="AO129" s="6">
        <v>12.935</v>
      </c>
      <c r="AP129" s="6" t="s">
        <v>884</v>
      </c>
      <c r="AQ129" t="str">
        <f t="shared" si="1"/>
        <v>Cal State Northridge</v>
      </c>
    </row>
    <row r="130" spans="1:43" x14ac:dyDescent="0.2">
      <c r="A130" s="8">
        <v>129</v>
      </c>
      <c r="B130" s="6" t="s">
        <v>646</v>
      </c>
      <c r="C130" s="6">
        <v>109.715</v>
      </c>
      <c r="D130" s="6">
        <v>106.40600000000001</v>
      </c>
      <c r="E130" s="6">
        <v>0.58699999999999997</v>
      </c>
      <c r="F130" s="6" t="s">
        <v>1443</v>
      </c>
      <c r="G130" s="6">
        <v>17</v>
      </c>
      <c r="H130" s="6">
        <v>29</v>
      </c>
      <c r="I130" s="6">
        <v>53.6</v>
      </c>
      <c r="J130" s="6">
        <v>50.9</v>
      </c>
      <c r="K130" s="6">
        <v>31.2</v>
      </c>
      <c r="L130" s="6">
        <v>29.9</v>
      </c>
      <c r="M130" s="6">
        <v>17.600000000000001</v>
      </c>
      <c r="N130" s="6">
        <v>12.7</v>
      </c>
      <c r="O130" s="6">
        <v>33.6</v>
      </c>
      <c r="P130" s="6">
        <v>21.4</v>
      </c>
      <c r="Q130" s="6">
        <v>70</v>
      </c>
      <c r="R130" s="6">
        <v>54.5</v>
      </c>
      <c r="S130" s="6">
        <v>52.3</v>
      </c>
      <c r="T130" s="6">
        <v>34.799999999999997</v>
      </c>
      <c r="U130" s="6">
        <v>32.9</v>
      </c>
      <c r="V130" s="6">
        <v>7.3</v>
      </c>
      <c r="W130" s="6">
        <v>7.5</v>
      </c>
      <c r="X130" s="6">
        <v>49</v>
      </c>
      <c r="Y130" s="6">
        <v>46</v>
      </c>
      <c r="Z130" s="6">
        <v>40</v>
      </c>
      <c r="AA130" s="6">
        <v>47.8</v>
      </c>
      <c r="AB130" s="6">
        <v>69.027000000000001</v>
      </c>
      <c r="AC130" s="6">
        <v>77.176000000000002</v>
      </c>
      <c r="AD130" s="6">
        <v>80.923000000000002</v>
      </c>
      <c r="AE130" s="6">
        <v>1.0289999999999999</v>
      </c>
      <c r="AF130" s="7">
        <v>2025</v>
      </c>
      <c r="AG130" s="6">
        <v>0</v>
      </c>
      <c r="AH130" s="6">
        <v>0</v>
      </c>
      <c r="AI130" s="6">
        <v>14.988</v>
      </c>
      <c r="AJ130" s="6"/>
      <c r="AK130" s="6">
        <v>75.3</v>
      </c>
      <c r="AL130" s="6">
        <v>76.2</v>
      </c>
      <c r="AM130" s="6">
        <v>1.129</v>
      </c>
      <c r="AN130" s="6">
        <v>1.0720000000000001</v>
      </c>
      <c r="AO130" s="6">
        <v>15.406000000000001</v>
      </c>
      <c r="AP130" s="6" t="s">
        <v>869</v>
      </c>
      <c r="AQ130" t="str">
        <f t="shared" si="1"/>
        <v>South Dakota State</v>
      </c>
    </row>
    <row r="131" spans="1:43" x14ac:dyDescent="0.2">
      <c r="A131" s="8">
        <v>130</v>
      </c>
      <c r="B131" s="6" t="s">
        <v>420</v>
      </c>
      <c r="C131" s="6">
        <v>111.87</v>
      </c>
      <c r="D131" s="6">
        <v>108.526</v>
      </c>
      <c r="E131" s="6">
        <v>0.58599999999999997</v>
      </c>
      <c r="F131" s="6" t="s">
        <v>1405</v>
      </c>
      <c r="G131" s="6">
        <v>21</v>
      </c>
      <c r="H131" s="6">
        <v>32</v>
      </c>
      <c r="I131" s="6">
        <v>54.8</v>
      </c>
      <c r="J131" s="6">
        <v>53.7</v>
      </c>
      <c r="K131" s="6">
        <v>26.1</v>
      </c>
      <c r="L131" s="6">
        <v>27</v>
      </c>
      <c r="M131" s="6">
        <v>15.9</v>
      </c>
      <c r="N131" s="6">
        <v>17.600000000000001</v>
      </c>
      <c r="O131" s="6">
        <v>27.2</v>
      </c>
      <c r="P131" s="6">
        <v>29.4</v>
      </c>
      <c r="Q131" s="6">
        <v>70.3</v>
      </c>
      <c r="R131" s="6">
        <v>52.9</v>
      </c>
      <c r="S131" s="6">
        <v>54.6</v>
      </c>
      <c r="T131" s="6">
        <v>38.1</v>
      </c>
      <c r="U131" s="6">
        <v>35.1</v>
      </c>
      <c r="V131" s="6">
        <v>9.1</v>
      </c>
      <c r="W131" s="6">
        <v>9.9</v>
      </c>
      <c r="X131" s="6">
        <v>60.1</v>
      </c>
      <c r="Y131" s="6">
        <v>55.5</v>
      </c>
      <c r="Z131" s="6">
        <v>44.6</v>
      </c>
      <c r="AA131" s="6">
        <v>43.4</v>
      </c>
      <c r="AB131" s="6">
        <v>70.605999999999995</v>
      </c>
      <c r="AC131" s="6">
        <v>78.105000000000004</v>
      </c>
      <c r="AD131" s="6">
        <v>80.894999999999996</v>
      </c>
      <c r="AE131" s="6">
        <v>2.04</v>
      </c>
      <c r="AF131" s="7">
        <v>2025</v>
      </c>
      <c r="AG131" s="6">
        <v>0</v>
      </c>
      <c r="AH131" s="6">
        <v>0</v>
      </c>
      <c r="AI131" s="6">
        <v>13.381</v>
      </c>
      <c r="AJ131" s="6"/>
      <c r="AK131" s="6">
        <v>71.3</v>
      </c>
      <c r="AL131" s="6">
        <v>72.3</v>
      </c>
      <c r="AM131" s="6">
        <v>1.1180000000000001</v>
      </c>
      <c r="AN131" s="6">
        <v>1.089</v>
      </c>
      <c r="AO131" s="6">
        <v>12.773999999999999</v>
      </c>
      <c r="AP131" s="6" t="s">
        <v>420</v>
      </c>
      <c r="AQ131" t="str">
        <f t="shared" ref="AQ131:AQ194" si="2">SUBSTITUTE(AP131,"St.","State")</f>
        <v>Belmont</v>
      </c>
    </row>
    <row r="132" spans="1:43" x14ac:dyDescent="0.2">
      <c r="A132" s="8">
        <v>131</v>
      </c>
      <c r="B132" s="6" t="s">
        <v>510</v>
      </c>
      <c r="C132" s="6">
        <v>112.05500000000001</v>
      </c>
      <c r="D132" s="6">
        <v>108.836</v>
      </c>
      <c r="E132" s="6">
        <v>0.58299999999999996</v>
      </c>
      <c r="F132" s="6" t="s">
        <v>1398</v>
      </c>
      <c r="G132" s="6">
        <v>18</v>
      </c>
      <c r="H132" s="6">
        <v>32</v>
      </c>
      <c r="I132" s="6">
        <v>56</v>
      </c>
      <c r="J132" s="6">
        <v>53.8</v>
      </c>
      <c r="K132" s="6">
        <v>30.7</v>
      </c>
      <c r="L132" s="6">
        <v>31.4</v>
      </c>
      <c r="M132" s="6">
        <v>15.8</v>
      </c>
      <c r="N132" s="6">
        <v>16.7</v>
      </c>
      <c r="O132" s="6">
        <v>24.6</v>
      </c>
      <c r="P132" s="6">
        <v>24.9</v>
      </c>
      <c r="Q132" s="6">
        <v>66.099999999999994</v>
      </c>
      <c r="R132" s="6">
        <v>56.6</v>
      </c>
      <c r="S132" s="6">
        <v>53.5</v>
      </c>
      <c r="T132" s="6">
        <v>36.9</v>
      </c>
      <c r="U132" s="6">
        <v>36.1</v>
      </c>
      <c r="V132" s="6">
        <v>5.5</v>
      </c>
      <c r="W132" s="6">
        <v>8.9</v>
      </c>
      <c r="X132" s="6">
        <v>54.3</v>
      </c>
      <c r="Y132" s="6">
        <v>50</v>
      </c>
      <c r="Z132" s="6">
        <v>47.5</v>
      </c>
      <c r="AA132" s="6">
        <v>43.3</v>
      </c>
      <c r="AB132" s="6">
        <v>65.576999999999998</v>
      </c>
      <c r="AC132" s="6">
        <v>76.17</v>
      </c>
      <c r="AD132" s="6">
        <v>79.308999999999997</v>
      </c>
      <c r="AE132" s="6">
        <v>1.7889999999999999</v>
      </c>
      <c r="AF132" s="7">
        <v>2025</v>
      </c>
      <c r="AG132" s="6">
        <v>0</v>
      </c>
      <c r="AH132" s="6">
        <v>0</v>
      </c>
      <c r="AI132" s="6">
        <v>1.8109999999999999</v>
      </c>
      <c r="AJ132" s="6"/>
      <c r="AK132" s="6">
        <v>74.7</v>
      </c>
      <c r="AL132" s="6">
        <v>75</v>
      </c>
      <c r="AM132" s="6">
        <v>1.1240000000000001</v>
      </c>
      <c r="AN132" s="6">
        <v>1.0940000000000001</v>
      </c>
      <c r="AO132" s="6">
        <v>13.358000000000001</v>
      </c>
      <c r="AP132" s="6" t="s">
        <v>872</v>
      </c>
      <c r="AQ132" t="str">
        <f t="shared" si="2"/>
        <v>Illinois State</v>
      </c>
    </row>
    <row r="133" spans="1:43" x14ac:dyDescent="0.2">
      <c r="A133" s="8">
        <v>132</v>
      </c>
      <c r="B133" s="6" t="s">
        <v>519</v>
      </c>
      <c r="C133" s="6">
        <v>108.024</v>
      </c>
      <c r="D133" s="6">
        <v>105.102</v>
      </c>
      <c r="E133" s="6">
        <v>0.57799999999999996</v>
      </c>
      <c r="F133" s="6" t="s">
        <v>1432</v>
      </c>
      <c r="G133" s="6">
        <v>19</v>
      </c>
      <c r="H133" s="6">
        <v>31</v>
      </c>
      <c r="I133" s="6">
        <v>49.6</v>
      </c>
      <c r="J133" s="6">
        <v>49.4</v>
      </c>
      <c r="K133" s="6">
        <v>32.200000000000003</v>
      </c>
      <c r="L133" s="6">
        <v>28</v>
      </c>
      <c r="M133" s="6">
        <v>15.7</v>
      </c>
      <c r="N133" s="6">
        <v>13.3</v>
      </c>
      <c r="O133" s="6">
        <v>30.9</v>
      </c>
      <c r="P133" s="6">
        <v>26.5</v>
      </c>
      <c r="Q133" s="6">
        <v>65.400000000000006</v>
      </c>
      <c r="R133" s="6">
        <v>49.1</v>
      </c>
      <c r="S133" s="6">
        <v>47.7</v>
      </c>
      <c r="T133" s="6">
        <v>33.5</v>
      </c>
      <c r="U133" s="6">
        <v>34.5</v>
      </c>
      <c r="V133" s="6">
        <v>9.9</v>
      </c>
      <c r="W133" s="6">
        <v>8.6999999999999993</v>
      </c>
      <c r="X133" s="6">
        <v>42.7</v>
      </c>
      <c r="Y133" s="6">
        <v>51.6</v>
      </c>
      <c r="Z133" s="6">
        <v>36.4</v>
      </c>
      <c r="AA133" s="6">
        <v>42.5</v>
      </c>
      <c r="AB133" s="6">
        <v>64.656000000000006</v>
      </c>
      <c r="AC133" s="6">
        <v>77.775999999999996</v>
      </c>
      <c r="AD133" s="6">
        <v>80.727000000000004</v>
      </c>
      <c r="AE133" s="6">
        <v>2</v>
      </c>
      <c r="AF133" s="7">
        <v>2025</v>
      </c>
      <c r="AG133" s="6">
        <v>0</v>
      </c>
      <c r="AH133" s="6">
        <v>0</v>
      </c>
      <c r="AI133" s="6">
        <v>0.2</v>
      </c>
      <c r="AJ133" s="6"/>
      <c r="AK133" s="6">
        <v>75.099999999999994</v>
      </c>
      <c r="AL133" s="6">
        <v>69.7</v>
      </c>
      <c r="AM133" s="6">
        <v>1.0760000000000001</v>
      </c>
      <c r="AN133" s="6">
        <v>1.0549999999999999</v>
      </c>
      <c r="AO133" s="6">
        <v>16.119</v>
      </c>
      <c r="AP133" s="6" t="s">
        <v>887</v>
      </c>
      <c r="AQ133" t="str">
        <f t="shared" si="2"/>
        <v>Jacksonville State</v>
      </c>
    </row>
    <row r="134" spans="1:43" x14ac:dyDescent="0.2">
      <c r="A134" s="8">
        <v>133</v>
      </c>
      <c r="B134" s="6" t="s">
        <v>563</v>
      </c>
      <c r="C134" s="6">
        <v>112.017</v>
      </c>
      <c r="D134" s="6">
        <v>109.005</v>
      </c>
      <c r="E134" s="6">
        <v>0.57799999999999996</v>
      </c>
      <c r="F134" s="6" t="s">
        <v>1438</v>
      </c>
      <c r="G134" s="6">
        <v>22</v>
      </c>
      <c r="H134" s="6">
        <v>31</v>
      </c>
      <c r="I134" s="6">
        <v>56.4</v>
      </c>
      <c r="J134" s="6">
        <v>52.2</v>
      </c>
      <c r="K134" s="6">
        <v>36.200000000000003</v>
      </c>
      <c r="L134" s="6">
        <v>31.9</v>
      </c>
      <c r="M134" s="6">
        <v>16.2</v>
      </c>
      <c r="N134" s="6">
        <v>15.5</v>
      </c>
      <c r="O134" s="6">
        <v>22.6</v>
      </c>
      <c r="P134" s="6">
        <v>29</v>
      </c>
      <c r="Q134" s="6">
        <v>67.5</v>
      </c>
      <c r="R134" s="6">
        <v>57.3</v>
      </c>
      <c r="S134" s="6">
        <v>53.1</v>
      </c>
      <c r="T134" s="6">
        <v>36.5</v>
      </c>
      <c r="U134" s="6">
        <v>33.700000000000003</v>
      </c>
      <c r="V134" s="6">
        <v>8.1</v>
      </c>
      <c r="W134" s="6">
        <v>8.5</v>
      </c>
      <c r="X134" s="6">
        <v>49.3</v>
      </c>
      <c r="Y134" s="6">
        <v>45.6</v>
      </c>
      <c r="Z134" s="6">
        <v>36.799999999999997</v>
      </c>
      <c r="AA134" s="6">
        <v>35</v>
      </c>
      <c r="AB134" s="6">
        <v>67.001999999999995</v>
      </c>
      <c r="AC134" s="6">
        <v>76.552000000000007</v>
      </c>
      <c r="AD134" s="6">
        <v>78.531999999999996</v>
      </c>
      <c r="AE134" s="6">
        <v>2.1480000000000001</v>
      </c>
      <c r="AF134" s="7">
        <v>2025</v>
      </c>
      <c r="AG134" s="6">
        <v>0</v>
      </c>
      <c r="AH134" s="6">
        <v>0</v>
      </c>
      <c r="AI134" s="6">
        <v>0.2</v>
      </c>
      <c r="AJ134" s="6"/>
      <c r="AK134" s="6">
        <v>74.599999999999994</v>
      </c>
      <c r="AL134" s="6">
        <v>74</v>
      </c>
      <c r="AM134" s="6">
        <v>1.1140000000000001</v>
      </c>
      <c r="AN134" s="6">
        <v>1.1020000000000001</v>
      </c>
      <c r="AO134" s="6">
        <v>15.118</v>
      </c>
      <c r="AP134" s="6" t="s">
        <v>563</v>
      </c>
      <c r="AQ134" t="str">
        <f t="shared" si="2"/>
        <v>Montana</v>
      </c>
    </row>
    <row r="135" spans="1:43" x14ac:dyDescent="0.2">
      <c r="A135" s="8">
        <v>134</v>
      </c>
      <c r="B135" s="6" t="s">
        <v>539</v>
      </c>
      <c r="C135" s="6">
        <v>107.687</v>
      </c>
      <c r="D135" s="6">
        <v>104.97799999999999</v>
      </c>
      <c r="E135" s="6">
        <v>0.57299999999999995</v>
      </c>
      <c r="F135" s="6" t="s">
        <v>1443</v>
      </c>
      <c r="G135" s="6">
        <v>17</v>
      </c>
      <c r="H135" s="6">
        <v>29</v>
      </c>
      <c r="I135" s="6">
        <v>52.5</v>
      </c>
      <c r="J135" s="6">
        <v>47.8</v>
      </c>
      <c r="K135" s="6">
        <v>35</v>
      </c>
      <c r="L135" s="6">
        <v>32</v>
      </c>
      <c r="M135" s="6">
        <v>18.899999999999999</v>
      </c>
      <c r="N135" s="6">
        <v>14.7</v>
      </c>
      <c r="O135" s="6">
        <v>29.3</v>
      </c>
      <c r="P135" s="6">
        <v>28.7</v>
      </c>
      <c r="Q135" s="6">
        <v>65.8</v>
      </c>
      <c r="R135" s="6">
        <v>53.5</v>
      </c>
      <c r="S135" s="6">
        <v>48.8</v>
      </c>
      <c r="T135" s="6">
        <v>34.1</v>
      </c>
      <c r="U135" s="6">
        <v>30.8</v>
      </c>
      <c r="V135" s="6">
        <v>11</v>
      </c>
      <c r="W135" s="6">
        <v>8.9</v>
      </c>
      <c r="X135" s="6">
        <v>57.5</v>
      </c>
      <c r="Y135" s="6">
        <v>47.8</v>
      </c>
      <c r="Z135" s="6">
        <v>41.4</v>
      </c>
      <c r="AA135" s="6">
        <v>38.9</v>
      </c>
      <c r="AB135" s="6">
        <v>64.367000000000004</v>
      </c>
      <c r="AC135" s="6">
        <v>76.929000000000002</v>
      </c>
      <c r="AD135" s="6">
        <v>80.040999999999997</v>
      </c>
      <c r="AE135" s="6">
        <v>1.8320000000000001</v>
      </c>
      <c r="AF135" s="7">
        <v>2025</v>
      </c>
      <c r="AG135" s="6">
        <v>0</v>
      </c>
      <c r="AH135" s="6">
        <v>0</v>
      </c>
      <c r="AI135" s="6">
        <v>46.386000000000003</v>
      </c>
      <c r="AJ135" s="6"/>
      <c r="AK135" s="6">
        <v>75</v>
      </c>
      <c r="AL135" s="6">
        <v>69.900000000000006</v>
      </c>
      <c r="AM135" s="6">
        <v>1.0680000000000001</v>
      </c>
      <c r="AN135" s="6">
        <v>1.0349999999999999</v>
      </c>
      <c r="AO135" s="6">
        <v>14.321999999999999</v>
      </c>
      <c r="AP135" s="6" t="s">
        <v>539</v>
      </c>
      <c r="AQ135" t="str">
        <f t="shared" si="2"/>
        <v>Louisiana Tech</v>
      </c>
    </row>
    <row r="136" spans="1:43" x14ac:dyDescent="0.2">
      <c r="A136" s="8">
        <v>135</v>
      </c>
      <c r="B136" s="6" t="s">
        <v>445</v>
      </c>
      <c r="C136" s="6">
        <v>114.008</v>
      </c>
      <c r="D136" s="6">
        <v>111.148</v>
      </c>
      <c r="E136" s="6">
        <v>0.57299999999999995</v>
      </c>
      <c r="F136" s="6" t="s">
        <v>1438</v>
      </c>
      <c r="G136" s="6">
        <v>22</v>
      </c>
      <c r="H136" s="6">
        <v>31</v>
      </c>
      <c r="I136" s="6">
        <v>56.5</v>
      </c>
      <c r="J136" s="6">
        <v>51.2</v>
      </c>
      <c r="K136" s="6">
        <v>31.5</v>
      </c>
      <c r="L136" s="6">
        <v>33.799999999999997</v>
      </c>
      <c r="M136" s="6">
        <v>15.4</v>
      </c>
      <c r="N136" s="6">
        <v>16.2</v>
      </c>
      <c r="O136" s="6">
        <v>25.8</v>
      </c>
      <c r="P136" s="6">
        <v>29.9</v>
      </c>
      <c r="Q136" s="6">
        <v>67.400000000000006</v>
      </c>
      <c r="R136" s="6">
        <v>57.5</v>
      </c>
      <c r="S136" s="6">
        <v>50</v>
      </c>
      <c r="T136" s="6">
        <v>36.799999999999997</v>
      </c>
      <c r="U136" s="6">
        <v>35.4</v>
      </c>
      <c r="V136" s="6">
        <v>8.6</v>
      </c>
      <c r="W136" s="6">
        <v>8.6999999999999993</v>
      </c>
      <c r="X136" s="6">
        <v>60.8</v>
      </c>
      <c r="Y136" s="6">
        <v>49.6</v>
      </c>
      <c r="Z136" s="6">
        <v>45.3</v>
      </c>
      <c r="AA136" s="6">
        <v>41</v>
      </c>
      <c r="AB136" s="6">
        <v>66.546000000000006</v>
      </c>
      <c r="AC136" s="6">
        <v>76.215999999999994</v>
      </c>
      <c r="AD136" s="6">
        <v>80.203000000000003</v>
      </c>
      <c r="AE136" s="6">
        <v>2.2930000000000001</v>
      </c>
      <c r="AF136" s="7">
        <v>2025</v>
      </c>
      <c r="AG136" s="6">
        <v>0</v>
      </c>
      <c r="AH136" s="6">
        <v>0</v>
      </c>
      <c r="AI136" s="6">
        <v>0.2</v>
      </c>
      <c r="AJ136" s="6"/>
      <c r="AK136" s="6">
        <v>76.900000000000006</v>
      </c>
      <c r="AL136" s="6">
        <v>70.099999999999994</v>
      </c>
      <c r="AM136" s="6">
        <v>1.1499999999999999</v>
      </c>
      <c r="AN136" s="6">
        <v>1.0740000000000001</v>
      </c>
      <c r="AO136" s="6">
        <v>12.156000000000001</v>
      </c>
      <c r="AP136" s="6" t="s">
        <v>445</v>
      </c>
      <c r="AQ136" t="str">
        <f t="shared" si="2"/>
        <v>Chattanooga</v>
      </c>
    </row>
    <row r="137" spans="1:43" x14ac:dyDescent="0.2">
      <c r="A137" s="8">
        <v>136</v>
      </c>
      <c r="B137" s="6" t="s">
        <v>642</v>
      </c>
      <c r="C137" s="6">
        <v>106.107</v>
      </c>
      <c r="D137" s="6">
        <v>103.6</v>
      </c>
      <c r="E137" s="6">
        <v>0.56799999999999995</v>
      </c>
      <c r="F137" s="6" t="s">
        <v>1444</v>
      </c>
      <c r="G137" s="6">
        <v>19</v>
      </c>
      <c r="H137" s="6">
        <v>30</v>
      </c>
      <c r="I137" s="6">
        <v>50.8</v>
      </c>
      <c r="J137" s="6">
        <v>48.5</v>
      </c>
      <c r="K137" s="6">
        <v>33.6</v>
      </c>
      <c r="L137" s="6">
        <v>24.4</v>
      </c>
      <c r="M137" s="6">
        <v>14.6</v>
      </c>
      <c r="N137" s="6">
        <v>20.6</v>
      </c>
      <c r="O137" s="6">
        <v>28.3</v>
      </c>
      <c r="P137" s="6">
        <v>32.200000000000003</v>
      </c>
      <c r="Q137" s="6">
        <v>64</v>
      </c>
      <c r="R137" s="6">
        <v>53.6</v>
      </c>
      <c r="S137" s="6">
        <v>46.9</v>
      </c>
      <c r="T137" s="6">
        <v>31.7</v>
      </c>
      <c r="U137" s="6">
        <v>33.1</v>
      </c>
      <c r="V137" s="6">
        <v>11.3</v>
      </c>
      <c r="W137" s="6">
        <v>10.7</v>
      </c>
      <c r="X137" s="6">
        <v>56</v>
      </c>
      <c r="Y137" s="6">
        <v>69.7</v>
      </c>
      <c r="Z137" s="6">
        <v>45.6</v>
      </c>
      <c r="AA137" s="6">
        <v>59.3</v>
      </c>
      <c r="AB137" s="6">
        <v>63.070999999999998</v>
      </c>
      <c r="AC137" s="6">
        <v>75.957999999999998</v>
      </c>
      <c r="AD137" s="6">
        <v>78.38</v>
      </c>
      <c r="AE137" s="6">
        <v>2.2810000000000001</v>
      </c>
      <c r="AF137" s="7">
        <v>2025</v>
      </c>
      <c r="AG137" s="6">
        <v>0</v>
      </c>
      <c r="AH137" s="6">
        <v>0</v>
      </c>
      <c r="AI137" s="6">
        <v>23.227</v>
      </c>
      <c r="AJ137" s="6"/>
      <c r="AK137" s="6">
        <v>70.900000000000006</v>
      </c>
      <c r="AL137" s="6">
        <v>69.5</v>
      </c>
      <c r="AM137" s="6">
        <v>1.085</v>
      </c>
      <c r="AN137" s="6">
        <v>0.999</v>
      </c>
      <c r="AO137" s="6">
        <v>11.276999999999999</v>
      </c>
      <c r="AP137" s="6" t="s">
        <v>642</v>
      </c>
      <c r="AQ137" t="str">
        <f t="shared" si="2"/>
        <v>South Alabama</v>
      </c>
    </row>
    <row r="138" spans="1:43" x14ac:dyDescent="0.2">
      <c r="A138" s="8">
        <v>137</v>
      </c>
      <c r="B138" s="6" t="s">
        <v>634</v>
      </c>
      <c r="C138" s="6">
        <v>110.41500000000001</v>
      </c>
      <c r="D138" s="6">
        <v>107.96899999999999</v>
      </c>
      <c r="E138" s="6">
        <v>0.56399999999999995</v>
      </c>
      <c r="F138" s="6" t="s">
        <v>1442</v>
      </c>
      <c r="G138" s="6">
        <v>20</v>
      </c>
      <c r="H138" s="6">
        <v>30</v>
      </c>
      <c r="I138" s="6">
        <v>54.6</v>
      </c>
      <c r="J138" s="6">
        <v>53.2</v>
      </c>
      <c r="K138" s="6">
        <v>29.3</v>
      </c>
      <c r="L138" s="6">
        <v>41.8</v>
      </c>
      <c r="M138" s="6">
        <v>18.3</v>
      </c>
      <c r="N138" s="6">
        <v>21.8</v>
      </c>
      <c r="O138" s="6">
        <v>34.6</v>
      </c>
      <c r="P138" s="6">
        <v>33.5</v>
      </c>
      <c r="Q138" s="6">
        <v>71.599999999999994</v>
      </c>
      <c r="R138" s="6">
        <v>54</v>
      </c>
      <c r="S138" s="6">
        <v>53.8</v>
      </c>
      <c r="T138" s="6">
        <v>36.9</v>
      </c>
      <c r="U138" s="6">
        <v>35</v>
      </c>
      <c r="V138" s="6">
        <v>11</v>
      </c>
      <c r="W138" s="6">
        <v>10.3</v>
      </c>
      <c r="X138" s="6">
        <v>55.9</v>
      </c>
      <c r="Y138" s="6">
        <v>59.4</v>
      </c>
      <c r="Z138" s="6">
        <v>46.7</v>
      </c>
      <c r="AA138" s="6">
        <v>43.8</v>
      </c>
      <c r="AB138" s="6">
        <v>70.828000000000003</v>
      </c>
      <c r="AC138" s="6">
        <v>76.608000000000004</v>
      </c>
      <c r="AD138" s="6">
        <v>79.83</v>
      </c>
      <c r="AE138" s="6">
        <v>1.714</v>
      </c>
      <c r="AF138" s="7">
        <v>2025</v>
      </c>
      <c r="AG138" s="6">
        <v>0</v>
      </c>
      <c r="AH138" s="6">
        <v>0</v>
      </c>
      <c r="AI138" s="6">
        <v>19.420999999999999</v>
      </c>
      <c r="AJ138" s="6"/>
      <c r="AK138" s="6">
        <v>72.099999999999994</v>
      </c>
      <c r="AL138" s="6">
        <v>70</v>
      </c>
      <c r="AM138" s="6">
        <v>1.137</v>
      </c>
      <c r="AN138" s="6">
        <v>1.0620000000000001</v>
      </c>
      <c r="AO138" s="6">
        <v>13.332000000000001</v>
      </c>
      <c r="AP138" s="6" t="s">
        <v>634</v>
      </c>
      <c r="AQ138" t="str">
        <f t="shared" si="2"/>
        <v>Samford</v>
      </c>
    </row>
    <row r="139" spans="1:43" x14ac:dyDescent="0.2">
      <c r="A139" s="8">
        <v>138</v>
      </c>
      <c r="B139" s="6" t="s">
        <v>678</v>
      </c>
      <c r="C139" s="6">
        <v>108.336</v>
      </c>
      <c r="D139" s="6">
        <v>106.05800000000001</v>
      </c>
      <c r="E139" s="6">
        <v>0.56100000000000005</v>
      </c>
      <c r="F139" s="6" t="s">
        <v>1420</v>
      </c>
      <c r="G139" s="6">
        <v>17</v>
      </c>
      <c r="H139" s="6">
        <v>31</v>
      </c>
      <c r="I139" s="6">
        <v>52.1</v>
      </c>
      <c r="J139" s="6">
        <v>48.4</v>
      </c>
      <c r="K139" s="6">
        <v>35.1</v>
      </c>
      <c r="L139" s="6">
        <v>32.799999999999997</v>
      </c>
      <c r="M139" s="6">
        <v>15.9</v>
      </c>
      <c r="N139" s="6">
        <v>17.399999999999999</v>
      </c>
      <c r="O139" s="6">
        <v>27.2</v>
      </c>
      <c r="P139" s="6">
        <v>32.4</v>
      </c>
      <c r="Q139" s="6">
        <v>67.7</v>
      </c>
      <c r="R139" s="6">
        <v>52.9</v>
      </c>
      <c r="S139" s="6">
        <v>48.3</v>
      </c>
      <c r="T139" s="6">
        <v>33.9</v>
      </c>
      <c r="U139" s="6">
        <v>32.299999999999997</v>
      </c>
      <c r="V139" s="6">
        <v>13.1</v>
      </c>
      <c r="W139" s="6">
        <v>10.3</v>
      </c>
      <c r="X139" s="6">
        <v>56.7</v>
      </c>
      <c r="Y139" s="6">
        <v>60.1</v>
      </c>
      <c r="Z139" s="6">
        <v>39.4</v>
      </c>
      <c r="AA139" s="6">
        <v>43.1</v>
      </c>
      <c r="AB139" s="6">
        <v>66.674999999999997</v>
      </c>
      <c r="AC139" s="6">
        <v>78.356999999999999</v>
      </c>
      <c r="AD139" s="6">
        <v>80.132000000000005</v>
      </c>
      <c r="AE139" s="6">
        <v>1.163</v>
      </c>
      <c r="AF139" s="7">
        <v>2025</v>
      </c>
      <c r="AG139" s="6">
        <v>0</v>
      </c>
      <c r="AH139" s="6">
        <v>0</v>
      </c>
      <c r="AI139" s="6">
        <v>59.838000000000001</v>
      </c>
      <c r="AJ139" s="6"/>
      <c r="AK139" s="6">
        <v>75.2</v>
      </c>
      <c r="AL139" s="6">
        <v>73.5</v>
      </c>
      <c r="AM139" s="6">
        <v>1.091</v>
      </c>
      <c r="AN139" s="6">
        <v>1.0469999999999999</v>
      </c>
      <c r="AO139" s="6">
        <v>12.629</v>
      </c>
      <c r="AP139" s="6" t="s">
        <v>678</v>
      </c>
      <c r="AQ139" t="str">
        <f t="shared" si="2"/>
        <v>Tulane</v>
      </c>
    </row>
    <row r="140" spans="1:43" x14ac:dyDescent="0.2">
      <c r="A140" s="8">
        <v>139</v>
      </c>
      <c r="B140" s="6" t="s">
        <v>639</v>
      </c>
      <c r="C140" s="6">
        <v>103.038</v>
      </c>
      <c r="D140" s="6">
        <v>100.962</v>
      </c>
      <c r="E140" s="6">
        <v>0.55800000000000005</v>
      </c>
      <c r="F140" s="6" t="s">
        <v>1437</v>
      </c>
      <c r="G140" s="6">
        <v>12</v>
      </c>
      <c r="H140" s="6">
        <v>30</v>
      </c>
      <c r="I140" s="6">
        <v>46.5</v>
      </c>
      <c r="J140" s="6">
        <v>51.2</v>
      </c>
      <c r="K140" s="6">
        <v>42.3</v>
      </c>
      <c r="L140" s="6">
        <v>36.700000000000003</v>
      </c>
      <c r="M140" s="6">
        <v>17</v>
      </c>
      <c r="N140" s="6">
        <v>20.9</v>
      </c>
      <c r="O140" s="6">
        <v>29.9</v>
      </c>
      <c r="P140" s="6">
        <v>27</v>
      </c>
      <c r="Q140" s="6">
        <v>67.5</v>
      </c>
      <c r="R140" s="6">
        <v>46.3</v>
      </c>
      <c r="S140" s="6">
        <v>53.3</v>
      </c>
      <c r="T140" s="6">
        <v>31.3</v>
      </c>
      <c r="U140" s="6">
        <v>31.9</v>
      </c>
      <c r="V140" s="6">
        <v>9.6999999999999993</v>
      </c>
      <c r="W140" s="6">
        <v>11.4</v>
      </c>
      <c r="X140" s="6">
        <v>51.3</v>
      </c>
      <c r="Y140" s="6">
        <v>56.3</v>
      </c>
      <c r="Z140" s="6">
        <v>36.299999999999997</v>
      </c>
      <c r="AA140" s="6">
        <v>38.6</v>
      </c>
      <c r="AB140" s="6">
        <v>65.909000000000006</v>
      </c>
      <c r="AC140" s="6">
        <v>76.709999999999994</v>
      </c>
      <c r="AD140" s="6">
        <v>80.183000000000007</v>
      </c>
      <c r="AE140" s="6">
        <v>2.1629999999999998</v>
      </c>
      <c r="AF140" s="7">
        <v>2025</v>
      </c>
      <c r="AG140" s="6">
        <v>0</v>
      </c>
      <c r="AH140" s="6">
        <v>0</v>
      </c>
      <c r="AI140" s="6">
        <v>18.521999999999998</v>
      </c>
      <c r="AJ140" s="6"/>
      <c r="AK140" s="6">
        <v>71.3</v>
      </c>
      <c r="AL140" s="6">
        <v>72.099999999999994</v>
      </c>
      <c r="AM140" s="6">
        <v>1.0189999999999999</v>
      </c>
      <c r="AN140" s="6">
        <v>1.002</v>
      </c>
      <c r="AO140" s="6">
        <v>15.404999999999999</v>
      </c>
      <c r="AP140" s="6" t="s">
        <v>639</v>
      </c>
      <c r="AQ140" t="str">
        <f t="shared" si="2"/>
        <v>Seattle</v>
      </c>
    </row>
    <row r="141" spans="1:43" x14ac:dyDescent="0.2">
      <c r="A141" s="8">
        <v>140</v>
      </c>
      <c r="B141" s="6" t="s">
        <v>717</v>
      </c>
      <c r="C141" s="6">
        <v>105.8</v>
      </c>
      <c r="D141" s="6">
        <v>103.723</v>
      </c>
      <c r="E141" s="6">
        <v>0.55700000000000005</v>
      </c>
      <c r="F141" s="6" t="s">
        <v>1398</v>
      </c>
      <c r="G141" s="6">
        <v>18</v>
      </c>
      <c r="H141" s="6">
        <v>32</v>
      </c>
      <c r="I141" s="6">
        <v>48.7</v>
      </c>
      <c r="J141" s="6">
        <v>49.9</v>
      </c>
      <c r="K141" s="6">
        <v>35.200000000000003</v>
      </c>
      <c r="L141" s="6">
        <v>28.3</v>
      </c>
      <c r="M141" s="6">
        <v>16.399999999999999</v>
      </c>
      <c r="N141" s="6">
        <v>15.7</v>
      </c>
      <c r="O141" s="6">
        <v>31.9</v>
      </c>
      <c r="P141" s="6">
        <v>28.4</v>
      </c>
      <c r="Q141" s="6">
        <v>69.099999999999994</v>
      </c>
      <c r="R141" s="6">
        <v>50.1</v>
      </c>
      <c r="S141" s="6">
        <v>49.9</v>
      </c>
      <c r="T141" s="6">
        <v>30.2</v>
      </c>
      <c r="U141" s="6">
        <v>33.299999999999997</v>
      </c>
      <c r="V141" s="6">
        <v>11.7</v>
      </c>
      <c r="W141" s="6">
        <v>10.9</v>
      </c>
      <c r="X141" s="6">
        <v>44.6</v>
      </c>
      <c r="Y141" s="6">
        <v>51.9</v>
      </c>
      <c r="Z141" s="6">
        <v>28.4</v>
      </c>
      <c r="AA141" s="6">
        <v>38.299999999999997</v>
      </c>
      <c r="AB141" s="6">
        <v>68.63</v>
      </c>
      <c r="AC141" s="6">
        <v>76.858999999999995</v>
      </c>
      <c r="AD141" s="6">
        <v>80.177000000000007</v>
      </c>
      <c r="AE141" s="6">
        <v>2.8079999999999998</v>
      </c>
      <c r="AF141" s="7">
        <v>2025</v>
      </c>
      <c r="AG141" s="6">
        <v>0</v>
      </c>
      <c r="AH141" s="6">
        <v>0</v>
      </c>
      <c r="AI141" s="6">
        <v>25.640999999999998</v>
      </c>
      <c r="AJ141" s="6"/>
      <c r="AK141" s="6">
        <v>72.599999999999994</v>
      </c>
      <c r="AL141" s="6">
        <v>66.900000000000006</v>
      </c>
      <c r="AM141" s="6">
        <v>1.0549999999999999</v>
      </c>
      <c r="AN141" s="6">
        <v>1.0429999999999999</v>
      </c>
      <c r="AO141" s="6">
        <v>15.866</v>
      </c>
      <c r="AP141" s="6" t="s">
        <v>888</v>
      </c>
      <c r="AQ141" t="str">
        <f t="shared" si="2"/>
        <v>Wichita State</v>
      </c>
    </row>
    <row r="142" spans="1:43" x14ac:dyDescent="0.2">
      <c r="A142" s="8">
        <v>141</v>
      </c>
      <c r="B142" s="6" t="s">
        <v>459</v>
      </c>
      <c r="C142" s="6">
        <v>109.31100000000001</v>
      </c>
      <c r="D142" s="6">
        <v>107.37</v>
      </c>
      <c r="E142" s="6">
        <v>0.55100000000000005</v>
      </c>
      <c r="F142" s="6" t="s">
        <v>1423</v>
      </c>
      <c r="G142" s="6">
        <v>16</v>
      </c>
      <c r="H142" s="6">
        <v>32</v>
      </c>
      <c r="I142" s="6">
        <v>52.4</v>
      </c>
      <c r="J142" s="6">
        <v>52.3</v>
      </c>
      <c r="K142" s="6">
        <v>29.2</v>
      </c>
      <c r="L142" s="6">
        <v>28.1</v>
      </c>
      <c r="M142" s="6">
        <v>14.6</v>
      </c>
      <c r="N142" s="6">
        <v>15.4</v>
      </c>
      <c r="O142" s="6">
        <v>24.4</v>
      </c>
      <c r="P142" s="6">
        <v>26.9</v>
      </c>
      <c r="Q142" s="6">
        <v>66.3</v>
      </c>
      <c r="R142" s="6">
        <v>53.3</v>
      </c>
      <c r="S142" s="6">
        <v>51.9</v>
      </c>
      <c r="T142" s="6">
        <v>34.1</v>
      </c>
      <c r="U142" s="6">
        <v>35.299999999999997</v>
      </c>
      <c r="V142" s="6">
        <v>7.3</v>
      </c>
      <c r="W142" s="6">
        <v>8.8000000000000007</v>
      </c>
      <c r="X142" s="6">
        <v>56.9</v>
      </c>
      <c r="Y142" s="6">
        <v>49.2</v>
      </c>
      <c r="Z142" s="6">
        <v>42.1</v>
      </c>
      <c r="AA142" s="6">
        <v>39.9</v>
      </c>
      <c r="AB142" s="6">
        <v>65.683999999999997</v>
      </c>
      <c r="AC142" s="6">
        <v>78.575999999999993</v>
      </c>
      <c r="AD142" s="6">
        <v>81.141999999999996</v>
      </c>
      <c r="AE142" s="6">
        <v>1.694</v>
      </c>
      <c r="AF142" s="7">
        <v>2025</v>
      </c>
      <c r="AG142" s="6">
        <v>0</v>
      </c>
      <c r="AH142" s="6">
        <v>0</v>
      </c>
      <c r="AI142" s="6">
        <v>12.525</v>
      </c>
      <c r="AJ142" s="6"/>
      <c r="AK142" s="6">
        <v>75</v>
      </c>
      <c r="AL142" s="6">
        <v>70</v>
      </c>
      <c r="AM142" s="6">
        <v>1.0860000000000001</v>
      </c>
      <c r="AN142" s="6">
        <v>1.0780000000000001</v>
      </c>
      <c r="AO142" s="6">
        <v>16.728999999999999</v>
      </c>
      <c r="AP142" s="6" t="s">
        <v>459</v>
      </c>
      <c r="AQ142" t="str">
        <f t="shared" si="2"/>
        <v>Davidson</v>
      </c>
    </row>
    <row r="143" spans="1:43" x14ac:dyDescent="0.2">
      <c r="A143" s="8">
        <v>142</v>
      </c>
      <c r="B143" s="6" t="s">
        <v>488</v>
      </c>
      <c r="C143" s="6">
        <v>109.245</v>
      </c>
      <c r="D143" s="6">
        <v>107.325</v>
      </c>
      <c r="E143" s="6">
        <v>0.55100000000000005</v>
      </c>
      <c r="F143" s="6" t="s">
        <v>1438</v>
      </c>
      <c r="G143" s="6">
        <v>22</v>
      </c>
      <c r="H143" s="6">
        <v>31</v>
      </c>
      <c r="I143" s="6">
        <v>53.6</v>
      </c>
      <c r="J143" s="6">
        <v>49.2</v>
      </c>
      <c r="K143" s="6">
        <v>35.4</v>
      </c>
      <c r="L143" s="6">
        <v>29</v>
      </c>
      <c r="M143" s="6">
        <v>17</v>
      </c>
      <c r="N143" s="6">
        <v>16.5</v>
      </c>
      <c r="O143" s="6">
        <v>30</v>
      </c>
      <c r="P143" s="6">
        <v>31</v>
      </c>
      <c r="Q143" s="6">
        <v>66.5</v>
      </c>
      <c r="R143" s="6">
        <v>53.2</v>
      </c>
      <c r="S143" s="6">
        <v>49.2</v>
      </c>
      <c r="T143" s="6">
        <v>36</v>
      </c>
      <c r="U143" s="6">
        <v>32.9</v>
      </c>
      <c r="V143" s="6">
        <v>9.1</v>
      </c>
      <c r="W143" s="6">
        <v>11.6</v>
      </c>
      <c r="X143" s="6">
        <v>64.599999999999994</v>
      </c>
      <c r="Y143" s="6">
        <v>48</v>
      </c>
      <c r="Z143" s="6">
        <v>51.4</v>
      </c>
      <c r="AA143" s="6">
        <v>38.6</v>
      </c>
      <c r="AB143" s="6">
        <v>65.813000000000002</v>
      </c>
      <c r="AC143" s="6">
        <v>77.853999999999999</v>
      </c>
      <c r="AD143" s="6">
        <v>81.448999999999998</v>
      </c>
      <c r="AE143" s="6">
        <v>2.0449999999999999</v>
      </c>
      <c r="AF143" s="7">
        <v>2025</v>
      </c>
      <c r="AG143" s="6">
        <v>0</v>
      </c>
      <c r="AH143" s="6">
        <v>0</v>
      </c>
      <c r="AI143" s="6">
        <v>4.1740000000000004</v>
      </c>
      <c r="AJ143" s="6"/>
      <c r="AK143" s="6">
        <v>69.599999999999994</v>
      </c>
      <c r="AL143" s="6">
        <v>73.5</v>
      </c>
      <c r="AM143" s="6">
        <v>1.1080000000000001</v>
      </c>
      <c r="AN143" s="6">
        <v>1.0549999999999999</v>
      </c>
      <c r="AO143" s="6">
        <v>11.002000000000001</v>
      </c>
      <c r="AP143" s="6" t="s">
        <v>488</v>
      </c>
      <c r="AQ143" t="str">
        <f t="shared" si="2"/>
        <v>Furman</v>
      </c>
    </row>
    <row r="144" spans="1:43" x14ac:dyDescent="0.2">
      <c r="A144" s="8">
        <v>143</v>
      </c>
      <c r="B144" s="6" t="s">
        <v>700</v>
      </c>
      <c r="C144" s="6">
        <v>105.79600000000001</v>
      </c>
      <c r="D144" s="6">
        <v>103.959</v>
      </c>
      <c r="E144" s="6">
        <v>0.55000000000000004</v>
      </c>
      <c r="F144" s="6" t="s">
        <v>1445</v>
      </c>
      <c r="G144" s="6">
        <v>15</v>
      </c>
      <c r="H144" s="6">
        <v>30</v>
      </c>
      <c r="I144" s="6">
        <v>49.3</v>
      </c>
      <c r="J144" s="6">
        <v>52.4</v>
      </c>
      <c r="K144" s="6">
        <v>37</v>
      </c>
      <c r="L144" s="6">
        <v>40</v>
      </c>
      <c r="M144" s="6">
        <v>16.600000000000001</v>
      </c>
      <c r="N144" s="6">
        <v>22</v>
      </c>
      <c r="O144" s="6">
        <v>25.4</v>
      </c>
      <c r="P144" s="6">
        <v>32.4</v>
      </c>
      <c r="Q144" s="6">
        <v>68.900000000000006</v>
      </c>
      <c r="R144" s="6">
        <v>47.7</v>
      </c>
      <c r="S144" s="6">
        <v>54</v>
      </c>
      <c r="T144" s="6">
        <v>34.6</v>
      </c>
      <c r="U144" s="6">
        <v>33.4</v>
      </c>
      <c r="V144" s="6">
        <v>8.9</v>
      </c>
      <c r="W144" s="6">
        <v>9.6999999999999993</v>
      </c>
      <c r="X144" s="6">
        <v>51</v>
      </c>
      <c r="Y144" s="6">
        <v>57.7</v>
      </c>
      <c r="Z144" s="6">
        <v>36.200000000000003</v>
      </c>
      <c r="AA144" s="6">
        <v>41.2</v>
      </c>
      <c r="AB144" s="6">
        <v>68.426000000000002</v>
      </c>
      <c r="AC144" s="6">
        <v>76.863</v>
      </c>
      <c r="AD144" s="6">
        <v>79.403000000000006</v>
      </c>
      <c r="AE144" s="6">
        <v>2.1579999999999999</v>
      </c>
      <c r="AF144" s="7">
        <v>2025</v>
      </c>
      <c r="AG144" s="6">
        <v>0</v>
      </c>
      <c r="AH144" s="6">
        <v>0</v>
      </c>
      <c r="AI144" s="6">
        <v>7.9749999999999996</v>
      </c>
      <c r="AJ144" s="6"/>
      <c r="AK144" s="6">
        <v>71.900000000000006</v>
      </c>
      <c r="AL144" s="6">
        <v>71.5</v>
      </c>
      <c r="AM144" s="6">
        <v>1.028</v>
      </c>
      <c r="AN144" s="6">
        <v>1.042</v>
      </c>
      <c r="AO144" s="6">
        <v>16.809999999999999</v>
      </c>
      <c r="AP144" s="6" t="s">
        <v>700</v>
      </c>
      <c r="AQ144" t="str">
        <f t="shared" si="2"/>
        <v>UTEP</v>
      </c>
    </row>
    <row r="145" spans="1:43" x14ac:dyDescent="0.2">
      <c r="A145" s="8">
        <v>144</v>
      </c>
      <c r="B145" s="6" t="s">
        <v>400</v>
      </c>
      <c r="C145" s="6">
        <v>106.54600000000001</v>
      </c>
      <c r="D145" s="6">
        <v>104.715</v>
      </c>
      <c r="E145" s="6">
        <v>0.55000000000000004</v>
      </c>
      <c r="F145" s="6" t="s">
        <v>1422</v>
      </c>
      <c r="G145" s="6">
        <v>13</v>
      </c>
      <c r="H145" s="6">
        <v>32</v>
      </c>
      <c r="I145" s="6">
        <v>51.2</v>
      </c>
      <c r="J145" s="6">
        <v>52.3</v>
      </c>
      <c r="K145" s="6">
        <v>30.8</v>
      </c>
      <c r="L145" s="6">
        <v>31.8</v>
      </c>
      <c r="M145" s="6">
        <v>20.100000000000001</v>
      </c>
      <c r="N145" s="6">
        <v>16.2</v>
      </c>
      <c r="O145" s="6">
        <v>31</v>
      </c>
      <c r="P145" s="6">
        <v>29.2</v>
      </c>
      <c r="Q145" s="6">
        <v>66.099999999999994</v>
      </c>
      <c r="R145" s="6">
        <v>50.3</v>
      </c>
      <c r="S145" s="6">
        <v>54.6</v>
      </c>
      <c r="T145" s="6">
        <v>35</v>
      </c>
      <c r="U145" s="6">
        <v>32.6</v>
      </c>
      <c r="V145" s="6">
        <v>5.8</v>
      </c>
      <c r="W145" s="6">
        <v>9.9</v>
      </c>
      <c r="X145" s="6">
        <v>51.5</v>
      </c>
      <c r="Y145" s="6">
        <v>55</v>
      </c>
      <c r="Z145" s="6">
        <v>40.4</v>
      </c>
      <c r="AA145" s="6">
        <v>41.2</v>
      </c>
      <c r="AB145" s="6">
        <v>65.084000000000003</v>
      </c>
      <c r="AC145" s="6">
        <v>77.33</v>
      </c>
      <c r="AD145" s="6">
        <v>80.429000000000002</v>
      </c>
      <c r="AE145" s="6">
        <v>1.3460000000000001</v>
      </c>
      <c r="AF145" s="7">
        <v>2025</v>
      </c>
      <c r="AG145" s="6">
        <v>0</v>
      </c>
      <c r="AH145" s="6">
        <v>0</v>
      </c>
      <c r="AI145" s="6">
        <v>44.441000000000003</v>
      </c>
      <c r="AJ145" s="6"/>
      <c r="AK145" s="6">
        <v>71.400000000000006</v>
      </c>
      <c r="AL145" s="6">
        <v>75.8</v>
      </c>
      <c r="AM145" s="6">
        <v>1.0349999999999999</v>
      </c>
      <c r="AN145" s="6">
        <v>1.0940000000000001</v>
      </c>
      <c r="AO145" s="6">
        <v>24.475000000000001</v>
      </c>
      <c r="AP145" s="6" t="s">
        <v>400</v>
      </c>
      <c r="AQ145" t="str">
        <f t="shared" si="2"/>
        <v>Virginia Tech</v>
      </c>
    </row>
    <row r="146" spans="1:43" x14ac:dyDescent="0.2">
      <c r="A146" s="8">
        <v>145</v>
      </c>
      <c r="B146" s="6" t="s">
        <v>720</v>
      </c>
      <c r="C146" s="6">
        <v>111.471</v>
      </c>
      <c r="D146" s="6">
        <v>109.669</v>
      </c>
      <c r="E146" s="6">
        <v>0.54700000000000004</v>
      </c>
      <c r="F146" s="6" t="s">
        <v>1408</v>
      </c>
      <c r="G146" s="6">
        <v>17</v>
      </c>
      <c r="H146" s="6">
        <v>32</v>
      </c>
      <c r="I146" s="6">
        <v>53.3</v>
      </c>
      <c r="J146" s="6">
        <v>51.8</v>
      </c>
      <c r="K146" s="6">
        <v>31.1</v>
      </c>
      <c r="L146" s="6">
        <v>36.200000000000003</v>
      </c>
      <c r="M146" s="6">
        <v>16.899999999999999</v>
      </c>
      <c r="N146" s="6">
        <v>14.9</v>
      </c>
      <c r="O146" s="6">
        <v>35.5</v>
      </c>
      <c r="P146" s="6">
        <v>26.2</v>
      </c>
      <c r="Q146" s="6">
        <v>64.599999999999994</v>
      </c>
      <c r="R146" s="6">
        <v>54.6</v>
      </c>
      <c r="S146" s="6">
        <v>51.8</v>
      </c>
      <c r="T146" s="6">
        <v>34.5</v>
      </c>
      <c r="U146" s="6">
        <v>34.5</v>
      </c>
      <c r="V146" s="6">
        <v>8.8000000000000007</v>
      </c>
      <c r="W146" s="6">
        <v>9.6999999999999993</v>
      </c>
      <c r="X146" s="6">
        <v>55</v>
      </c>
      <c r="Y146" s="6">
        <v>49.3</v>
      </c>
      <c r="Z146" s="6">
        <v>47.7</v>
      </c>
      <c r="AA146" s="6">
        <v>45.8</v>
      </c>
      <c r="AB146" s="6">
        <v>63.945</v>
      </c>
      <c r="AC146" s="6">
        <v>76.156000000000006</v>
      </c>
      <c r="AD146" s="6">
        <v>79.167000000000002</v>
      </c>
      <c r="AE146" s="6">
        <v>2.0880000000000001</v>
      </c>
      <c r="AF146" s="7">
        <v>2025</v>
      </c>
      <c r="AG146" s="6">
        <v>0</v>
      </c>
      <c r="AH146" s="6">
        <v>0</v>
      </c>
      <c r="AI146" s="6">
        <v>0.2</v>
      </c>
      <c r="AJ146" s="6"/>
      <c r="AK146" s="6">
        <v>66.8</v>
      </c>
      <c r="AL146" s="6">
        <v>69.2</v>
      </c>
      <c r="AM146" s="6">
        <v>1.1279999999999999</v>
      </c>
      <c r="AN146" s="6">
        <v>1.0860000000000001</v>
      </c>
      <c r="AO146" s="6">
        <v>12.683999999999999</v>
      </c>
      <c r="AP146" s="6" t="s">
        <v>720</v>
      </c>
      <c r="AQ146" t="str">
        <f t="shared" si="2"/>
        <v>Wofford</v>
      </c>
    </row>
    <row r="147" spans="1:43" x14ac:dyDescent="0.2">
      <c r="A147" s="8">
        <v>146</v>
      </c>
      <c r="B147" s="6" t="s">
        <v>553</v>
      </c>
      <c r="C147" s="6">
        <v>107.789</v>
      </c>
      <c r="D147" s="6">
        <v>106.43899999999999</v>
      </c>
      <c r="E147" s="6">
        <v>0.53600000000000003</v>
      </c>
      <c r="F147" s="6" t="s">
        <v>1419</v>
      </c>
      <c r="G147" s="6">
        <v>23</v>
      </c>
      <c r="H147" s="6">
        <v>32</v>
      </c>
      <c r="I147" s="6">
        <v>55.4</v>
      </c>
      <c r="J147" s="6">
        <v>51.3</v>
      </c>
      <c r="K147" s="6">
        <v>28.1</v>
      </c>
      <c r="L147" s="6">
        <v>33.299999999999997</v>
      </c>
      <c r="M147" s="6">
        <v>17.399999999999999</v>
      </c>
      <c r="N147" s="6">
        <v>19.100000000000001</v>
      </c>
      <c r="O147" s="6">
        <v>27.5</v>
      </c>
      <c r="P147" s="6">
        <v>29</v>
      </c>
      <c r="Q147" s="6">
        <v>70.099999999999994</v>
      </c>
      <c r="R147" s="6">
        <v>53.9</v>
      </c>
      <c r="S147" s="6">
        <v>51.9</v>
      </c>
      <c r="T147" s="6">
        <v>38.200000000000003</v>
      </c>
      <c r="U147" s="6">
        <v>33.6</v>
      </c>
      <c r="V147" s="6">
        <v>10.1</v>
      </c>
      <c r="W147" s="6">
        <v>9.6999999999999993</v>
      </c>
      <c r="X147" s="6">
        <v>55.4</v>
      </c>
      <c r="Y147" s="6">
        <v>48</v>
      </c>
      <c r="Z147" s="6">
        <v>44</v>
      </c>
      <c r="AA147" s="6">
        <v>39.9</v>
      </c>
      <c r="AB147" s="6">
        <v>68.838999999999999</v>
      </c>
      <c r="AC147" s="6">
        <v>77.396000000000001</v>
      </c>
      <c r="AD147" s="6">
        <v>80.563999999999993</v>
      </c>
      <c r="AE147" s="6">
        <v>1.133</v>
      </c>
      <c r="AF147" s="7">
        <v>2025</v>
      </c>
      <c r="AG147" s="6">
        <v>0</v>
      </c>
      <c r="AH147" s="6">
        <v>0</v>
      </c>
      <c r="AI147" s="6">
        <v>19.277000000000001</v>
      </c>
      <c r="AJ147" s="6"/>
      <c r="AK147" s="6">
        <v>72.400000000000006</v>
      </c>
      <c r="AL147" s="6">
        <v>71.599999999999994</v>
      </c>
      <c r="AM147" s="6">
        <v>1.1040000000000001</v>
      </c>
      <c r="AN147" s="6">
        <v>1.0409999999999999</v>
      </c>
      <c r="AO147" s="6">
        <v>10.486000000000001</v>
      </c>
      <c r="AP147" s="6" t="s">
        <v>882</v>
      </c>
      <c r="AQ147" t="str">
        <f t="shared" si="2"/>
        <v>Miami OH</v>
      </c>
    </row>
    <row r="148" spans="1:43" x14ac:dyDescent="0.2">
      <c r="A148" s="8">
        <v>147</v>
      </c>
      <c r="B148" s="6" t="s">
        <v>685</v>
      </c>
      <c r="C148" s="6">
        <v>108.65</v>
      </c>
      <c r="D148" s="6">
        <v>107.321</v>
      </c>
      <c r="E148" s="6">
        <v>0.53500000000000003</v>
      </c>
      <c r="F148" s="6" t="s">
        <v>1403</v>
      </c>
      <c r="G148" s="6">
        <v>19</v>
      </c>
      <c r="H148" s="6">
        <v>32</v>
      </c>
      <c r="I148" s="6">
        <v>54.6</v>
      </c>
      <c r="J148" s="6">
        <v>48.9</v>
      </c>
      <c r="K148" s="6">
        <v>29.7</v>
      </c>
      <c r="L148" s="6">
        <v>32</v>
      </c>
      <c r="M148" s="6">
        <v>18.2</v>
      </c>
      <c r="N148" s="6">
        <v>17.2</v>
      </c>
      <c r="O148" s="6">
        <v>27.5</v>
      </c>
      <c r="P148" s="6">
        <v>29.2</v>
      </c>
      <c r="Q148" s="6">
        <v>66.5</v>
      </c>
      <c r="R148" s="6">
        <v>52.4</v>
      </c>
      <c r="S148" s="6">
        <v>50.5</v>
      </c>
      <c r="T148" s="6">
        <v>38.1</v>
      </c>
      <c r="U148" s="6">
        <v>30.8</v>
      </c>
      <c r="V148" s="6">
        <v>8.4</v>
      </c>
      <c r="W148" s="6">
        <v>7.1</v>
      </c>
      <c r="X148" s="6">
        <v>58.3</v>
      </c>
      <c r="Y148" s="6">
        <v>46.1</v>
      </c>
      <c r="Z148" s="6">
        <v>47.4</v>
      </c>
      <c r="AA148" s="6">
        <v>36.9</v>
      </c>
      <c r="AB148" s="6">
        <v>65.22</v>
      </c>
      <c r="AC148" s="6">
        <v>77.838999999999999</v>
      </c>
      <c r="AD148" s="6">
        <v>80.754999999999995</v>
      </c>
      <c r="AE148" s="6">
        <v>2.4790000000000001</v>
      </c>
      <c r="AF148" s="7">
        <v>2025</v>
      </c>
      <c r="AG148" s="6">
        <v>0</v>
      </c>
      <c r="AH148" s="6">
        <v>0</v>
      </c>
      <c r="AI148" s="6">
        <v>26.614999999999998</v>
      </c>
      <c r="AJ148" s="6"/>
      <c r="AK148" s="6">
        <v>77.2</v>
      </c>
      <c r="AL148" s="6">
        <v>77.400000000000006</v>
      </c>
      <c r="AM148" s="6">
        <v>1.1000000000000001</v>
      </c>
      <c r="AN148" s="6">
        <v>1.0429999999999999</v>
      </c>
      <c r="AO148" s="6">
        <v>11.997</v>
      </c>
      <c r="AP148" s="6" t="s">
        <v>685</v>
      </c>
      <c r="AQ148" t="str">
        <f t="shared" si="2"/>
        <v>UC Santa Barbara</v>
      </c>
    </row>
    <row r="149" spans="1:43" x14ac:dyDescent="0.2">
      <c r="A149" s="8">
        <v>148</v>
      </c>
      <c r="B149" s="6" t="s">
        <v>541</v>
      </c>
      <c r="C149" s="6">
        <v>104.202</v>
      </c>
      <c r="D149" s="6">
        <v>103.104</v>
      </c>
      <c r="E149" s="6">
        <v>0.53</v>
      </c>
      <c r="F149" s="6" t="s">
        <v>1421</v>
      </c>
      <c r="G149" s="6">
        <v>16</v>
      </c>
      <c r="H149" s="6">
        <v>31</v>
      </c>
      <c r="I149" s="6">
        <v>50.2</v>
      </c>
      <c r="J149" s="6">
        <v>48.5</v>
      </c>
      <c r="K149" s="6">
        <v>29</v>
      </c>
      <c r="L149" s="6">
        <v>28.9</v>
      </c>
      <c r="M149" s="6">
        <v>15.2</v>
      </c>
      <c r="N149" s="6">
        <v>15.7</v>
      </c>
      <c r="O149" s="6">
        <v>22.8</v>
      </c>
      <c r="P149" s="6">
        <v>30.9</v>
      </c>
      <c r="Q149" s="6">
        <v>68.400000000000006</v>
      </c>
      <c r="R149" s="6">
        <v>50.6</v>
      </c>
      <c r="S149" s="6">
        <v>49</v>
      </c>
      <c r="T149" s="6">
        <v>33.1</v>
      </c>
      <c r="U149" s="6">
        <v>31.8</v>
      </c>
      <c r="V149" s="6">
        <v>10.4</v>
      </c>
      <c r="W149" s="6">
        <v>6.6</v>
      </c>
      <c r="X149" s="6">
        <v>50.9</v>
      </c>
      <c r="Y149" s="6">
        <v>51</v>
      </c>
      <c r="Z149" s="6">
        <v>40.4</v>
      </c>
      <c r="AA149" s="6">
        <v>36.6</v>
      </c>
      <c r="AB149" s="6">
        <v>67.042000000000002</v>
      </c>
      <c r="AC149" s="6">
        <v>78.912000000000006</v>
      </c>
      <c r="AD149" s="6">
        <v>82.016000000000005</v>
      </c>
      <c r="AE149" s="6">
        <v>2.4369999999999998</v>
      </c>
      <c r="AF149" s="7">
        <v>2025</v>
      </c>
      <c r="AG149" s="6">
        <v>0</v>
      </c>
      <c r="AH149" s="6">
        <v>0</v>
      </c>
      <c r="AI149" s="6">
        <v>23.972999999999999</v>
      </c>
      <c r="AJ149" s="6"/>
      <c r="AK149" s="6">
        <v>72.2</v>
      </c>
      <c r="AL149" s="6">
        <v>75.7</v>
      </c>
      <c r="AM149" s="6">
        <v>1.028</v>
      </c>
      <c r="AN149" s="6">
        <v>1.0529999999999999</v>
      </c>
      <c r="AO149" s="6">
        <v>20.882000000000001</v>
      </c>
      <c r="AP149" s="6" t="s">
        <v>541</v>
      </c>
      <c r="AQ149" t="str">
        <f t="shared" si="2"/>
        <v>Loyola Marymount</v>
      </c>
    </row>
    <row r="150" spans="1:43" x14ac:dyDescent="0.2">
      <c r="A150" s="8">
        <v>149</v>
      </c>
      <c r="B150" s="6" t="s">
        <v>750</v>
      </c>
      <c r="C150" s="6">
        <v>105.84699999999999</v>
      </c>
      <c r="D150" s="6">
        <v>104.96299999999999</v>
      </c>
      <c r="E150" s="6">
        <v>0.52400000000000002</v>
      </c>
      <c r="F150" s="6" t="s">
        <v>1441</v>
      </c>
      <c r="G150" s="6">
        <v>16</v>
      </c>
      <c r="H150" s="6">
        <v>30</v>
      </c>
      <c r="I150" s="6">
        <v>52.8</v>
      </c>
      <c r="J150" s="6">
        <v>49.9</v>
      </c>
      <c r="K150" s="6">
        <v>36.700000000000003</v>
      </c>
      <c r="L150" s="6">
        <v>40.4</v>
      </c>
      <c r="M150" s="6">
        <v>17.8</v>
      </c>
      <c r="N150" s="6">
        <v>18.3</v>
      </c>
      <c r="O150" s="6">
        <v>31.9</v>
      </c>
      <c r="P150" s="6">
        <v>30.7</v>
      </c>
      <c r="Q150" s="6">
        <v>67.5</v>
      </c>
      <c r="R150" s="6">
        <v>53</v>
      </c>
      <c r="S150" s="6">
        <v>48.4</v>
      </c>
      <c r="T150" s="6">
        <v>34.700000000000003</v>
      </c>
      <c r="U150" s="6">
        <v>35</v>
      </c>
      <c r="V150" s="6">
        <v>10.1</v>
      </c>
      <c r="W150" s="6">
        <v>11.6</v>
      </c>
      <c r="X150" s="6">
        <v>51.4</v>
      </c>
      <c r="Y150" s="6">
        <v>53.2</v>
      </c>
      <c r="Z150" s="6">
        <v>29.2</v>
      </c>
      <c r="AA150" s="6">
        <v>36.700000000000003</v>
      </c>
      <c r="AB150" s="6">
        <v>67.415000000000006</v>
      </c>
      <c r="AC150" s="6">
        <v>77.097999999999999</v>
      </c>
      <c r="AD150" s="6">
        <v>80.013999999999996</v>
      </c>
      <c r="AE150" s="6">
        <v>2.089</v>
      </c>
      <c r="AF150" s="7">
        <v>2025</v>
      </c>
      <c r="AG150" s="6">
        <v>0</v>
      </c>
      <c r="AH150" s="6">
        <v>0</v>
      </c>
      <c r="AI150" s="6">
        <v>6.9260000000000002</v>
      </c>
      <c r="AJ150" s="6"/>
      <c r="AK150" s="6">
        <v>62.2</v>
      </c>
      <c r="AL150" s="6">
        <v>67.400000000000006</v>
      </c>
      <c r="AM150" s="6">
        <v>1.073</v>
      </c>
      <c r="AN150" s="6">
        <v>1.038</v>
      </c>
      <c r="AO150" s="6">
        <v>14.906000000000001</v>
      </c>
      <c r="AP150" s="6" t="s">
        <v>876</v>
      </c>
      <c r="AQ150" t="str">
        <f t="shared" si="2"/>
        <v>Texas A&amp;M Corpus Chris</v>
      </c>
    </row>
    <row r="151" spans="1:43" x14ac:dyDescent="0.2">
      <c r="A151" s="8">
        <v>150</v>
      </c>
      <c r="B151" s="6" t="s">
        <v>626</v>
      </c>
      <c r="C151" s="6">
        <v>105.90900000000001</v>
      </c>
      <c r="D151" s="6">
        <v>105.03</v>
      </c>
      <c r="E151" s="6">
        <v>0.52400000000000002</v>
      </c>
      <c r="F151" s="6" t="s">
        <v>1388</v>
      </c>
      <c r="G151" s="6">
        <v>25</v>
      </c>
      <c r="H151" s="6">
        <v>33</v>
      </c>
      <c r="I151" s="6">
        <v>51.3</v>
      </c>
      <c r="J151" s="6">
        <v>50.3</v>
      </c>
      <c r="K151" s="6">
        <v>38.4</v>
      </c>
      <c r="L151" s="6">
        <v>30</v>
      </c>
      <c r="M151" s="6">
        <v>18.5</v>
      </c>
      <c r="N151" s="6">
        <v>18.8</v>
      </c>
      <c r="O151" s="6">
        <v>35.299999999999997</v>
      </c>
      <c r="P151" s="6">
        <v>28.3</v>
      </c>
      <c r="Q151" s="6">
        <v>68.7</v>
      </c>
      <c r="R151" s="6">
        <v>50.7</v>
      </c>
      <c r="S151" s="6">
        <v>49.8</v>
      </c>
      <c r="T151" s="6">
        <v>34.9</v>
      </c>
      <c r="U151" s="6">
        <v>34.200000000000003</v>
      </c>
      <c r="V151" s="6">
        <v>11.9</v>
      </c>
      <c r="W151" s="6">
        <v>9.4</v>
      </c>
      <c r="X151" s="6">
        <v>60.7</v>
      </c>
      <c r="Y151" s="6">
        <v>51.4</v>
      </c>
      <c r="Z151" s="6">
        <v>36.799999999999997</v>
      </c>
      <c r="AA151" s="6">
        <v>35.6</v>
      </c>
      <c r="AB151" s="6">
        <v>67.914000000000001</v>
      </c>
      <c r="AC151" s="6">
        <v>76.665000000000006</v>
      </c>
      <c r="AD151" s="6">
        <v>79.540000000000006</v>
      </c>
      <c r="AE151" s="6">
        <v>1.8979999999999999</v>
      </c>
      <c r="AF151" s="7">
        <v>2025</v>
      </c>
      <c r="AG151" s="6">
        <v>0</v>
      </c>
      <c r="AH151" s="6">
        <v>0</v>
      </c>
      <c r="AI151" s="6">
        <v>0.2</v>
      </c>
      <c r="AJ151" s="6"/>
      <c r="AK151" s="6">
        <v>72</v>
      </c>
      <c r="AL151" s="6">
        <v>72.599999999999994</v>
      </c>
      <c r="AM151" s="6">
        <v>1.0980000000000001</v>
      </c>
      <c r="AN151" s="6">
        <v>1.016</v>
      </c>
      <c r="AO151" s="6">
        <v>8.2479999999999993</v>
      </c>
      <c r="AP151" s="6" t="s">
        <v>626</v>
      </c>
      <c r="AQ151" t="str">
        <f t="shared" si="2"/>
        <v>Robert Morris</v>
      </c>
    </row>
    <row r="152" spans="1:43" x14ac:dyDescent="0.2">
      <c r="A152" s="8">
        <v>151</v>
      </c>
      <c r="B152" s="6" t="s">
        <v>683</v>
      </c>
      <c r="C152" s="6">
        <v>109.867</v>
      </c>
      <c r="D152" s="6">
        <v>108.994</v>
      </c>
      <c r="E152" s="6">
        <v>0.52300000000000002</v>
      </c>
      <c r="F152" s="6" t="s">
        <v>1432</v>
      </c>
      <c r="G152" s="6">
        <v>19</v>
      </c>
      <c r="H152" s="6">
        <v>31</v>
      </c>
      <c r="I152" s="6">
        <v>49.5</v>
      </c>
      <c r="J152" s="6">
        <v>51.4</v>
      </c>
      <c r="K152" s="6">
        <v>28.7</v>
      </c>
      <c r="L152" s="6">
        <v>33.4</v>
      </c>
      <c r="M152" s="6">
        <v>15.8</v>
      </c>
      <c r="N152" s="6">
        <v>15.8</v>
      </c>
      <c r="O152" s="6">
        <v>32.200000000000003</v>
      </c>
      <c r="P152" s="6">
        <v>28.9</v>
      </c>
      <c r="Q152" s="6">
        <v>68.099999999999994</v>
      </c>
      <c r="R152" s="6">
        <v>49</v>
      </c>
      <c r="S152" s="6">
        <v>51.4</v>
      </c>
      <c r="T152" s="6">
        <v>33.5</v>
      </c>
      <c r="U152" s="6">
        <v>34.4</v>
      </c>
      <c r="V152" s="6">
        <v>6.3</v>
      </c>
      <c r="W152" s="6">
        <v>8.8000000000000007</v>
      </c>
      <c r="X152" s="6">
        <v>47.9</v>
      </c>
      <c r="Y152" s="6">
        <v>51.5</v>
      </c>
      <c r="Z152" s="6">
        <v>42.3</v>
      </c>
      <c r="AA152" s="6">
        <v>38.799999999999997</v>
      </c>
      <c r="AB152" s="6">
        <v>67.028000000000006</v>
      </c>
      <c r="AC152" s="6">
        <v>77.081999999999994</v>
      </c>
      <c r="AD152" s="6">
        <v>81.287999999999997</v>
      </c>
      <c r="AE152" s="6">
        <v>1.5309999999999999</v>
      </c>
      <c r="AF152" s="7">
        <v>2025</v>
      </c>
      <c r="AG152" s="6">
        <v>0</v>
      </c>
      <c r="AH152" s="6">
        <v>0</v>
      </c>
      <c r="AI152" s="6">
        <v>0.2</v>
      </c>
      <c r="AJ152" s="6"/>
      <c r="AK152" s="6">
        <v>76.8</v>
      </c>
      <c r="AL152" s="6">
        <v>75</v>
      </c>
      <c r="AM152" s="6">
        <v>1.081</v>
      </c>
      <c r="AN152" s="6">
        <v>1.091</v>
      </c>
      <c r="AO152" s="6">
        <v>18.831</v>
      </c>
      <c r="AP152" s="6" t="s">
        <v>683</v>
      </c>
      <c r="AQ152" t="str">
        <f t="shared" si="2"/>
        <v>UC Riverside</v>
      </c>
    </row>
    <row r="153" spans="1:43" x14ac:dyDescent="0.2">
      <c r="A153" s="8">
        <v>152</v>
      </c>
      <c r="B153" s="6" t="s">
        <v>745</v>
      </c>
      <c r="C153" s="6">
        <v>106.89100000000001</v>
      </c>
      <c r="D153" s="6">
        <v>106.062</v>
      </c>
      <c r="E153" s="6">
        <v>0.52200000000000002</v>
      </c>
      <c r="F153" s="6" t="s">
        <v>1422</v>
      </c>
      <c r="G153" s="6">
        <v>13</v>
      </c>
      <c r="H153" s="6">
        <v>32</v>
      </c>
      <c r="I153" s="6">
        <v>50.6</v>
      </c>
      <c r="J153" s="6">
        <v>51.9</v>
      </c>
      <c r="K153" s="6">
        <v>31.5</v>
      </c>
      <c r="L153" s="6">
        <v>28.6</v>
      </c>
      <c r="M153" s="6">
        <v>17.399999999999999</v>
      </c>
      <c r="N153" s="6">
        <v>16.600000000000001</v>
      </c>
      <c r="O153" s="6">
        <v>26.9</v>
      </c>
      <c r="P153" s="6">
        <v>32.200000000000003</v>
      </c>
      <c r="Q153" s="6">
        <v>66.7</v>
      </c>
      <c r="R153" s="6">
        <v>49.1</v>
      </c>
      <c r="S153" s="6">
        <v>53.9</v>
      </c>
      <c r="T153" s="6">
        <v>35.1</v>
      </c>
      <c r="U153" s="6">
        <v>32</v>
      </c>
      <c r="V153" s="6">
        <v>7.6</v>
      </c>
      <c r="W153" s="6">
        <v>9.1999999999999993</v>
      </c>
      <c r="X153" s="6">
        <v>50.8</v>
      </c>
      <c r="Y153" s="6">
        <v>52.4</v>
      </c>
      <c r="Z153" s="6">
        <v>41.2</v>
      </c>
      <c r="AA153" s="6">
        <v>35.200000000000003</v>
      </c>
      <c r="AB153" s="6">
        <v>66.215999999999994</v>
      </c>
      <c r="AC153" s="6">
        <v>76.903000000000006</v>
      </c>
      <c r="AD153" s="6">
        <v>79.527000000000001</v>
      </c>
      <c r="AE153" s="6">
        <v>2.109</v>
      </c>
      <c r="AF153" s="7">
        <v>2025</v>
      </c>
      <c r="AG153" s="6">
        <v>0</v>
      </c>
      <c r="AH153" s="6">
        <v>0</v>
      </c>
      <c r="AI153" s="6">
        <v>19.957000000000001</v>
      </c>
      <c r="AJ153" s="6"/>
      <c r="AK153" s="6">
        <v>73.5</v>
      </c>
      <c r="AL153" s="6">
        <v>69.2</v>
      </c>
      <c r="AM153" s="6">
        <v>1.038</v>
      </c>
      <c r="AN153" s="6">
        <v>1.091</v>
      </c>
      <c r="AO153" s="6">
        <v>21.661000000000001</v>
      </c>
      <c r="AP153" s="6" t="s">
        <v>883</v>
      </c>
      <c r="AQ153" t="str">
        <f t="shared" si="2"/>
        <v>San Jose State</v>
      </c>
    </row>
    <row r="154" spans="1:43" x14ac:dyDescent="0.2">
      <c r="A154" s="8">
        <v>153</v>
      </c>
      <c r="B154" s="6" t="s">
        <v>428</v>
      </c>
      <c r="C154" s="6">
        <v>105.76300000000001</v>
      </c>
      <c r="D154" s="6">
        <v>105.346</v>
      </c>
      <c r="E154" s="6">
        <v>0.51100000000000001</v>
      </c>
      <c r="F154" s="6" t="s">
        <v>1405</v>
      </c>
      <c r="G154" s="6">
        <v>21</v>
      </c>
      <c r="H154" s="6">
        <v>32</v>
      </c>
      <c r="I154" s="6">
        <v>51</v>
      </c>
      <c r="J154" s="6">
        <v>47.7</v>
      </c>
      <c r="K154" s="6">
        <v>30.4</v>
      </c>
      <c r="L154" s="6">
        <v>30</v>
      </c>
      <c r="M154" s="6">
        <v>16.5</v>
      </c>
      <c r="N154" s="6">
        <v>16.399999999999999</v>
      </c>
      <c r="O154" s="6">
        <v>34.200000000000003</v>
      </c>
      <c r="P154" s="6">
        <v>28.8</v>
      </c>
      <c r="Q154" s="6">
        <v>73.2</v>
      </c>
      <c r="R154" s="6">
        <v>51.5</v>
      </c>
      <c r="S154" s="6">
        <v>47.3</v>
      </c>
      <c r="T154" s="6">
        <v>33.4</v>
      </c>
      <c r="U154" s="6">
        <v>32.200000000000003</v>
      </c>
      <c r="V154" s="6">
        <v>14.8</v>
      </c>
      <c r="W154" s="6">
        <v>5.7</v>
      </c>
      <c r="X154" s="6">
        <v>48.7</v>
      </c>
      <c r="Y154" s="6">
        <v>42.9</v>
      </c>
      <c r="Z154" s="6">
        <v>34.799999999999997</v>
      </c>
      <c r="AA154" s="6">
        <v>36</v>
      </c>
      <c r="AB154" s="6">
        <v>72.350999999999999</v>
      </c>
      <c r="AC154" s="6">
        <v>78.792000000000002</v>
      </c>
      <c r="AD154" s="6">
        <v>80.394999999999996</v>
      </c>
      <c r="AE154" s="6">
        <v>2.5019999999999998</v>
      </c>
      <c r="AF154" s="7">
        <v>2025</v>
      </c>
      <c r="AG154" s="6">
        <v>0</v>
      </c>
      <c r="AH154" s="6">
        <v>0</v>
      </c>
      <c r="AI154" s="6">
        <v>33.520000000000003</v>
      </c>
      <c r="AJ154" s="6"/>
      <c r="AK154" s="6">
        <v>71.8</v>
      </c>
      <c r="AL154" s="6">
        <v>72</v>
      </c>
      <c r="AM154" s="6">
        <v>1.095</v>
      </c>
      <c r="AN154" s="6">
        <v>1.0149999999999999</v>
      </c>
      <c r="AO154" s="6">
        <v>9.31</v>
      </c>
      <c r="AP154" s="6" t="s">
        <v>428</v>
      </c>
      <c r="AQ154" t="str">
        <f t="shared" si="2"/>
        <v>Bryant</v>
      </c>
    </row>
    <row r="155" spans="1:43" x14ac:dyDescent="0.2">
      <c r="A155" s="8">
        <v>154</v>
      </c>
      <c r="B155" s="6" t="s">
        <v>621</v>
      </c>
      <c r="C155" s="6">
        <v>109.75700000000001</v>
      </c>
      <c r="D155" s="6">
        <v>109.351</v>
      </c>
      <c r="E155" s="6">
        <v>0.51100000000000001</v>
      </c>
      <c r="F155" s="6" t="s">
        <v>1446</v>
      </c>
      <c r="G155" s="6">
        <v>18</v>
      </c>
      <c r="H155" s="6">
        <v>31</v>
      </c>
      <c r="I155" s="6">
        <v>51.1</v>
      </c>
      <c r="J155" s="6">
        <v>51</v>
      </c>
      <c r="K155" s="6">
        <v>41.3</v>
      </c>
      <c r="L155" s="6">
        <v>37</v>
      </c>
      <c r="M155" s="6">
        <v>17.7</v>
      </c>
      <c r="N155" s="6">
        <v>16.5</v>
      </c>
      <c r="O155" s="6">
        <v>33.799999999999997</v>
      </c>
      <c r="P155" s="6">
        <v>30</v>
      </c>
      <c r="Q155" s="6">
        <v>64.3</v>
      </c>
      <c r="R155" s="6">
        <v>49.9</v>
      </c>
      <c r="S155" s="6">
        <v>49.3</v>
      </c>
      <c r="T155" s="6">
        <v>35.6</v>
      </c>
      <c r="U155" s="6">
        <v>35.799999999999997</v>
      </c>
      <c r="V155" s="6">
        <v>8.8000000000000007</v>
      </c>
      <c r="W155" s="6">
        <v>8.4</v>
      </c>
      <c r="X155" s="6">
        <v>44.3</v>
      </c>
      <c r="Y155" s="6">
        <v>48</v>
      </c>
      <c r="Z155" s="6">
        <v>36.299999999999997</v>
      </c>
      <c r="AA155" s="6">
        <v>40.1</v>
      </c>
      <c r="AB155" s="6">
        <v>62.902999999999999</v>
      </c>
      <c r="AC155" s="6">
        <v>77.509</v>
      </c>
      <c r="AD155" s="6">
        <v>80.531999999999996</v>
      </c>
      <c r="AE155" s="6">
        <v>2.5510000000000002</v>
      </c>
      <c r="AF155" s="7">
        <v>2025</v>
      </c>
      <c r="AG155" s="6">
        <v>0</v>
      </c>
      <c r="AH155" s="6">
        <v>0</v>
      </c>
      <c r="AI155" s="6">
        <v>9.8960000000000008</v>
      </c>
      <c r="AJ155" s="6"/>
      <c r="AK155" s="6">
        <v>76.099999999999994</v>
      </c>
      <c r="AL155" s="6">
        <v>75.400000000000006</v>
      </c>
      <c r="AM155" s="6">
        <v>1.107</v>
      </c>
      <c r="AN155" s="6">
        <v>1.0960000000000001</v>
      </c>
      <c r="AO155" s="6">
        <v>14.346</v>
      </c>
      <c r="AP155" s="6" t="s">
        <v>621</v>
      </c>
      <c r="AQ155" t="str">
        <f t="shared" si="2"/>
        <v>Radford</v>
      </c>
    </row>
    <row r="156" spans="1:43" x14ac:dyDescent="0.2">
      <c r="A156" s="8">
        <v>155</v>
      </c>
      <c r="B156" s="6" t="s">
        <v>437</v>
      </c>
      <c r="C156" s="6">
        <v>104.959</v>
      </c>
      <c r="D156" s="6">
        <v>104.589</v>
      </c>
      <c r="E156" s="6">
        <v>0.51</v>
      </c>
      <c r="F156" s="6" t="s">
        <v>1408</v>
      </c>
      <c r="G156" s="6">
        <v>17</v>
      </c>
      <c r="H156" s="6">
        <v>32</v>
      </c>
      <c r="I156" s="6">
        <v>48.3</v>
      </c>
      <c r="J156" s="6">
        <v>50.1</v>
      </c>
      <c r="K156" s="6">
        <v>29.7</v>
      </c>
      <c r="L156" s="6">
        <v>33.4</v>
      </c>
      <c r="M156" s="6">
        <v>17.7</v>
      </c>
      <c r="N156" s="6">
        <v>18.100000000000001</v>
      </c>
      <c r="O156" s="6">
        <v>33.299999999999997</v>
      </c>
      <c r="P156" s="6">
        <v>29.6</v>
      </c>
      <c r="Q156" s="6">
        <v>67.400000000000006</v>
      </c>
      <c r="R156" s="6">
        <v>48.6</v>
      </c>
      <c r="S156" s="6">
        <v>50.3</v>
      </c>
      <c r="T156" s="6">
        <v>31.7</v>
      </c>
      <c r="U156" s="6">
        <v>33.200000000000003</v>
      </c>
      <c r="V156" s="6">
        <v>6.9</v>
      </c>
      <c r="W156" s="6">
        <v>9.1</v>
      </c>
      <c r="X156" s="6">
        <v>45.6</v>
      </c>
      <c r="Y156" s="6">
        <v>39.6</v>
      </c>
      <c r="Z156" s="6">
        <v>35</v>
      </c>
      <c r="AA156" s="6">
        <v>31.3</v>
      </c>
      <c r="AB156" s="6">
        <v>65.8</v>
      </c>
      <c r="AC156" s="6">
        <v>76.668999999999997</v>
      </c>
      <c r="AD156" s="6">
        <v>80.06</v>
      </c>
      <c r="AE156" s="6">
        <v>2.2890000000000001</v>
      </c>
      <c r="AF156" s="7">
        <v>2025</v>
      </c>
      <c r="AG156" s="6">
        <v>0</v>
      </c>
      <c r="AH156" s="6">
        <v>0</v>
      </c>
      <c r="AI156" s="6">
        <v>10.53</v>
      </c>
      <c r="AJ156" s="6"/>
      <c r="AK156" s="6">
        <v>75.7</v>
      </c>
      <c r="AL156" s="6">
        <v>68.400000000000006</v>
      </c>
      <c r="AM156" s="6">
        <v>1.044</v>
      </c>
      <c r="AN156" s="6">
        <v>1.026</v>
      </c>
      <c r="AO156" s="6">
        <v>12.775</v>
      </c>
      <c r="AP156" s="6" t="s">
        <v>885</v>
      </c>
      <c r="AQ156" t="str">
        <f t="shared" si="2"/>
        <v>Cal Baptist</v>
      </c>
    </row>
    <row r="157" spans="1:43" x14ac:dyDescent="0.2">
      <c r="A157" s="8">
        <v>156</v>
      </c>
      <c r="B157" s="6" t="s">
        <v>744</v>
      </c>
      <c r="C157" s="6">
        <v>110.306</v>
      </c>
      <c r="D157" s="6">
        <v>109.919</v>
      </c>
      <c r="E157" s="6">
        <v>0.51</v>
      </c>
      <c r="F157" s="6" t="s">
        <v>1447</v>
      </c>
      <c r="G157" s="6">
        <v>10</v>
      </c>
      <c r="H157" s="6">
        <v>29</v>
      </c>
      <c r="I157" s="6">
        <v>51</v>
      </c>
      <c r="J157" s="6">
        <v>53.1</v>
      </c>
      <c r="K157" s="6">
        <v>36.299999999999997</v>
      </c>
      <c r="L157" s="6">
        <v>33.200000000000003</v>
      </c>
      <c r="M157" s="6">
        <v>18.3</v>
      </c>
      <c r="N157" s="6">
        <v>17.2</v>
      </c>
      <c r="O157" s="6">
        <v>30.3</v>
      </c>
      <c r="P157" s="6">
        <v>32.200000000000003</v>
      </c>
      <c r="Q157" s="6">
        <v>68.099999999999994</v>
      </c>
      <c r="R157" s="6">
        <v>46.9</v>
      </c>
      <c r="S157" s="6">
        <v>52.3</v>
      </c>
      <c r="T157" s="6">
        <v>38.299999999999997</v>
      </c>
      <c r="U157" s="6">
        <v>36.200000000000003</v>
      </c>
      <c r="V157" s="6">
        <v>8.1999999999999993</v>
      </c>
      <c r="W157" s="6">
        <v>8.5</v>
      </c>
      <c r="X157" s="6">
        <v>49.4</v>
      </c>
      <c r="Y157" s="6">
        <v>52.4</v>
      </c>
      <c r="Z157" s="6">
        <v>38.6</v>
      </c>
      <c r="AA157" s="6">
        <v>41.2</v>
      </c>
      <c r="AB157" s="6">
        <v>67.748999999999995</v>
      </c>
      <c r="AC157" s="6">
        <v>76.495999999999995</v>
      </c>
      <c r="AD157" s="6">
        <v>80.296000000000006</v>
      </c>
      <c r="AE157" s="6">
        <v>2.1760000000000002</v>
      </c>
      <c r="AF157" s="7">
        <v>2025</v>
      </c>
      <c r="AG157" s="6">
        <v>0</v>
      </c>
      <c r="AH157" s="6">
        <v>0</v>
      </c>
      <c r="AI157" s="6">
        <v>6.8090000000000002</v>
      </c>
      <c r="AJ157" s="6"/>
      <c r="AK157" s="6">
        <v>72.900000000000006</v>
      </c>
      <c r="AL157" s="6">
        <v>72.3</v>
      </c>
      <c r="AM157" s="6">
        <v>1.0569999999999999</v>
      </c>
      <c r="AN157" s="6">
        <v>1.117</v>
      </c>
      <c r="AO157" s="6">
        <v>19.238</v>
      </c>
      <c r="AP157" s="6" t="s">
        <v>891</v>
      </c>
      <c r="AQ157" t="str">
        <f t="shared" si="2"/>
        <v>Sam Houston State</v>
      </c>
    </row>
    <row r="158" spans="1:43" x14ac:dyDescent="0.2">
      <c r="A158" s="8">
        <v>157</v>
      </c>
      <c r="B158" s="6" t="s">
        <v>665</v>
      </c>
      <c r="C158" s="6">
        <v>110.48099999999999</v>
      </c>
      <c r="D158" s="6">
        <v>110.379</v>
      </c>
      <c r="E158" s="6">
        <v>0.503</v>
      </c>
      <c r="F158" s="6" t="s">
        <v>1421</v>
      </c>
      <c r="G158" s="6">
        <v>16</v>
      </c>
      <c r="H158" s="6">
        <v>31</v>
      </c>
      <c r="I158" s="6">
        <v>49.9</v>
      </c>
      <c r="J158" s="6">
        <v>50.6</v>
      </c>
      <c r="K158" s="6">
        <v>45.2</v>
      </c>
      <c r="L158" s="6">
        <v>36.4</v>
      </c>
      <c r="M158" s="6">
        <v>15.7</v>
      </c>
      <c r="N158" s="6">
        <v>15.1</v>
      </c>
      <c r="O158" s="6">
        <v>32</v>
      </c>
      <c r="P158" s="6">
        <v>31.2</v>
      </c>
      <c r="Q158" s="6">
        <v>69.3</v>
      </c>
      <c r="R158" s="6">
        <v>48.2</v>
      </c>
      <c r="S158" s="6">
        <v>51</v>
      </c>
      <c r="T158" s="6">
        <v>35.799999999999997</v>
      </c>
      <c r="U158" s="6">
        <v>33.299999999999997</v>
      </c>
      <c r="V158" s="6">
        <v>9.1999999999999993</v>
      </c>
      <c r="W158" s="6">
        <v>10.199999999999999</v>
      </c>
      <c r="X158" s="6">
        <v>40.799999999999997</v>
      </c>
      <c r="Y158" s="6">
        <v>54.1</v>
      </c>
      <c r="Z158" s="6">
        <v>31.3</v>
      </c>
      <c r="AA158" s="6">
        <v>36.4</v>
      </c>
      <c r="AB158" s="6">
        <v>68.706999999999994</v>
      </c>
      <c r="AC158" s="6">
        <v>77.688999999999993</v>
      </c>
      <c r="AD158" s="6">
        <v>80.314999999999998</v>
      </c>
      <c r="AE158" s="6">
        <v>1.8149999999999999</v>
      </c>
      <c r="AF158" s="7">
        <v>2025</v>
      </c>
      <c r="AG158" s="6">
        <v>0</v>
      </c>
      <c r="AH158" s="6">
        <v>0</v>
      </c>
      <c r="AI158" s="6">
        <v>34.082999999999998</v>
      </c>
      <c r="AJ158" s="6"/>
      <c r="AK158" s="6">
        <v>73.400000000000006</v>
      </c>
      <c r="AL158" s="6">
        <v>70.7</v>
      </c>
      <c r="AM158" s="6">
        <v>1.097</v>
      </c>
      <c r="AN158" s="6">
        <v>1.095</v>
      </c>
      <c r="AO158" s="6">
        <v>12.852</v>
      </c>
      <c r="AP158" s="6" t="s">
        <v>665</v>
      </c>
      <c r="AQ158" t="str">
        <f t="shared" si="2"/>
        <v>Temple</v>
      </c>
    </row>
    <row r="159" spans="1:43" x14ac:dyDescent="0.2">
      <c r="A159" s="8">
        <v>158</v>
      </c>
      <c r="B159" s="6" t="s">
        <v>520</v>
      </c>
      <c r="C159" s="6">
        <v>109.994</v>
      </c>
      <c r="D159" s="6">
        <v>109.943</v>
      </c>
      <c r="E159" s="6">
        <v>0.501</v>
      </c>
      <c r="F159" s="6" t="s">
        <v>1448</v>
      </c>
      <c r="G159" s="6">
        <v>18</v>
      </c>
      <c r="H159" s="6">
        <v>30</v>
      </c>
      <c r="I159" s="6">
        <v>50.7</v>
      </c>
      <c r="J159" s="6">
        <v>50.9</v>
      </c>
      <c r="K159" s="6">
        <v>30.4</v>
      </c>
      <c r="L159" s="6">
        <v>33.4</v>
      </c>
      <c r="M159" s="6">
        <v>15.8</v>
      </c>
      <c r="N159" s="6">
        <v>15.6</v>
      </c>
      <c r="O159" s="6">
        <v>32</v>
      </c>
      <c r="P159" s="6">
        <v>30.5</v>
      </c>
      <c r="Q159" s="6">
        <v>65.2</v>
      </c>
      <c r="R159" s="6">
        <v>50</v>
      </c>
      <c r="S159" s="6">
        <v>49.6</v>
      </c>
      <c r="T159" s="6">
        <v>34.299999999999997</v>
      </c>
      <c r="U159" s="6">
        <v>35.5</v>
      </c>
      <c r="V159" s="6">
        <v>8.4</v>
      </c>
      <c r="W159" s="6">
        <v>8.1</v>
      </c>
      <c r="X159" s="6">
        <v>45.8</v>
      </c>
      <c r="Y159" s="6">
        <v>41.4</v>
      </c>
      <c r="Z159" s="6">
        <v>45.2</v>
      </c>
      <c r="AA159" s="6">
        <v>35.1</v>
      </c>
      <c r="AB159" s="6">
        <v>64.921000000000006</v>
      </c>
      <c r="AC159" s="6">
        <v>76.763999999999996</v>
      </c>
      <c r="AD159" s="6">
        <v>80.638000000000005</v>
      </c>
      <c r="AE159" s="6">
        <v>2.1030000000000002</v>
      </c>
      <c r="AF159" s="7">
        <v>2025</v>
      </c>
      <c r="AG159" s="6">
        <v>0</v>
      </c>
      <c r="AH159" s="6">
        <v>0</v>
      </c>
      <c r="AI159" s="6">
        <v>22.469000000000001</v>
      </c>
      <c r="AJ159" s="6"/>
      <c r="AK159" s="6">
        <v>76.400000000000006</v>
      </c>
      <c r="AL159" s="6">
        <v>71.8</v>
      </c>
      <c r="AM159" s="6">
        <v>1.101</v>
      </c>
      <c r="AN159" s="6">
        <v>1.0860000000000001</v>
      </c>
      <c r="AO159" s="6">
        <v>11.077</v>
      </c>
      <c r="AP159" s="6" t="s">
        <v>520</v>
      </c>
      <c r="AQ159" t="str">
        <f t="shared" si="2"/>
        <v>James Madison</v>
      </c>
    </row>
    <row r="160" spans="1:43" x14ac:dyDescent="0.2">
      <c r="A160" s="8">
        <v>159</v>
      </c>
      <c r="B160" s="6" t="s">
        <v>715</v>
      </c>
      <c r="C160" s="6">
        <v>103.09699999999999</v>
      </c>
      <c r="D160" s="6">
        <v>103.05800000000001</v>
      </c>
      <c r="E160" s="6">
        <v>0.501</v>
      </c>
      <c r="F160" s="6" t="s">
        <v>1445</v>
      </c>
      <c r="G160" s="6">
        <v>15</v>
      </c>
      <c r="H160" s="6">
        <v>30</v>
      </c>
      <c r="I160" s="6">
        <v>47.9</v>
      </c>
      <c r="J160" s="6">
        <v>47.4</v>
      </c>
      <c r="K160" s="6">
        <v>32.1</v>
      </c>
      <c r="L160" s="6">
        <v>40.6</v>
      </c>
      <c r="M160" s="6">
        <v>15.5</v>
      </c>
      <c r="N160" s="6">
        <v>17</v>
      </c>
      <c r="O160" s="6">
        <v>23.5</v>
      </c>
      <c r="P160" s="6">
        <v>28.1</v>
      </c>
      <c r="Q160" s="6">
        <v>72.8</v>
      </c>
      <c r="R160" s="6">
        <v>48</v>
      </c>
      <c r="S160" s="6">
        <v>48.7</v>
      </c>
      <c r="T160" s="6">
        <v>31.7</v>
      </c>
      <c r="U160" s="6">
        <v>30.5</v>
      </c>
      <c r="V160" s="6">
        <v>8.1</v>
      </c>
      <c r="W160" s="6">
        <v>11.4</v>
      </c>
      <c r="X160" s="6">
        <v>44.1</v>
      </c>
      <c r="Y160" s="6">
        <v>54.7</v>
      </c>
      <c r="Z160" s="6">
        <v>39.700000000000003</v>
      </c>
      <c r="AA160" s="6">
        <v>44.1</v>
      </c>
      <c r="AB160" s="6">
        <v>71.772000000000006</v>
      </c>
      <c r="AC160" s="6">
        <v>76.049000000000007</v>
      </c>
      <c r="AD160" s="6">
        <v>80.081999999999994</v>
      </c>
      <c r="AE160" s="6">
        <v>2.657</v>
      </c>
      <c r="AF160" s="7">
        <v>2025</v>
      </c>
      <c r="AG160" s="6">
        <v>0</v>
      </c>
      <c r="AH160" s="6">
        <v>0</v>
      </c>
      <c r="AI160" s="6">
        <v>14.114000000000001</v>
      </c>
      <c r="AJ160" s="6"/>
      <c r="AK160" s="6">
        <v>72.2</v>
      </c>
      <c r="AL160" s="6">
        <v>74.099999999999994</v>
      </c>
      <c r="AM160" s="6">
        <v>1.0029999999999999</v>
      </c>
      <c r="AN160" s="6">
        <v>1.0229999999999999</v>
      </c>
      <c r="AO160" s="6">
        <v>17.484999999999999</v>
      </c>
      <c r="AP160" s="6" t="s">
        <v>715</v>
      </c>
      <c r="AQ160" t="str">
        <f t="shared" si="2"/>
        <v>Western Kentucky</v>
      </c>
    </row>
    <row r="161" spans="1:43" x14ac:dyDescent="0.2">
      <c r="A161" s="8">
        <v>160</v>
      </c>
      <c r="B161" s="6" t="s">
        <v>442</v>
      </c>
      <c r="C161" s="6">
        <v>105.199</v>
      </c>
      <c r="D161" s="6">
        <v>105.30800000000001</v>
      </c>
      <c r="E161" s="6">
        <v>0.497</v>
      </c>
      <c r="F161" s="6" t="s">
        <v>1419</v>
      </c>
      <c r="G161" s="6">
        <v>23</v>
      </c>
      <c r="H161" s="6">
        <v>32</v>
      </c>
      <c r="I161" s="6">
        <v>52.4</v>
      </c>
      <c r="J161" s="6">
        <v>50.1</v>
      </c>
      <c r="K161" s="6">
        <v>34.6</v>
      </c>
      <c r="L161" s="6">
        <v>26.5</v>
      </c>
      <c r="M161" s="6">
        <v>16.2</v>
      </c>
      <c r="N161" s="6">
        <v>16.399999999999999</v>
      </c>
      <c r="O161" s="6">
        <v>26.5</v>
      </c>
      <c r="P161" s="6">
        <v>28.3</v>
      </c>
      <c r="Q161" s="6">
        <v>70.099999999999994</v>
      </c>
      <c r="R161" s="6">
        <v>51.8</v>
      </c>
      <c r="S161" s="6">
        <v>51.4</v>
      </c>
      <c r="T161" s="6">
        <v>35.5</v>
      </c>
      <c r="U161" s="6">
        <v>32.1</v>
      </c>
      <c r="V161" s="6">
        <v>6.3</v>
      </c>
      <c r="W161" s="6">
        <v>10</v>
      </c>
      <c r="X161" s="6">
        <v>58.7</v>
      </c>
      <c r="Y161" s="6">
        <v>53.7</v>
      </c>
      <c r="Z161" s="6">
        <v>40</v>
      </c>
      <c r="AA161" s="6">
        <v>39.700000000000003</v>
      </c>
      <c r="AB161" s="6">
        <v>70.245000000000005</v>
      </c>
      <c r="AC161" s="6">
        <v>77.207999999999998</v>
      </c>
      <c r="AD161" s="6">
        <v>80.792000000000002</v>
      </c>
      <c r="AE161" s="6">
        <v>2.0979999999999999</v>
      </c>
      <c r="AF161" s="7">
        <v>2025</v>
      </c>
      <c r="AG161" s="6">
        <v>0</v>
      </c>
      <c r="AH161" s="6">
        <v>0</v>
      </c>
      <c r="AI161" s="6">
        <v>0.2</v>
      </c>
      <c r="AJ161" s="6"/>
      <c r="AK161" s="6">
        <v>71.099999999999994</v>
      </c>
      <c r="AL161" s="6">
        <v>71.2</v>
      </c>
      <c r="AM161" s="6">
        <v>1.077</v>
      </c>
      <c r="AN161" s="6">
        <v>1.038</v>
      </c>
      <c r="AO161" s="6">
        <v>9.891</v>
      </c>
      <c r="AP161" s="6" t="s">
        <v>442</v>
      </c>
      <c r="AQ161" t="str">
        <f t="shared" si="2"/>
        <v>Charleston</v>
      </c>
    </row>
    <row r="162" spans="1:43" x14ac:dyDescent="0.2">
      <c r="A162" s="8">
        <v>161</v>
      </c>
      <c r="B162" s="6" t="s">
        <v>622</v>
      </c>
      <c r="C162" s="6">
        <v>107.587</v>
      </c>
      <c r="D162" s="6">
        <v>107.70099999999999</v>
      </c>
      <c r="E162" s="6">
        <v>0.497</v>
      </c>
      <c r="F162" s="6" t="s">
        <v>1449</v>
      </c>
      <c r="G162" s="6">
        <v>17</v>
      </c>
      <c r="H162" s="6">
        <v>30</v>
      </c>
      <c r="I162" s="6">
        <v>52.8</v>
      </c>
      <c r="J162" s="6">
        <v>49.3</v>
      </c>
      <c r="K162" s="6">
        <v>41.1</v>
      </c>
      <c r="L162" s="6">
        <v>30.8</v>
      </c>
      <c r="M162" s="6">
        <v>17.899999999999999</v>
      </c>
      <c r="N162" s="6">
        <v>16</v>
      </c>
      <c r="O162" s="6">
        <v>28.3</v>
      </c>
      <c r="P162" s="6">
        <v>28.6</v>
      </c>
      <c r="Q162" s="6">
        <v>71</v>
      </c>
      <c r="R162" s="6">
        <v>53.3</v>
      </c>
      <c r="S162" s="6">
        <v>50.6</v>
      </c>
      <c r="T162" s="6">
        <v>34.6</v>
      </c>
      <c r="U162" s="6">
        <v>31.5</v>
      </c>
      <c r="V162" s="6">
        <v>8.6999999999999993</v>
      </c>
      <c r="W162" s="6">
        <v>10.9</v>
      </c>
      <c r="X162" s="6">
        <v>51.4</v>
      </c>
      <c r="Y162" s="6">
        <v>51.9</v>
      </c>
      <c r="Z162" s="6">
        <v>37.700000000000003</v>
      </c>
      <c r="AA162" s="6">
        <v>39.700000000000003</v>
      </c>
      <c r="AB162" s="6">
        <v>70.367000000000004</v>
      </c>
      <c r="AC162" s="6">
        <v>77.325999999999993</v>
      </c>
      <c r="AD162" s="6">
        <v>80.866</v>
      </c>
      <c r="AE162" s="6">
        <v>2.2549999999999999</v>
      </c>
      <c r="AF162" s="7">
        <v>2025</v>
      </c>
      <c r="AG162" s="6">
        <v>0</v>
      </c>
      <c r="AH162" s="6">
        <v>0</v>
      </c>
      <c r="AI162" s="6">
        <v>20.946000000000002</v>
      </c>
      <c r="AJ162" s="6"/>
      <c r="AK162" s="6">
        <v>69.3</v>
      </c>
      <c r="AL162" s="6">
        <v>72.900000000000006</v>
      </c>
      <c r="AM162" s="6">
        <v>1.0740000000000001</v>
      </c>
      <c r="AN162" s="6">
        <v>1.0469999999999999</v>
      </c>
      <c r="AO162" s="6">
        <v>12.821999999999999</v>
      </c>
      <c r="AP162" s="6" t="s">
        <v>622</v>
      </c>
      <c r="AQ162" t="str">
        <f t="shared" si="2"/>
        <v>Rhode Island</v>
      </c>
    </row>
    <row r="163" spans="1:43" x14ac:dyDescent="0.2">
      <c r="A163" s="8">
        <v>162</v>
      </c>
      <c r="B163" s="6" t="s">
        <v>568</v>
      </c>
      <c r="C163" s="6">
        <v>104.71899999999999</v>
      </c>
      <c r="D163" s="6">
        <v>104.896</v>
      </c>
      <c r="E163" s="6">
        <v>0.495</v>
      </c>
      <c r="F163" s="6" t="s">
        <v>1424</v>
      </c>
      <c r="G163" s="6">
        <v>15</v>
      </c>
      <c r="H163" s="6">
        <v>32</v>
      </c>
      <c r="I163" s="6">
        <v>49.3</v>
      </c>
      <c r="J163" s="6">
        <v>51.2</v>
      </c>
      <c r="K163" s="6">
        <v>41.2</v>
      </c>
      <c r="L163" s="6">
        <v>35.5</v>
      </c>
      <c r="M163" s="6">
        <v>16.899999999999999</v>
      </c>
      <c r="N163" s="6">
        <v>17.3</v>
      </c>
      <c r="O163" s="6">
        <v>29.1</v>
      </c>
      <c r="P163" s="6">
        <v>26.4</v>
      </c>
      <c r="Q163" s="6">
        <v>65.3</v>
      </c>
      <c r="R163" s="6">
        <v>48.6</v>
      </c>
      <c r="S163" s="6">
        <v>52.6</v>
      </c>
      <c r="T163" s="6">
        <v>33.6</v>
      </c>
      <c r="U163" s="6">
        <v>32.1</v>
      </c>
      <c r="V163" s="6">
        <v>7.9</v>
      </c>
      <c r="W163" s="6">
        <v>10.5</v>
      </c>
      <c r="X163" s="6">
        <v>49</v>
      </c>
      <c r="Y163" s="6">
        <v>37.700000000000003</v>
      </c>
      <c r="Z163" s="6">
        <v>40.1</v>
      </c>
      <c r="AA163" s="6">
        <v>32.1</v>
      </c>
      <c r="AB163" s="6">
        <v>64.680000000000007</v>
      </c>
      <c r="AC163" s="6">
        <v>76.777000000000001</v>
      </c>
      <c r="AD163" s="6">
        <v>78.695999999999998</v>
      </c>
      <c r="AE163" s="6">
        <v>2.7690000000000001</v>
      </c>
      <c r="AF163" s="7">
        <v>2025</v>
      </c>
      <c r="AG163" s="6">
        <v>0</v>
      </c>
      <c r="AH163" s="6">
        <v>0</v>
      </c>
      <c r="AI163" s="6">
        <v>12.13</v>
      </c>
      <c r="AJ163" s="6"/>
      <c r="AK163" s="6">
        <v>72.2</v>
      </c>
      <c r="AL163" s="6">
        <v>74.2</v>
      </c>
      <c r="AM163" s="6">
        <v>1.0549999999999999</v>
      </c>
      <c r="AN163" s="6">
        <v>1.0489999999999999</v>
      </c>
      <c r="AO163" s="6">
        <v>14.664999999999999</v>
      </c>
      <c r="AP163" s="6" t="s">
        <v>878</v>
      </c>
      <c r="AQ163" t="str">
        <f t="shared" si="2"/>
        <v>Murray State</v>
      </c>
    </row>
    <row r="164" spans="1:43" x14ac:dyDescent="0.2">
      <c r="A164" s="8">
        <v>163</v>
      </c>
      <c r="B164" s="6" t="s">
        <v>556</v>
      </c>
      <c r="C164" s="6">
        <v>106.005</v>
      </c>
      <c r="D164" s="6">
        <v>106.262</v>
      </c>
      <c r="E164" s="6">
        <v>0.49299999999999999</v>
      </c>
      <c r="F164" s="6" t="s">
        <v>1444</v>
      </c>
      <c r="G164" s="6">
        <v>19</v>
      </c>
      <c r="H164" s="6">
        <v>30</v>
      </c>
      <c r="I164" s="6">
        <v>51.4</v>
      </c>
      <c r="J164" s="6">
        <v>51.5</v>
      </c>
      <c r="K164" s="6">
        <v>38</v>
      </c>
      <c r="L164" s="6">
        <v>32.4</v>
      </c>
      <c r="M164" s="6">
        <v>19.399999999999999</v>
      </c>
      <c r="N164" s="6">
        <v>18.3</v>
      </c>
      <c r="O164" s="6">
        <v>39.799999999999997</v>
      </c>
      <c r="P164" s="6">
        <v>26.6</v>
      </c>
      <c r="Q164" s="6">
        <v>69.400000000000006</v>
      </c>
      <c r="R164" s="6">
        <v>53.1</v>
      </c>
      <c r="S164" s="6">
        <v>52.2</v>
      </c>
      <c r="T164" s="6">
        <v>31.9</v>
      </c>
      <c r="U164" s="6">
        <v>33.6</v>
      </c>
      <c r="V164" s="6">
        <v>9.3000000000000007</v>
      </c>
      <c r="W164" s="6">
        <v>10.3</v>
      </c>
      <c r="X164" s="6">
        <v>49.5</v>
      </c>
      <c r="Y164" s="6">
        <v>51.5</v>
      </c>
      <c r="Z164" s="6">
        <v>31.5</v>
      </c>
      <c r="AA164" s="6">
        <v>38.6</v>
      </c>
      <c r="AB164" s="6">
        <v>68.661000000000001</v>
      </c>
      <c r="AC164" s="6">
        <v>76.387</v>
      </c>
      <c r="AD164" s="6">
        <v>80.040000000000006</v>
      </c>
      <c r="AE164" s="6">
        <v>2.6539999999999999</v>
      </c>
      <c r="AF164" s="7">
        <v>2025</v>
      </c>
      <c r="AG164" s="6">
        <v>0</v>
      </c>
      <c r="AH164" s="6">
        <v>0</v>
      </c>
      <c r="AI164" s="6">
        <v>2.5710000000000002</v>
      </c>
      <c r="AJ164" s="6"/>
      <c r="AK164" s="6">
        <v>68.2</v>
      </c>
      <c r="AL164" s="6">
        <v>73.2</v>
      </c>
      <c r="AM164" s="6">
        <v>1.0960000000000001</v>
      </c>
      <c r="AN164" s="6">
        <v>1.0369999999999999</v>
      </c>
      <c r="AO164" s="6">
        <v>9.5860000000000003</v>
      </c>
      <c r="AP164" s="6" t="s">
        <v>556</v>
      </c>
      <c r="AQ164" t="str">
        <f t="shared" si="2"/>
        <v>Milwaukee</v>
      </c>
    </row>
    <row r="165" spans="1:43" x14ac:dyDescent="0.2">
      <c r="A165" s="8">
        <v>164</v>
      </c>
      <c r="B165" s="6" t="s">
        <v>755</v>
      </c>
      <c r="C165" s="6">
        <v>100.53</v>
      </c>
      <c r="D165" s="6">
        <v>100.89400000000001</v>
      </c>
      <c r="E165" s="6">
        <v>0.49</v>
      </c>
      <c r="F165" s="6" t="s">
        <v>1450</v>
      </c>
      <c r="G165" s="6">
        <v>15</v>
      </c>
      <c r="H165" s="6">
        <v>29</v>
      </c>
      <c r="I165" s="6">
        <v>49.6</v>
      </c>
      <c r="J165" s="6">
        <v>46.1</v>
      </c>
      <c r="K165" s="6">
        <v>35.1</v>
      </c>
      <c r="L165" s="6">
        <v>22.2</v>
      </c>
      <c r="M165" s="6">
        <v>16.899999999999999</v>
      </c>
      <c r="N165" s="6">
        <v>14.8</v>
      </c>
      <c r="O165" s="6">
        <v>27.6</v>
      </c>
      <c r="P165" s="6">
        <v>29.6</v>
      </c>
      <c r="Q165" s="6">
        <v>63.9</v>
      </c>
      <c r="R165" s="6">
        <v>48.7</v>
      </c>
      <c r="S165" s="6">
        <v>47</v>
      </c>
      <c r="T165" s="6">
        <v>34</v>
      </c>
      <c r="U165" s="6">
        <v>29.8</v>
      </c>
      <c r="V165" s="6">
        <v>8.8000000000000007</v>
      </c>
      <c r="W165" s="6">
        <v>10.9</v>
      </c>
      <c r="X165" s="6">
        <v>51.7</v>
      </c>
      <c r="Y165" s="6">
        <v>49.8</v>
      </c>
      <c r="Z165" s="6">
        <v>41.1</v>
      </c>
      <c r="AA165" s="6">
        <v>40.1</v>
      </c>
      <c r="AB165" s="6">
        <v>63.142000000000003</v>
      </c>
      <c r="AC165" s="6">
        <v>77.42</v>
      </c>
      <c r="AD165" s="6">
        <v>81.799000000000007</v>
      </c>
      <c r="AE165" s="6">
        <v>2.3809999999999998</v>
      </c>
      <c r="AF165" s="7">
        <v>2025</v>
      </c>
      <c r="AG165" s="6">
        <v>0</v>
      </c>
      <c r="AH165" s="6">
        <v>0</v>
      </c>
      <c r="AI165" s="6">
        <v>14.593</v>
      </c>
      <c r="AJ165" s="6"/>
      <c r="AK165" s="6">
        <v>65.5</v>
      </c>
      <c r="AL165" s="6">
        <v>74.400000000000006</v>
      </c>
      <c r="AM165" s="6">
        <v>1.026</v>
      </c>
      <c r="AN165" s="6">
        <v>1.0069999999999999</v>
      </c>
      <c r="AO165" s="6">
        <v>11.93</v>
      </c>
      <c r="AP165" s="6" t="s">
        <v>874</v>
      </c>
      <c r="AQ165" t="str">
        <f t="shared" si="2"/>
        <v>Appalachian State</v>
      </c>
    </row>
    <row r="166" spans="1:43" x14ac:dyDescent="0.2">
      <c r="A166" s="8">
        <v>165</v>
      </c>
      <c r="B166" s="6" t="s">
        <v>483</v>
      </c>
      <c r="C166" s="6">
        <v>107.44199999999999</v>
      </c>
      <c r="D166" s="6">
        <v>108.047</v>
      </c>
      <c r="E166" s="6">
        <v>0.48399999999999999</v>
      </c>
      <c r="F166" s="6" t="s">
        <v>1420</v>
      </c>
      <c r="G166" s="6">
        <v>17</v>
      </c>
      <c r="H166" s="6">
        <v>31</v>
      </c>
      <c r="I166" s="6">
        <v>53.9</v>
      </c>
      <c r="J166" s="6">
        <v>50.5</v>
      </c>
      <c r="K166" s="6">
        <v>23.1</v>
      </c>
      <c r="L166" s="6">
        <v>29.5</v>
      </c>
      <c r="M166" s="6">
        <v>16.2</v>
      </c>
      <c r="N166" s="6">
        <v>14.3</v>
      </c>
      <c r="O166" s="6">
        <v>30</v>
      </c>
      <c r="P166" s="6">
        <v>26.5</v>
      </c>
      <c r="Q166" s="6">
        <v>65.7</v>
      </c>
      <c r="R166" s="6">
        <v>54.1</v>
      </c>
      <c r="S166" s="6">
        <v>48.9</v>
      </c>
      <c r="T166" s="6">
        <v>35.700000000000003</v>
      </c>
      <c r="U166" s="6">
        <v>35.1</v>
      </c>
      <c r="V166" s="6">
        <v>7.5</v>
      </c>
      <c r="W166" s="6">
        <v>8.6999999999999993</v>
      </c>
      <c r="X166" s="6">
        <v>50.7</v>
      </c>
      <c r="Y166" s="6">
        <v>50.3</v>
      </c>
      <c r="Z166" s="6">
        <v>38.4</v>
      </c>
      <c r="AA166" s="6">
        <v>44</v>
      </c>
      <c r="AB166" s="6">
        <v>65.207999999999998</v>
      </c>
      <c r="AC166" s="6">
        <v>77.137</v>
      </c>
      <c r="AD166" s="6">
        <v>79.674999999999997</v>
      </c>
      <c r="AE166" s="6">
        <v>2.0659999999999998</v>
      </c>
      <c r="AF166" s="7">
        <v>2025</v>
      </c>
      <c r="AG166" s="6">
        <v>0</v>
      </c>
      <c r="AH166" s="6">
        <v>0</v>
      </c>
      <c r="AI166" s="6">
        <v>12.023999999999999</v>
      </c>
      <c r="AJ166" s="6"/>
      <c r="AK166" s="6">
        <v>69.400000000000006</v>
      </c>
      <c r="AL166" s="6">
        <v>71.599999999999994</v>
      </c>
      <c r="AM166" s="6">
        <v>1.1020000000000001</v>
      </c>
      <c r="AN166" s="6">
        <v>1.0669999999999999</v>
      </c>
      <c r="AO166" s="6">
        <v>11.523</v>
      </c>
      <c r="AP166" s="6" t="s">
        <v>483</v>
      </c>
      <c r="AQ166" t="str">
        <f t="shared" si="2"/>
        <v>Florida Gulf Coast</v>
      </c>
    </row>
    <row r="167" spans="1:43" x14ac:dyDescent="0.2">
      <c r="A167" s="8">
        <v>166</v>
      </c>
      <c r="B167" s="6" t="s">
        <v>470</v>
      </c>
      <c r="C167" s="6">
        <v>104.82899999999999</v>
      </c>
      <c r="D167" s="6">
        <v>105.467</v>
      </c>
      <c r="E167" s="6">
        <v>0.48299999999999998</v>
      </c>
      <c r="F167" s="6" t="s">
        <v>1449</v>
      </c>
      <c r="G167" s="6">
        <v>17</v>
      </c>
      <c r="H167" s="6">
        <v>30</v>
      </c>
      <c r="I167" s="6">
        <v>50.3</v>
      </c>
      <c r="J167" s="6">
        <v>50.3</v>
      </c>
      <c r="K167" s="6">
        <v>33.200000000000003</v>
      </c>
      <c r="L167" s="6">
        <v>34.299999999999997</v>
      </c>
      <c r="M167" s="6">
        <v>16.100000000000001</v>
      </c>
      <c r="N167" s="6">
        <v>18.899999999999999</v>
      </c>
      <c r="O167" s="6">
        <v>35.700000000000003</v>
      </c>
      <c r="P167" s="6">
        <v>29.8</v>
      </c>
      <c r="Q167" s="6">
        <v>65.5</v>
      </c>
      <c r="R167" s="6">
        <v>48.9</v>
      </c>
      <c r="S167" s="6">
        <v>49.5</v>
      </c>
      <c r="T167" s="6">
        <v>34.700000000000003</v>
      </c>
      <c r="U167" s="6">
        <v>34.200000000000003</v>
      </c>
      <c r="V167" s="6">
        <v>11</v>
      </c>
      <c r="W167" s="6">
        <v>9.9</v>
      </c>
      <c r="X167" s="6">
        <v>50.7</v>
      </c>
      <c r="Y167" s="6">
        <v>50.6</v>
      </c>
      <c r="Z167" s="6">
        <v>41.7</v>
      </c>
      <c r="AA167" s="6">
        <v>41.1</v>
      </c>
      <c r="AB167" s="6">
        <v>64.995000000000005</v>
      </c>
      <c r="AC167" s="6">
        <v>76.588999999999999</v>
      </c>
      <c r="AD167" s="6">
        <v>79.826999999999998</v>
      </c>
      <c r="AE167" s="6">
        <v>2.4590000000000001</v>
      </c>
      <c r="AF167" s="7">
        <v>2025</v>
      </c>
      <c r="AG167" s="6">
        <v>0</v>
      </c>
      <c r="AH167" s="6">
        <v>0</v>
      </c>
      <c r="AI167" s="6">
        <v>9.6560000000000006</v>
      </c>
      <c r="AJ167" s="6"/>
      <c r="AK167" s="6">
        <v>66.5</v>
      </c>
      <c r="AL167" s="6">
        <v>67.2</v>
      </c>
      <c r="AM167" s="6">
        <v>1.0920000000000001</v>
      </c>
      <c r="AN167" s="6">
        <v>1.0289999999999999</v>
      </c>
      <c r="AO167" s="6">
        <v>8.9450000000000003</v>
      </c>
      <c r="AP167" s="6" t="s">
        <v>890</v>
      </c>
      <c r="AQ167" t="str">
        <f t="shared" si="2"/>
        <v>East Tennessee State</v>
      </c>
    </row>
    <row r="168" spans="1:43" x14ac:dyDescent="0.2">
      <c r="A168" s="8">
        <v>167</v>
      </c>
      <c r="B168" s="6" t="s">
        <v>743</v>
      </c>
      <c r="C168" s="6">
        <v>105.477</v>
      </c>
      <c r="D168" s="6">
        <v>106.19199999999999</v>
      </c>
      <c r="E168" s="6">
        <v>0.48099999999999998</v>
      </c>
      <c r="F168" s="6" t="s">
        <v>1449</v>
      </c>
      <c r="G168" s="6">
        <v>17</v>
      </c>
      <c r="H168" s="6">
        <v>30</v>
      </c>
      <c r="I168" s="6">
        <v>48.1</v>
      </c>
      <c r="J168" s="6">
        <v>48.1</v>
      </c>
      <c r="K168" s="6">
        <v>33.1</v>
      </c>
      <c r="L168" s="6">
        <v>35.9</v>
      </c>
      <c r="M168" s="6">
        <v>15.3</v>
      </c>
      <c r="N168" s="6">
        <v>16.7</v>
      </c>
      <c r="O168" s="6">
        <v>30.6</v>
      </c>
      <c r="P168" s="6">
        <v>31.5</v>
      </c>
      <c r="Q168" s="6">
        <v>68.3</v>
      </c>
      <c r="R168" s="6">
        <v>45.6</v>
      </c>
      <c r="S168" s="6">
        <v>49.9</v>
      </c>
      <c r="T168" s="6">
        <v>35</v>
      </c>
      <c r="U168" s="6">
        <v>30.1</v>
      </c>
      <c r="V168" s="6">
        <v>10.199999999999999</v>
      </c>
      <c r="W168" s="6">
        <v>12</v>
      </c>
      <c r="X168" s="6">
        <v>42.8</v>
      </c>
      <c r="Y168" s="6">
        <v>49.6</v>
      </c>
      <c r="Z168" s="6">
        <v>36.799999999999997</v>
      </c>
      <c r="AA168" s="6">
        <v>37.6</v>
      </c>
      <c r="AB168" s="6">
        <v>68.114000000000004</v>
      </c>
      <c r="AC168" s="6">
        <v>76.468000000000004</v>
      </c>
      <c r="AD168" s="6">
        <v>79.349000000000004</v>
      </c>
      <c r="AE168" s="6">
        <v>2.613</v>
      </c>
      <c r="AF168" s="7">
        <v>2025</v>
      </c>
      <c r="AG168" s="6">
        <v>0</v>
      </c>
      <c r="AH168" s="6">
        <v>0</v>
      </c>
      <c r="AI168" s="6">
        <v>6.8250000000000002</v>
      </c>
      <c r="AJ168" s="6"/>
      <c r="AK168" s="6">
        <v>68.599999999999994</v>
      </c>
      <c r="AL168" s="6">
        <v>71.099999999999994</v>
      </c>
      <c r="AM168" s="6">
        <v>1.0469999999999999</v>
      </c>
      <c r="AN168" s="6">
        <v>1.042</v>
      </c>
      <c r="AO168" s="6">
        <v>14.295999999999999</v>
      </c>
      <c r="AP168" s="6" t="s">
        <v>901</v>
      </c>
      <c r="AQ168" t="str">
        <f t="shared" si="2"/>
        <v>Nicholls State</v>
      </c>
    </row>
    <row r="169" spans="1:43" x14ac:dyDescent="0.2">
      <c r="A169" s="8">
        <v>168</v>
      </c>
      <c r="B169" s="6" t="s">
        <v>676</v>
      </c>
      <c r="C169" s="6">
        <v>106.029</v>
      </c>
      <c r="D169" s="6">
        <v>106.759</v>
      </c>
      <c r="E169" s="6">
        <v>0.48</v>
      </c>
      <c r="F169" s="6" t="s">
        <v>1405</v>
      </c>
      <c r="G169" s="6">
        <v>21</v>
      </c>
      <c r="H169" s="6">
        <v>32</v>
      </c>
      <c r="I169" s="6">
        <v>47.9</v>
      </c>
      <c r="J169" s="6">
        <v>50.8</v>
      </c>
      <c r="K169" s="6">
        <v>28.4</v>
      </c>
      <c r="L169" s="6">
        <v>30.7</v>
      </c>
      <c r="M169" s="6">
        <v>14.5</v>
      </c>
      <c r="N169" s="6">
        <v>17.3</v>
      </c>
      <c r="O169" s="6">
        <v>35.299999999999997</v>
      </c>
      <c r="P169" s="6">
        <v>28</v>
      </c>
      <c r="Q169" s="6">
        <v>64.099999999999994</v>
      </c>
      <c r="R169" s="6">
        <v>46.7</v>
      </c>
      <c r="S169" s="6">
        <v>50.7</v>
      </c>
      <c r="T169" s="6">
        <v>33.4</v>
      </c>
      <c r="U169" s="6">
        <v>34.1</v>
      </c>
      <c r="V169" s="6">
        <v>9.6999999999999993</v>
      </c>
      <c r="W169" s="6">
        <v>8.1</v>
      </c>
      <c r="X169" s="6">
        <v>41.4</v>
      </c>
      <c r="Y169" s="6">
        <v>46.2</v>
      </c>
      <c r="Z169" s="6">
        <v>37.200000000000003</v>
      </c>
      <c r="AA169" s="6">
        <v>38.799999999999997</v>
      </c>
      <c r="AB169" s="6">
        <v>63.523000000000003</v>
      </c>
      <c r="AC169" s="6">
        <v>77.200999999999993</v>
      </c>
      <c r="AD169" s="6">
        <v>79.7</v>
      </c>
      <c r="AE169" s="6">
        <v>1.968</v>
      </c>
      <c r="AF169" s="7">
        <v>2025</v>
      </c>
      <c r="AG169" s="6">
        <v>0</v>
      </c>
      <c r="AH169" s="6">
        <v>0</v>
      </c>
      <c r="AI169" s="6">
        <v>1.9930000000000001</v>
      </c>
      <c r="AJ169" s="6"/>
      <c r="AK169" s="6">
        <v>68.2</v>
      </c>
      <c r="AL169" s="6">
        <v>70.599999999999994</v>
      </c>
      <c r="AM169" s="6">
        <v>1.071</v>
      </c>
      <c r="AN169" s="6">
        <v>1.0449999999999999</v>
      </c>
      <c r="AO169" s="6">
        <v>11.907999999999999</v>
      </c>
      <c r="AP169" s="6" t="s">
        <v>676</v>
      </c>
      <c r="AQ169" t="str">
        <f t="shared" si="2"/>
        <v>Towson</v>
      </c>
    </row>
    <row r="170" spans="1:43" x14ac:dyDescent="0.2">
      <c r="A170" s="8">
        <v>169</v>
      </c>
      <c r="B170" s="6" t="s">
        <v>692</v>
      </c>
      <c r="C170" s="6">
        <v>105.396</v>
      </c>
      <c r="D170" s="6">
        <v>106.197</v>
      </c>
      <c r="E170" s="6">
        <v>0.47799999999999998</v>
      </c>
      <c r="F170" s="6" t="s">
        <v>1443</v>
      </c>
      <c r="G170" s="6">
        <v>17</v>
      </c>
      <c r="H170" s="6">
        <v>29</v>
      </c>
      <c r="I170" s="6">
        <v>50.7</v>
      </c>
      <c r="J170" s="6">
        <v>47.8</v>
      </c>
      <c r="K170" s="6">
        <v>29.8</v>
      </c>
      <c r="L170" s="6">
        <v>34</v>
      </c>
      <c r="M170" s="6">
        <v>15.3</v>
      </c>
      <c r="N170" s="6">
        <v>16.399999999999999</v>
      </c>
      <c r="O170" s="6">
        <v>31.1</v>
      </c>
      <c r="P170" s="6">
        <v>30.1</v>
      </c>
      <c r="Q170" s="6">
        <v>64.599999999999994</v>
      </c>
      <c r="R170" s="6">
        <v>48</v>
      </c>
      <c r="S170" s="6">
        <v>48.7</v>
      </c>
      <c r="T170" s="6">
        <v>36.200000000000003</v>
      </c>
      <c r="U170" s="6">
        <v>31</v>
      </c>
      <c r="V170" s="6">
        <v>8.6999999999999993</v>
      </c>
      <c r="W170" s="6">
        <v>7.3</v>
      </c>
      <c r="X170" s="6">
        <v>48.5</v>
      </c>
      <c r="Y170" s="6">
        <v>46</v>
      </c>
      <c r="Z170" s="6">
        <v>42.4</v>
      </c>
      <c r="AA170" s="6">
        <v>43.1</v>
      </c>
      <c r="AB170" s="6">
        <v>63.674999999999997</v>
      </c>
      <c r="AC170" s="6">
        <v>76.558999999999997</v>
      </c>
      <c r="AD170" s="6">
        <v>79.781999999999996</v>
      </c>
      <c r="AE170" s="6">
        <v>2.5499999999999998</v>
      </c>
      <c r="AF170" s="7">
        <v>2025</v>
      </c>
      <c r="AG170" s="6">
        <v>0</v>
      </c>
      <c r="AH170" s="6">
        <v>0</v>
      </c>
      <c r="AI170" s="6">
        <v>0.2</v>
      </c>
      <c r="AJ170" s="6"/>
      <c r="AK170" s="6">
        <v>73.7</v>
      </c>
      <c r="AL170" s="6">
        <v>72.5</v>
      </c>
      <c r="AM170" s="6">
        <v>1.0900000000000001</v>
      </c>
      <c r="AN170" s="6">
        <v>1.0409999999999999</v>
      </c>
      <c r="AO170" s="6">
        <v>11.202999999999999</v>
      </c>
      <c r="AP170" s="6" t="s">
        <v>692</v>
      </c>
      <c r="AQ170" t="str">
        <f t="shared" si="2"/>
        <v>UNC Greensboro</v>
      </c>
    </row>
    <row r="171" spans="1:43" x14ac:dyDescent="0.2">
      <c r="A171" s="8">
        <v>170</v>
      </c>
      <c r="B171" s="6" t="s">
        <v>718</v>
      </c>
      <c r="C171" s="6">
        <v>107.376</v>
      </c>
      <c r="D171" s="6">
        <v>108.21899999999999</v>
      </c>
      <c r="E171" s="6">
        <v>0.47799999999999998</v>
      </c>
      <c r="F171" s="6" t="s">
        <v>1439</v>
      </c>
      <c r="G171" s="6">
        <v>20</v>
      </c>
      <c r="H171" s="6">
        <v>31</v>
      </c>
      <c r="I171" s="6">
        <v>53.3</v>
      </c>
      <c r="J171" s="6">
        <v>51.4</v>
      </c>
      <c r="K171" s="6">
        <v>47.7</v>
      </c>
      <c r="L171" s="6">
        <v>37.1</v>
      </c>
      <c r="M171" s="6">
        <v>17.7</v>
      </c>
      <c r="N171" s="6">
        <v>18.7</v>
      </c>
      <c r="O171" s="6">
        <v>31.2</v>
      </c>
      <c r="P171" s="6">
        <v>31.5</v>
      </c>
      <c r="Q171" s="6">
        <v>73.8</v>
      </c>
      <c r="R171" s="6">
        <v>55</v>
      </c>
      <c r="S171" s="6">
        <v>50.6</v>
      </c>
      <c r="T171" s="6">
        <v>33.799999999999997</v>
      </c>
      <c r="U171" s="6">
        <v>35.200000000000003</v>
      </c>
      <c r="V171" s="6">
        <v>8.6999999999999993</v>
      </c>
      <c r="W171" s="6">
        <v>11</v>
      </c>
      <c r="X171" s="6">
        <v>43.8</v>
      </c>
      <c r="Y171" s="6">
        <v>46.4</v>
      </c>
      <c r="Z171" s="6">
        <v>38.299999999999997</v>
      </c>
      <c r="AA171" s="6">
        <v>37.9</v>
      </c>
      <c r="AB171" s="6">
        <v>72.617999999999995</v>
      </c>
      <c r="AC171" s="6">
        <v>77.078999999999994</v>
      </c>
      <c r="AD171" s="6">
        <v>79.653999999999996</v>
      </c>
      <c r="AE171" s="6">
        <v>2.4079999999999999</v>
      </c>
      <c r="AF171" s="7">
        <v>2025</v>
      </c>
      <c r="AG171" s="6">
        <v>0</v>
      </c>
      <c r="AH171" s="6">
        <v>0</v>
      </c>
      <c r="AI171" s="6">
        <v>5.7549999999999999</v>
      </c>
      <c r="AJ171" s="6"/>
      <c r="AK171" s="6">
        <v>66.2</v>
      </c>
      <c r="AL171" s="6">
        <v>72.5</v>
      </c>
      <c r="AM171" s="6">
        <v>1.1020000000000001</v>
      </c>
      <c r="AN171" s="6">
        <v>1.069</v>
      </c>
      <c r="AO171" s="6">
        <v>11.913</v>
      </c>
      <c r="AP171" s="6" t="s">
        <v>718</v>
      </c>
      <c r="AQ171" t="str">
        <f t="shared" si="2"/>
        <v>Winthrop</v>
      </c>
    </row>
    <row r="172" spans="1:43" x14ac:dyDescent="0.2">
      <c r="A172" s="8">
        <v>171</v>
      </c>
      <c r="B172" s="6" t="s">
        <v>547</v>
      </c>
      <c r="C172" s="6">
        <v>105.63200000000001</v>
      </c>
      <c r="D172" s="6">
        <v>106.601</v>
      </c>
      <c r="E172" s="6">
        <v>0.47399999999999998</v>
      </c>
      <c r="F172" s="6" t="s">
        <v>1446</v>
      </c>
      <c r="G172" s="6">
        <v>18</v>
      </c>
      <c r="H172" s="6">
        <v>31</v>
      </c>
      <c r="I172" s="6">
        <v>49.9</v>
      </c>
      <c r="J172" s="6">
        <v>49.3</v>
      </c>
      <c r="K172" s="6">
        <v>34.799999999999997</v>
      </c>
      <c r="L172" s="6">
        <v>40.9</v>
      </c>
      <c r="M172" s="6">
        <v>16.5</v>
      </c>
      <c r="N172" s="6">
        <v>16.8</v>
      </c>
      <c r="O172" s="6">
        <v>33</v>
      </c>
      <c r="P172" s="6">
        <v>29.6</v>
      </c>
      <c r="Q172" s="6">
        <v>68.900000000000006</v>
      </c>
      <c r="R172" s="6">
        <v>51</v>
      </c>
      <c r="S172" s="6">
        <v>49.7</v>
      </c>
      <c r="T172" s="6">
        <v>32.299999999999997</v>
      </c>
      <c r="U172" s="6">
        <v>32.200000000000003</v>
      </c>
      <c r="V172" s="6">
        <v>14.5</v>
      </c>
      <c r="W172" s="6">
        <v>8.6999999999999993</v>
      </c>
      <c r="X172" s="6">
        <v>53.3</v>
      </c>
      <c r="Y172" s="6">
        <v>40.299999999999997</v>
      </c>
      <c r="Z172" s="6">
        <v>39.6</v>
      </c>
      <c r="AA172" s="6">
        <v>32.799999999999997</v>
      </c>
      <c r="AB172" s="6">
        <v>68.616</v>
      </c>
      <c r="AC172" s="6">
        <v>77.266999999999996</v>
      </c>
      <c r="AD172" s="6">
        <v>79.725999999999999</v>
      </c>
      <c r="AE172" s="6">
        <v>2.5870000000000002</v>
      </c>
      <c r="AF172" s="7">
        <v>2025</v>
      </c>
      <c r="AG172" s="6">
        <v>0</v>
      </c>
      <c r="AH172" s="6">
        <v>0</v>
      </c>
      <c r="AI172" s="6">
        <v>4.1180000000000003</v>
      </c>
      <c r="AJ172" s="6"/>
      <c r="AK172" s="6">
        <v>69</v>
      </c>
      <c r="AL172" s="6">
        <v>70.7</v>
      </c>
      <c r="AM172" s="6">
        <v>1.08</v>
      </c>
      <c r="AN172" s="6">
        <v>1.0469999999999999</v>
      </c>
      <c r="AO172" s="6">
        <v>10.173</v>
      </c>
      <c r="AP172" s="6" t="s">
        <v>547</v>
      </c>
      <c r="AQ172" t="str">
        <f t="shared" si="2"/>
        <v>Marshall</v>
      </c>
    </row>
    <row r="173" spans="1:43" x14ac:dyDescent="0.2">
      <c r="A173" s="8">
        <v>172</v>
      </c>
      <c r="B173" s="6" t="s">
        <v>394</v>
      </c>
      <c r="C173" s="6">
        <v>105.184</v>
      </c>
      <c r="D173" s="6">
        <v>106.25</v>
      </c>
      <c r="E173" s="6">
        <v>0.47099999999999997</v>
      </c>
      <c r="F173" s="6" t="s">
        <v>1436</v>
      </c>
      <c r="G173" s="6">
        <v>12</v>
      </c>
      <c r="H173" s="6">
        <v>31</v>
      </c>
      <c r="I173" s="6">
        <v>48.9</v>
      </c>
      <c r="J173" s="6">
        <v>51.9</v>
      </c>
      <c r="K173" s="6">
        <v>31.5</v>
      </c>
      <c r="L173" s="6">
        <v>37.1</v>
      </c>
      <c r="M173" s="6">
        <v>17.3</v>
      </c>
      <c r="N173" s="6">
        <v>15.5</v>
      </c>
      <c r="O173" s="6">
        <v>28.8</v>
      </c>
      <c r="P173" s="6">
        <v>30</v>
      </c>
      <c r="Q173" s="6">
        <v>66.900000000000006</v>
      </c>
      <c r="R173" s="6">
        <v>47.5</v>
      </c>
      <c r="S173" s="6">
        <v>51.3</v>
      </c>
      <c r="T173" s="6">
        <v>34.5</v>
      </c>
      <c r="U173" s="6">
        <v>35.200000000000003</v>
      </c>
      <c r="V173" s="6">
        <v>10.5</v>
      </c>
      <c r="W173" s="6">
        <v>8</v>
      </c>
      <c r="X173" s="6">
        <v>45.3</v>
      </c>
      <c r="Y173" s="6">
        <v>48.4</v>
      </c>
      <c r="Z173" s="6">
        <v>33</v>
      </c>
      <c r="AA173" s="6">
        <v>35.9</v>
      </c>
      <c r="AB173" s="6">
        <v>66.686999999999998</v>
      </c>
      <c r="AC173" s="6">
        <v>76.873999999999995</v>
      </c>
      <c r="AD173" s="6">
        <v>79.674999999999997</v>
      </c>
      <c r="AE173" s="6">
        <v>1.655</v>
      </c>
      <c r="AF173" s="7">
        <v>2025</v>
      </c>
      <c r="AG173" s="6">
        <v>0</v>
      </c>
      <c r="AH173" s="6">
        <v>0</v>
      </c>
      <c r="AI173" s="6">
        <v>40.091000000000001</v>
      </c>
      <c r="AJ173" s="6"/>
      <c r="AK173" s="6">
        <v>71.900000000000006</v>
      </c>
      <c r="AL173" s="6">
        <v>71.7</v>
      </c>
      <c r="AM173" s="6">
        <v>1.024</v>
      </c>
      <c r="AN173" s="6">
        <v>1.103</v>
      </c>
      <c r="AO173" s="6">
        <v>23.439</v>
      </c>
      <c r="AP173" s="6" t="s">
        <v>394</v>
      </c>
      <c r="AQ173" t="str">
        <f t="shared" si="2"/>
        <v>Boston College</v>
      </c>
    </row>
    <row r="174" spans="1:43" x14ac:dyDescent="0.2">
      <c r="A174" s="8">
        <v>173</v>
      </c>
      <c r="B174" s="6" t="s">
        <v>449</v>
      </c>
      <c r="C174" s="6">
        <v>102.54600000000001</v>
      </c>
      <c r="D174" s="6">
        <v>103.60599999999999</v>
      </c>
      <c r="E174" s="6">
        <v>0.47</v>
      </c>
      <c r="F174" s="6" t="s">
        <v>1448</v>
      </c>
      <c r="G174" s="6">
        <v>18</v>
      </c>
      <c r="H174" s="6">
        <v>30</v>
      </c>
      <c r="I174" s="6">
        <v>49.3</v>
      </c>
      <c r="J174" s="6">
        <v>50.6</v>
      </c>
      <c r="K174" s="6">
        <v>31</v>
      </c>
      <c r="L174" s="6">
        <v>38.1</v>
      </c>
      <c r="M174" s="6">
        <v>18.3</v>
      </c>
      <c r="N174" s="6">
        <v>22.3</v>
      </c>
      <c r="O174" s="6">
        <v>34.5</v>
      </c>
      <c r="P174" s="6">
        <v>34.1</v>
      </c>
      <c r="Q174" s="6">
        <v>66.099999999999994</v>
      </c>
      <c r="R174" s="6">
        <v>49.6</v>
      </c>
      <c r="S174" s="6">
        <v>49.8</v>
      </c>
      <c r="T174" s="6">
        <v>32.5</v>
      </c>
      <c r="U174" s="6">
        <v>34.5</v>
      </c>
      <c r="V174" s="6">
        <v>14.1</v>
      </c>
      <c r="W174" s="6">
        <v>10</v>
      </c>
      <c r="X174" s="6">
        <v>52.3</v>
      </c>
      <c r="Y174" s="6">
        <v>56.3</v>
      </c>
      <c r="Z174" s="6">
        <v>32.700000000000003</v>
      </c>
      <c r="AA174" s="6">
        <v>40.4</v>
      </c>
      <c r="AB174" s="6">
        <v>65.507000000000005</v>
      </c>
      <c r="AC174" s="6">
        <v>76.352000000000004</v>
      </c>
      <c r="AD174" s="6">
        <v>79.852999999999994</v>
      </c>
      <c r="AE174" s="6">
        <v>2.0819999999999999</v>
      </c>
      <c r="AF174" s="7">
        <v>2025</v>
      </c>
      <c r="AG174" s="6">
        <v>0</v>
      </c>
      <c r="AH174" s="6">
        <v>0</v>
      </c>
      <c r="AI174" s="6">
        <v>0.2</v>
      </c>
      <c r="AJ174" s="6"/>
      <c r="AK174" s="6">
        <v>72.099999999999994</v>
      </c>
      <c r="AL174" s="6">
        <v>70.5</v>
      </c>
      <c r="AM174" s="6">
        <v>1.052</v>
      </c>
      <c r="AN174" s="6">
        <v>1.0189999999999999</v>
      </c>
      <c r="AO174" s="6">
        <v>10.702</v>
      </c>
      <c r="AP174" s="6" t="s">
        <v>898</v>
      </c>
      <c r="AQ174" t="str">
        <f t="shared" si="2"/>
        <v>Cleveland State</v>
      </c>
    </row>
    <row r="175" spans="1:43" x14ac:dyDescent="0.2">
      <c r="A175" s="8">
        <v>174</v>
      </c>
      <c r="B175" s="6" t="s">
        <v>528</v>
      </c>
      <c r="C175" s="6">
        <v>101.203</v>
      </c>
      <c r="D175" s="6">
        <v>102.295</v>
      </c>
      <c r="E175" s="6">
        <v>0.46899999999999997</v>
      </c>
      <c r="F175" s="6" t="s">
        <v>1449</v>
      </c>
      <c r="G175" s="6">
        <v>17</v>
      </c>
      <c r="H175" s="6">
        <v>30</v>
      </c>
      <c r="I175" s="6">
        <v>47.2</v>
      </c>
      <c r="J175" s="6">
        <v>47.6</v>
      </c>
      <c r="K175" s="6">
        <v>29</v>
      </c>
      <c r="L175" s="6">
        <v>34.799999999999997</v>
      </c>
      <c r="M175" s="6">
        <v>19</v>
      </c>
      <c r="N175" s="6">
        <v>17.7</v>
      </c>
      <c r="O175" s="6">
        <v>35.5</v>
      </c>
      <c r="P175" s="6">
        <v>31.8</v>
      </c>
      <c r="Q175" s="6">
        <v>65.8</v>
      </c>
      <c r="R175" s="6">
        <v>44.3</v>
      </c>
      <c r="S175" s="6">
        <v>47.9</v>
      </c>
      <c r="T175" s="6">
        <v>35.6</v>
      </c>
      <c r="U175" s="6">
        <v>31.4</v>
      </c>
      <c r="V175" s="6">
        <v>14.7</v>
      </c>
      <c r="W175" s="6">
        <v>9.8000000000000007</v>
      </c>
      <c r="X175" s="6">
        <v>56.6</v>
      </c>
      <c r="Y175" s="6">
        <v>55.6</v>
      </c>
      <c r="Z175" s="6">
        <v>32.799999999999997</v>
      </c>
      <c r="AA175" s="6">
        <v>39.1</v>
      </c>
      <c r="AB175" s="6">
        <v>65.284000000000006</v>
      </c>
      <c r="AC175" s="6">
        <v>77.049000000000007</v>
      </c>
      <c r="AD175" s="6">
        <v>81.078999999999994</v>
      </c>
      <c r="AE175" s="6">
        <v>2.3959999999999999</v>
      </c>
      <c r="AF175" s="7">
        <v>2025</v>
      </c>
      <c r="AG175" s="6">
        <v>0</v>
      </c>
      <c r="AH175" s="6">
        <v>0</v>
      </c>
      <c r="AI175" s="6">
        <v>0.2</v>
      </c>
      <c r="AJ175" s="6"/>
      <c r="AK175" s="6">
        <v>69.900000000000006</v>
      </c>
      <c r="AL175" s="6">
        <v>67.400000000000006</v>
      </c>
      <c r="AM175" s="6">
        <v>1.0209999999999999</v>
      </c>
      <c r="AN175" s="6">
        <v>1.0129999999999999</v>
      </c>
      <c r="AO175" s="6">
        <v>14.606</v>
      </c>
      <c r="AP175" s="6" t="s">
        <v>528</v>
      </c>
      <c r="AQ175" t="str">
        <f t="shared" si="2"/>
        <v>Lamar</v>
      </c>
    </row>
    <row r="176" spans="1:43" x14ac:dyDescent="0.2">
      <c r="A176" s="8">
        <v>175</v>
      </c>
      <c r="B176" s="6" t="s">
        <v>729</v>
      </c>
      <c r="C176" s="6">
        <v>107.47</v>
      </c>
      <c r="D176" s="6">
        <v>108.807</v>
      </c>
      <c r="E176" s="6">
        <v>0.46500000000000002</v>
      </c>
      <c r="F176" s="6" t="s">
        <v>1449</v>
      </c>
      <c r="G176" s="6">
        <v>17</v>
      </c>
      <c r="H176" s="6">
        <v>30</v>
      </c>
      <c r="I176" s="6">
        <v>54.7</v>
      </c>
      <c r="J176" s="6">
        <v>53.3</v>
      </c>
      <c r="K176" s="6">
        <v>29.1</v>
      </c>
      <c r="L176" s="6">
        <v>30</v>
      </c>
      <c r="M176" s="6">
        <v>13.8</v>
      </c>
      <c r="N176" s="6">
        <v>20.100000000000001</v>
      </c>
      <c r="O176" s="6">
        <v>22</v>
      </c>
      <c r="P176" s="6">
        <v>32.799999999999997</v>
      </c>
      <c r="Q176" s="6">
        <v>70.3</v>
      </c>
      <c r="R176" s="6">
        <v>54</v>
      </c>
      <c r="S176" s="6">
        <v>56.2</v>
      </c>
      <c r="T176" s="6">
        <v>37.1</v>
      </c>
      <c r="U176" s="6">
        <v>32.6</v>
      </c>
      <c r="V176" s="6">
        <v>7.4</v>
      </c>
      <c r="W176" s="6">
        <v>10</v>
      </c>
      <c r="X176" s="6">
        <v>47.6</v>
      </c>
      <c r="Y176" s="6">
        <v>49.8</v>
      </c>
      <c r="Z176" s="6">
        <v>45.6</v>
      </c>
      <c r="AA176" s="6">
        <v>40</v>
      </c>
      <c r="AB176" s="6">
        <v>69.578000000000003</v>
      </c>
      <c r="AC176" s="6">
        <v>75.153000000000006</v>
      </c>
      <c r="AD176" s="6">
        <v>79.742000000000004</v>
      </c>
      <c r="AE176" s="6">
        <v>2.2549999999999999</v>
      </c>
      <c r="AF176" s="7">
        <v>2025</v>
      </c>
      <c r="AG176" s="6">
        <v>0</v>
      </c>
      <c r="AH176" s="6">
        <v>0</v>
      </c>
      <c r="AI176" s="6">
        <v>0.2</v>
      </c>
      <c r="AJ176" s="6"/>
      <c r="AK176" s="6">
        <v>75.099999999999994</v>
      </c>
      <c r="AL176" s="6">
        <v>74</v>
      </c>
      <c r="AM176" s="6">
        <v>1.115</v>
      </c>
      <c r="AN176" s="6">
        <v>1.0720000000000001</v>
      </c>
      <c r="AO176" s="6">
        <v>11.167999999999999</v>
      </c>
      <c r="AP176" s="6" t="s">
        <v>729</v>
      </c>
      <c r="AQ176" t="str">
        <f t="shared" si="2"/>
        <v>Purdue Fort Wayne</v>
      </c>
    </row>
    <row r="177" spans="1:43" x14ac:dyDescent="0.2">
      <c r="A177" s="8">
        <v>176</v>
      </c>
      <c r="B177" s="6" t="s">
        <v>458</v>
      </c>
      <c r="C177" s="6">
        <v>100.47799999999999</v>
      </c>
      <c r="D177" s="6">
        <v>101.801</v>
      </c>
      <c r="E177" s="6">
        <v>0.46200000000000002</v>
      </c>
      <c r="F177" s="6" t="s">
        <v>1035</v>
      </c>
      <c r="G177" s="6">
        <v>12</v>
      </c>
      <c r="H177" s="6">
        <v>26</v>
      </c>
      <c r="I177" s="6">
        <v>50.3</v>
      </c>
      <c r="J177" s="6">
        <v>49.1</v>
      </c>
      <c r="K177" s="6">
        <v>30.3</v>
      </c>
      <c r="L177" s="6">
        <v>23.2</v>
      </c>
      <c r="M177" s="6">
        <v>16.2</v>
      </c>
      <c r="N177" s="6">
        <v>13.8</v>
      </c>
      <c r="O177" s="6">
        <v>22.8</v>
      </c>
      <c r="P177" s="6">
        <v>24.9</v>
      </c>
      <c r="Q177" s="6">
        <v>71.599999999999994</v>
      </c>
      <c r="R177" s="6">
        <v>49.8</v>
      </c>
      <c r="S177" s="6">
        <v>52.1</v>
      </c>
      <c r="T177" s="6">
        <v>33.9</v>
      </c>
      <c r="U177" s="6">
        <v>29.6</v>
      </c>
      <c r="V177" s="6">
        <v>7.9</v>
      </c>
      <c r="W177" s="6">
        <v>9.3000000000000007</v>
      </c>
      <c r="X177" s="6">
        <v>56.9</v>
      </c>
      <c r="Y177" s="6">
        <v>51.9</v>
      </c>
      <c r="Z177" s="6">
        <v>46.5</v>
      </c>
      <c r="AA177" s="6">
        <v>38.5</v>
      </c>
      <c r="AB177" s="6">
        <v>70.763000000000005</v>
      </c>
      <c r="AC177" s="6">
        <v>76.245999999999995</v>
      </c>
      <c r="AD177" s="6">
        <v>79.203000000000003</v>
      </c>
      <c r="AE177" s="6">
        <v>2.004</v>
      </c>
      <c r="AF177" s="7">
        <v>2025</v>
      </c>
      <c r="AG177" s="6">
        <v>0</v>
      </c>
      <c r="AH177" s="6">
        <v>0</v>
      </c>
      <c r="AI177" s="6">
        <v>0.2</v>
      </c>
      <c r="AJ177" s="6"/>
      <c r="AK177" s="6">
        <v>75.099999999999994</v>
      </c>
      <c r="AL177" s="6">
        <v>70</v>
      </c>
      <c r="AM177" s="6">
        <v>1.0309999999999999</v>
      </c>
      <c r="AN177" s="6">
        <v>1.0209999999999999</v>
      </c>
      <c r="AO177" s="6">
        <v>9.3949999999999996</v>
      </c>
      <c r="AP177" s="6" t="s">
        <v>458</v>
      </c>
      <c r="AQ177" t="str">
        <f t="shared" si="2"/>
        <v>Dartmouth</v>
      </c>
    </row>
    <row r="178" spans="1:43" x14ac:dyDescent="0.2">
      <c r="A178" s="8">
        <v>177</v>
      </c>
      <c r="B178" s="6" t="s">
        <v>473</v>
      </c>
      <c r="C178" s="6">
        <v>109.372</v>
      </c>
      <c r="D178" s="6">
        <v>110.85599999999999</v>
      </c>
      <c r="E178" s="6">
        <v>0.46100000000000002</v>
      </c>
      <c r="F178" s="6" t="s">
        <v>1441</v>
      </c>
      <c r="G178" s="6">
        <v>16</v>
      </c>
      <c r="H178" s="6">
        <v>30</v>
      </c>
      <c r="I178" s="6">
        <v>49.7</v>
      </c>
      <c r="J178" s="6">
        <v>52.6</v>
      </c>
      <c r="K178" s="6">
        <v>26</v>
      </c>
      <c r="L178" s="6">
        <v>31.8</v>
      </c>
      <c r="M178" s="6">
        <v>13.8</v>
      </c>
      <c r="N178" s="6">
        <v>17.8</v>
      </c>
      <c r="O178" s="6">
        <v>32.4</v>
      </c>
      <c r="P178" s="6">
        <v>33.200000000000003</v>
      </c>
      <c r="Q178" s="6">
        <v>68</v>
      </c>
      <c r="R178" s="6">
        <v>47.7</v>
      </c>
      <c r="S178" s="6">
        <v>52.1</v>
      </c>
      <c r="T178" s="6">
        <v>34.9</v>
      </c>
      <c r="U178" s="6">
        <v>35.5</v>
      </c>
      <c r="V178" s="6">
        <v>9.5</v>
      </c>
      <c r="W178" s="6">
        <v>8.6</v>
      </c>
      <c r="X178" s="6">
        <v>47</v>
      </c>
      <c r="Y178" s="6">
        <v>49.5</v>
      </c>
      <c r="Z178" s="6">
        <v>42.2</v>
      </c>
      <c r="AA178" s="6">
        <v>37.299999999999997</v>
      </c>
      <c r="AB178" s="6">
        <v>67.573999999999998</v>
      </c>
      <c r="AC178" s="6">
        <v>76.781999999999996</v>
      </c>
      <c r="AD178" s="6">
        <v>79.742000000000004</v>
      </c>
      <c r="AE178" s="6">
        <v>1.8220000000000001</v>
      </c>
      <c r="AF178" s="7">
        <v>2025</v>
      </c>
      <c r="AG178" s="6">
        <v>0</v>
      </c>
      <c r="AH178" s="6">
        <v>0</v>
      </c>
      <c r="AI178" s="6">
        <v>8.1280000000000001</v>
      </c>
      <c r="AJ178" s="6"/>
      <c r="AK178" s="6">
        <v>77.400000000000006</v>
      </c>
      <c r="AL178" s="6">
        <v>71.099999999999994</v>
      </c>
      <c r="AM178" s="6">
        <v>1.107</v>
      </c>
      <c r="AN178" s="6">
        <v>1.099</v>
      </c>
      <c r="AO178" s="6">
        <v>13.920999999999999</v>
      </c>
      <c r="AP178" s="6" t="s">
        <v>473</v>
      </c>
      <c r="AQ178" t="str">
        <f t="shared" si="2"/>
        <v>Eastern Kentucky</v>
      </c>
    </row>
    <row r="179" spans="1:43" x14ac:dyDescent="0.2">
      <c r="A179" s="8">
        <v>178</v>
      </c>
      <c r="B179" s="6" t="s">
        <v>432</v>
      </c>
      <c r="C179" s="6">
        <v>108.895</v>
      </c>
      <c r="D179" s="6">
        <v>110.505</v>
      </c>
      <c r="E179" s="6">
        <v>0.45800000000000002</v>
      </c>
      <c r="F179" s="6" t="s">
        <v>1451</v>
      </c>
      <c r="G179" s="6">
        <v>15</v>
      </c>
      <c r="H179" s="6">
        <v>34</v>
      </c>
      <c r="I179" s="6">
        <v>55.2</v>
      </c>
      <c r="J179" s="6">
        <v>53.2</v>
      </c>
      <c r="K179" s="6">
        <v>26.8</v>
      </c>
      <c r="L179" s="6">
        <v>32.4</v>
      </c>
      <c r="M179" s="6">
        <v>20.7</v>
      </c>
      <c r="N179" s="6">
        <v>19.100000000000001</v>
      </c>
      <c r="O179" s="6">
        <v>27.6</v>
      </c>
      <c r="P179" s="6">
        <v>33.200000000000003</v>
      </c>
      <c r="Q179" s="6">
        <v>74.7</v>
      </c>
      <c r="R179" s="6">
        <v>56</v>
      </c>
      <c r="S179" s="6">
        <v>54.3</v>
      </c>
      <c r="T179" s="6">
        <v>36.299999999999997</v>
      </c>
      <c r="U179" s="6">
        <v>34.4</v>
      </c>
      <c r="V179" s="6">
        <v>5.4</v>
      </c>
      <c r="W179" s="6">
        <v>10.199999999999999</v>
      </c>
      <c r="X179" s="6">
        <v>52.9</v>
      </c>
      <c r="Y179" s="6">
        <v>50.3</v>
      </c>
      <c r="Z179" s="6">
        <v>51.1</v>
      </c>
      <c r="AA179" s="6">
        <v>39.9</v>
      </c>
      <c r="AB179" s="6">
        <v>74.433999999999997</v>
      </c>
      <c r="AC179" s="6">
        <v>76.411000000000001</v>
      </c>
      <c r="AD179" s="6">
        <v>77.855000000000004</v>
      </c>
      <c r="AE179" s="6">
        <v>2.09</v>
      </c>
      <c r="AF179" s="7">
        <v>2025</v>
      </c>
      <c r="AG179" s="6">
        <v>0</v>
      </c>
      <c r="AH179" s="6">
        <v>0</v>
      </c>
      <c r="AI179" s="6">
        <v>1.972</v>
      </c>
      <c r="AJ179" s="6"/>
      <c r="AK179" s="6">
        <v>76.900000000000006</v>
      </c>
      <c r="AL179" s="6">
        <v>76</v>
      </c>
      <c r="AM179" s="6">
        <v>1.075</v>
      </c>
      <c r="AN179" s="6">
        <v>1.099</v>
      </c>
      <c r="AO179" s="6">
        <v>17.143000000000001</v>
      </c>
      <c r="AP179" s="6" t="s">
        <v>432</v>
      </c>
      <c r="AQ179" t="str">
        <f t="shared" si="2"/>
        <v>Cal Poly</v>
      </c>
    </row>
    <row r="180" spans="1:43" x14ac:dyDescent="0.2">
      <c r="A180" s="8">
        <v>179</v>
      </c>
      <c r="B180" s="6" t="s">
        <v>623</v>
      </c>
      <c r="C180" s="6">
        <v>106.334</v>
      </c>
      <c r="D180" s="6">
        <v>107.917</v>
      </c>
      <c r="E180" s="6">
        <v>0.45800000000000002</v>
      </c>
      <c r="F180" s="6" t="s">
        <v>1452</v>
      </c>
      <c r="G180" s="6">
        <v>13</v>
      </c>
      <c r="H180" s="6">
        <v>31</v>
      </c>
      <c r="I180" s="6">
        <v>48.6</v>
      </c>
      <c r="J180" s="6">
        <v>47.8</v>
      </c>
      <c r="K180" s="6">
        <v>43.3</v>
      </c>
      <c r="L180" s="6">
        <v>35.9</v>
      </c>
      <c r="M180" s="6">
        <v>17.8</v>
      </c>
      <c r="N180" s="6">
        <v>14</v>
      </c>
      <c r="O180" s="6">
        <v>33.700000000000003</v>
      </c>
      <c r="P180" s="6">
        <v>29.6</v>
      </c>
      <c r="Q180" s="6">
        <v>65.900000000000006</v>
      </c>
      <c r="R180" s="6">
        <v>47.8</v>
      </c>
      <c r="S180" s="6">
        <v>47.5</v>
      </c>
      <c r="T180" s="6">
        <v>33.200000000000003</v>
      </c>
      <c r="U180" s="6">
        <v>32.1</v>
      </c>
      <c r="V180" s="6">
        <v>8.5</v>
      </c>
      <c r="W180" s="6">
        <v>10</v>
      </c>
      <c r="X180" s="6">
        <v>50.9</v>
      </c>
      <c r="Y180" s="6">
        <v>47.7</v>
      </c>
      <c r="Z180" s="6">
        <v>38.799999999999997</v>
      </c>
      <c r="AA180" s="6">
        <v>36.9</v>
      </c>
      <c r="AB180" s="6">
        <v>65.393000000000001</v>
      </c>
      <c r="AC180" s="6">
        <v>77.575999999999993</v>
      </c>
      <c r="AD180" s="6">
        <v>80.656999999999996</v>
      </c>
      <c r="AE180" s="6">
        <v>2.39</v>
      </c>
      <c r="AF180" s="7">
        <v>2025</v>
      </c>
      <c r="AG180" s="6">
        <v>0</v>
      </c>
      <c r="AH180" s="6">
        <v>0</v>
      </c>
      <c r="AI180" s="6">
        <v>17.286999999999999</v>
      </c>
      <c r="AJ180" s="6"/>
      <c r="AK180" s="6">
        <v>68.3</v>
      </c>
      <c r="AL180" s="6">
        <v>71.5</v>
      </c>
      <c r="AM180" s="6">
        <v>1.06</v>
      </c>
      <c r="AN180" s="6">
        <v>1.0589999999999999</v>
      </c>
      <c r="AO180" s="6">
        <v>11.47</v>
      </c>
      <c r="AP180" s="6" t="s">
        <v>623</v>
      </c>
      <c r="AQ180" t="str">
        <f t="shared" si="2"/>
        <v>Rice</v>
      </c>
    </row>
    <row r="181" spans="1:43" x14ac:dyDescent="0.2">
      <c r="A181" s="8">
        <v>180</v>
      </c>
      <c r="B181" s="6" t="s">
        <v>650</v>
      </c>
      <c r="C181" s="6">
        <v>106.102</v>
      </c>
      <c r="D181" s="6">
        <v>107.7</v>
      </c>
      <c r="E181" s="6">
        <v>0.45700000000000002</v>
      </c>
      <c r="F181" s="6" t="s">
        <v>1436</v>
      </c>
      <c r="G181" s="6">
        <v>12</v>
      </c>
      <c r="H181" s="6">
        <v>31</v>
      </c>
      <c r="I181" s="6">
        <v>51.6</v>
      </c>
      <c r="J181" s="6">
        <v>52.6</v>
      </c>
      <c r="K181" s="6">
        <v>34.200000000000003</v>
      </c>
      <c r="L181" s="6">
        <v>33.700000000000003</v>
      </c>
      <c r="M181" s="6">
        <v>18.3</v>
      </c>
      <c r="N181" s="6">
        <v>15.2</v>
      </c>
      <c r="O181" s="6">
        <v>30.3</v>
      </c>
      <c r="P181" s="6">
        <v>28</v>
      </c>
      <c r="Q181" s="6">
        <v>68.099999999999994</v>
      </c>
      <c r="R181" s="6">
        <v>51</v>
      </c>
      <c r="S181" s="6">
        <v>51.5</v>
      </c>
      <c r="T181" s="6">
        <v>35.1</v>
      </c>
      <c r="U181" s="6">
        <v>36.1</v>
      </c>
      <c r="V181" s="6">
        <v>8.5</v>
      </c>
      <c r="W181" s="6">
        <v>8.3000000000000007</v>
      </c>
      <c r="X181" s="6">
        <v>52.3</v>
      </c>
      <c r="Y181" s="6">
        <v>53.7</v>
      </c>
      <c r="Z181" s="6">
        <v>33.6</v>
      </c>
      <c r="AA181" s="6">
        <v>39.799999999999997</v>
      </c>
      <c r="AB181" s="6">
        <v>67.866</v>
      </c>
      <c r="AC181" s="6">
        <v>77.801000000000002</v>
      </c>
      <c r="AD181" s="6">
        <v>79.638000000000005</v>
      </c>
      <c r="AE181" s="6">
        <v>1.53</v>
      </c>
      <c r="AF181" s="7">
        <v>2025</v>
      </c>
      <c r="AG181" s="6">
        <v>0</v>
      </c>
      <c r="AH181" s="6">
        <v>0</v>
      </c>
      <c r="AI181" s="6">
        <v>37.238</v>
      </c>
      <c r="AJ181" s="6"/>
      <c r="AK181" s="6">
        <v>67.8</v>
      </c>
      <c r="AL181" s="6">
        <v>70.900000000000006</v>
      </c>
      <c r="AM181" s="6">
        <v>1.0509999999999999</v>
      </c>
      <c r="AN181" s="6">
        <v>1.099</v>
      </c>
      <c r="AO181" s="6">
        <v>14.913</v>
      </c>
      <c r="AP181" s="6" t="s">
        <v>650</v>
      </c>
      <c r="AQ181" t="str">
        <f t="shared" si="2"/>
        <v>Southern Illinois</v>
      </c>
    </row>
    <row r="182" spans="1:43" x14ac:dyDescent="0.2">
      <c r="A182" s="8">
        <v>181</v>
      </c>
      <c r="B182" s="6" t="s">
        <v>674</v>
      </c>
      <c r="C182" s="6">
        <v>106.997</v>
      </c>
      <c r="D182" s="6">
        <v>108.854</v>
      </c>
      <c r="E182" s="6">
        <v>0.45100000000000001</v>
      </c>
      <c r="F182" s="6" t="s">
        <v>1447</v>
      </c>
      <c r="G182" s="6">
        <v>10</v>
      </c>
      <c r="H182" s="6">
        <v>29</v>
      </c>
      <c r="I182" s="6">
        <v>49.7</v>
      </c>
      <c r="J182" s="6">
        <v>53.3</v>
      </c>
      <c r="K182" s="6">
        <v>29</v>
      </c>
      <c r="L182" s="6">
        <v>43.9</v>
      </c>
      <c r="M182" s="6">
        <v>15.7</v>
      </c>
      <c r="N182" s="6">
        <v>20.6</v>
      </c>
      <c r="O182" s="6">
        <v>27</v>
      </c>
      <c r="P182" s="6">
        <v>35.5</v>
      </c>
      <c r="Q182" s="6">
        <v>69.7</v>
      </c>
      <c r="R182" s="6">
        <v>46.1</v>
      </c>
      <c r="S182" s="6">
        <v>53.2</v>
      </c>
      <c r="T182" s="6">
        <v>36.1</v>
      </c>
      <c r="U182" s="6">
        <v>35.700000000000003</v>
      </c>
      <c r="V182" s="6">
        <v>9.6999999999999993</v>
      </c>
      <c r="W182" s="6">
        <v>12.8</v>
      </c>
      <c r="X182" s="6">
        <v>48.1</v>
      </c>
      <c r="Y182" s="6">
        <v>58</v>
      </c>
      <c r="Z182" s="6">
        <v>44.1</v>
      </c>
      <c r="AA182" s="6">
        <v>37.9</v>
      </c>
      <c r="AB182" s="6">
        <v>69.697000000000003</v>
      </c>
      <c r="AC182" s="6">
        <v>76.441999999999993</v>
      </c>
      <c r="AD182" s="6">
        <v>79.64</v>
      </c>
      <c r="AE182" s="6">
        <v>2.36</v>
      </c>
      <c r="AF182" s="7">
        <v>2025</v>
      </c>
      <c r="AG182" s="6">
        <v>0</v>
      </c>
      <c r="AH182" s="6">
        <v>0</v>
      </c>
      <c r="AI182" s="6">
        <v>4.8659999999999997</v>
      </c>
      <c r="AJ182" s="6"/>
      <c r="AK182" s="6">
        <v>79.099999999999994</v>
      </c>
      <c r="AL182" s="6">
        <v>72.8</v>
      </c>
      <c r="AM182" s="6">
        <v>1.0589999999999999</v>
      </c>
      <c r="AN182" s="6">
        <v>1.1020000000000001</v>
      </c>
      <c r="AO182" s="6">
        <v>16.457999999999998</v>
      </c>
      <c r="AP182" s="6" t="s">
        <v>674</v>
      </c>
      <c r="AQ182" t="str">
        <f t="shared" si="2"/>
        <v>UTSA</v>
      </c>
    </row>
    <row r="183" spans="1:43" x14ac:dyDescent="0.2">
      <c r="A183" s="8">
        <v>182</v>
      </c>
      <c r="B183" s="6" t="s">
        <v>469</v>
      </c>
      <c r="C183" s="6">
        <v>106.286</v>
      </c>
      <c r="D183" s="6">
        <v>108.173</v>
      </c>
      <c r="E183" s="6">
        <v>0.45</v>
      </c>
      <c r="F183" s="6" t="s">
        <v>1420</v>
      </c>
      <c r="G183" s="6">
        <v>17</v>
      </c>
      <c r="H183" s="6">
        <v>31</v>
      </c>
      <c r="I183" s="6">
        <v>48.4</v>
      </c>
      <c r="J183" s="6">
        <v>51.7</v>
      </c>
      <c r="K183" s="6">
        <v>35.200000000000003</v>
      </c>
      <c r="L183" s="6">
        <v>31.6</v>
      </c>
      <c r="M183" s="6">
        <v>15.6</v>
      </c>
      <c r="N183" s="6">
        <v>17.399999999999999</v>
      </c>
      <c r="O183" s="6">
        <v>33.799999999999997</v>
      </c>
      <c r="P183" s="6">
        <v>31.2</v>
      </c>
      <c r="Q183" s="6">
        <v>67.3</v>
      </c>
      <c r="R183" s="6">
        <v>49.3</v>
      </c>
      <c r="S183" s="6">
        <v>48.5</v>
      </c>
      <c r="T183" s="6">
        <v>31.2</v>
      </c>
      <c r="U183" s="6">
        <v>38.4</v>
      </c>
      <c r="V183" s="6">
        <v>11.6</v>
      </c>
      <c r="W183" s="6">
        <v>9.1</v>
      </c>
      <c r="X183" s="6">
        <v>49.8</v>
      </c>
      <c r="Y183" s="6">
        <v>55.6</v>
      </c>
      <c r="Z183" s="6">
        <v>35.200000000000003</v>
      </c>
      <c r="AA183" s="6">
        <v>35.299999999999997</v>
      </c>
      <c r="AB183" s="6">
        <v>66.48</v>
      </c>
      <c r="AC183" s="6">
        <v>76.738</v>
      </c>
      <c r="AD183" s="6">
        <v>78.784999999999997</v>
      </c>
      <c r="AE183" s="6">
        <v>2.5880000000000001</v>
      </c>
      <c r="AF183" s="7">
        <v>2025</v>
      </c>
      <c r="AG183" s="6">
        <v>0</v>
      </c>
      <c r="AH183" s="6">
        <v>0</v>
      </c>
      <c r="AI183" s="6">
        <v>41.905000000000001</v>
      </c>
      <c r="AJ183" s="6"/>
      <c r="AK183" s="6">
        <v>72.900000000000006</v>
      </c>
      <c r="AL183" s="6">
        <v>73.400000000000006</v>
      </c>
      <c r="AM183" s="6">
        <v>1.079</v>
      </c>
      <c r="AN183" s="6">
        <v>1.077</v>
      </c>
      <c r="AO183" s="6">
        <v>11.997</v>
      </c>
      <c r="AP183" s="6" t="s">
        <v>469</v>
      </c>
      <c r="AQ183" t="str">
        <f t="shared" si="2"/>
        <v>East Carolina</v>
      </c>
    </row>
    <row r="184" spans="1:43" x14ac:dyDescent="0.2">
      <c r="A184" s="8">
        <v>183</v>
      </c>
      <c r="B184" s="6" t="s">
        <v>613</v>
      </c>
      <c r="C184" s="6">
        <v>100.837</v>
      </c>
      <c r="D184" s="6">
        <v>102.667</v>
      </c>
      <c r="E184" s="6">
        <v>0.44800000000000001</v>
      </c>
      <c r="F184" s="6" t="s">
        <v>1453</v>
      </c>
      <c r="G184" s="6">
        <v>16</v>
      </c>
      <c r="H184" s="6">
        <v>29</v>
      </c>
      <c r="I184" s="6">
        <v>50.5</v>
      </c>
      <c r="J184" s="6">
        <v>50</v>
      </c>
      <c r="K184" s="6">
        <v>34.299999999999997</v>
      </c>
      <c r="L184" s="6">
        <v>34.9</v>
      </c>
      <c r="M184" s="6">
        <v>18.399999999999999</v>
      </c>
      <c r="N184" s="6">
        <v>19.600000000000001</v>
      </c>
      <c r="O184" s="6">
        <v>33.4</v>
      </c>
      <c r="P184" s="6">
        <v>30.4</v>
      </c>
      <c r="Q184" s="6">
        <v>68.5</v>
      </c>
      <c r="R184" s="6">
        <v>51.7</v>
      </c>
      <c r="S184" s="6">
        <v>51.6</v>
      </c>
      <c r="T184" s="6">
        <v>32</v>
      </c>
      <c r="U184" s="6">
        <v>31.7</v>
      </c>
      <c r="V184" s="6">
        <v>13.7</v>
      </c>
      <c r="W184" s="6">
        <v>8.1999999999999993</v>
      </c>
      <c r="X184" s="6">
        <v>48.6</v>
      </c>
      <c r="Y184" s="6">
        <v>52.7</v>
      </c>
      <c r="Z184" s="6">
        <v>31.7</v>
      </c>
      <c r="AA184" s="6">
        <v>39.1</v>
      </c>
      <c r="AB184" s="6">
        <v>68.17</v>
      </c>
      <c r="AC184" s="6">
        <v>77.753</v>
      </c>
      <c r="AD184" s="6">
        <v>80.016999999999996</v>
      </c>
      <c r="AE184" s="6">
        <v>2.694</v>
      </c>
      <c r="AF184" s="7">
        <v>2025</v>
      </c>
      <c r="AG184" s="6">
        <v>0</v>
      </c>
      <c r="AH184" s="6">
        <v>0</v>
      </c>
      <c r="AI184" s="6">
        <v>9.2070000000000007</v>
      </c>
      <c r="AJ184" s="6"/>
      <c r="AK184" s="6">
        <v>63.5</v>
      </c>
      <c r="AL184" s="6">
        <v>73.400000000000006</v>
      </c>
      <c r="AM184" s="6">
        <v>1.0429999999999999</v>
      </c>
      <c r="AN184" s="6">
        <v>1.03</v>
      </c>
      <c r="AO184" s="6">
        <v>9.0969999999999995</v>
      </c>
      <c r="AP184" s="6" t="s">
        <v>913</v>
      </c>
      <c r="AQ184" t="str">
        <f t="shared" si="2"/>
        <v>Portland State</v>
      </c>
    </row>
    <row r="185" spans="1:43" x14ac:dyDescent="0.2">
      <c r="A185" s="8">
        <v>184</v>
      </c>
      <c r="B185" s="6" t="s">
        <v>598</v>
      </c>
      <c r="C185" s="6">
        <v>106.383</v>
      </c>
      <c r="D185" s="6">
        <v>108.355</v>
      </c>
      <c r="E185" s="6">
        <v>0.44700000000000001</v>
      </c>
      <c r="F185" s="6" t="s">
        <v>1454</v>
      </c>
      <c r="G185" s="6">
        <v>15</v>
      </c>
      <c r="H185" s="6">
        <v>31</v>
      </c>
      <c r="I185" s="6">
        <v>53.4</v>
      </c>
      <c r="J185" s="6">
        <v>52.3</v>
      </c>
      <c r="K185" s="6">
        <v>33.5</v>
      </c>
      <c r="L185" s="6">
        <v>36.4</v>
      </c>
      <c r="M185" s="6">
        <v>14.9</v>
      </c>
      <c r="N185" s="6">
        <v>17.8</v>
      </c>
      <c r="O185" s="6">
        <v>23.9</v>
      </c>
      <c r="P185" s="6">
        <v>29</v>
      </c>
      <c r="Q185" s="6">
        <v>71.5</v>
      </c>
      <c r="R185" s="6">
        <v>53.9</v>
      </c>
      <c r="S185" s="6">
        <v>50.4</v>
      </c>
      <c r="T185" s="6">
        <v>35</v>
      </c>
      <c r="U185" s="6">
        <v>37.6</v>
      </c>
      <c r="V185" s="6">
        <v>7.2</v>
      </c>
      <c r="W185" s="6">
        <v>8.6999999999999993</v>
      </c>
      <c r="X185" s="6">
        <v>49.4</v>
      </c>
      <c r="Y185" s="6">
        <v>47.5</v>
      </c>
      <c r="Z185" s="6">
        <v>40.1</v>
      </c>
      <c r="AA185" s="6">
        <v>32.6</v>
      </c>
      <c r="AB185" s="6">
        <v>70.302000000000007</v>
      </c>
      <c r="AC185" s="6">
        <v>76.001000000000005</v>
      </c>
      <c r="AD185" s="6">
        <v>78.858000000000004</v>
      </c>
      <c r="AE185" s="6">
        <v>2.0299999999999998</v>
      </c>
      <c r="AF185" s="7">
        <v>2025</v>
      </c>
      <c r="AG185" s="6">
        <v>0</v>
      </c>
      <c r="AH185" s="6">
        <v>0</v>
      </c>
      <c r="AI185" s="6">
        <v>17.346</v>
      </c>
      <c r="AJ185" s="6"/>
      <c r="AK185" s="6">
        <v>76.5</v>
      </c>
      <c r="AL185" s="6">
        <v>70.400000000000006</v>
      </c>
      <c r="AM185" s="6">
        <v>1.097</v>
      </c>
      <c r="AN185" s="6">
        <v>1.073</v>
      </c>
      <c r="AO185" s="6">
        <v>9.7910000000000004</v>
      </c>
      <c r="AP185" s="6" t="s">
        <v>598</v>
      </c>
      <c r="AQ185" t="str">
        <f t="shared" si="2"/>
        <v>Ohio</v>
      </c>
    </row>
    <row r="186" spans="1:43" x14ac:dyDescent="0.2">
      <c r="A186" s="8">
        <v>185</v>
      </c>
      <c r="B186" s="6" t="s">
        <v>741</v>
      </c>
      <c r="C186" s="6">
        <v>112.548</v>
      </c>
      <c r="D186" s="6">
        <v>114.63800000000001</v>
      </c>
      <c r="E186" s="6">
        <v>0.44700000000000001</v>
      </c>
      <c r="F186" s="6" t="s">
        <v>1455</v>
      </c>
      <c r="G186" s="6">
        <v>7</v>
      </c>
      <c r="H186" s="6">
        <v>31</v>
      </c>
      <c r="I186" s="6">
        <v>51.9</v>
      </c>
      <c r="J186" s="6">
        <v>57.4</v>
      </c>
      <c r="K186" s="6">
        <v>26.4</v>
      </c>
      <c r="L186" s="6">
        <v>28.8</v>
      </c>
      <c r="M186" s="6">
        <v>16</v>
      </c>
      <c r="N186" s="6">
        <v>15</v>
      </c>
      <c r="O186" s="6">
        <v>28.2</v>
      </c>
      <c r="P186" s="6">
        <v>30.8</v>
      </c>
      <c r="Q186" s="6">
        <v>67.599999999999994</v>
      </c>
      <c r="R186" s="6">
        <v>55.1</v>
      </c>
      <c r="S186" s="6">
        <v>55.9</v>
      </c>
      <c r="T186" s="6">
        <v>31.3</v>
      </c>
      <c r="U186" s="6">
        <v>39.700000000000003</v>
      </c>
      <c r="V186" s="6">
        <v>9.6</v>
      </c>
      <c r="W186" s="6">
        <v>8.1</v>
      </c>
      <c r="X186" s="6">
        <v>47</v>
      </c>
      <c r="Y186" s="6">
        <v>56.2</v>
      </c>
      <c r="Z186" s="6">
        <v>38.5</v>
      </c>
      <c r="AA186" s="6">
        <v>39.9</v>
      </c>
      <c r="AB186" s="6">
        <v>67.427000000000007</v>
      </c>
      <c r="AC186" s="6">
        <v>77.811999999999998</v>
      </c>
      <c r="AD186" s="6">
        <v>80.412000000000006</v>
      </c>
      <c r="AE186" s="6">
        <v>2.0209999999999999</v>
      </c>
      <c r="AF186" s="7">
        <v>2025</v>
      </c>
      <c r="AG186" s="6">
        <v>0</v>
      </c>
      <c r="AH186" s="6">
        <v>0</v>
      </c>
      <c r="AI186" s="6">
        <v>55.277000000000001</v>
      </c>
      <c r="AJ186" s="6"/>
      <c r="AK186" s="6">
        <v>76.400000000000006</v>
      </c>
      <c r="AL186" s="6">
        <v>74.400000000000006</v>
      </c>
      <c r="AM186" s="6">
        <v>1.0860000000000001</v>
      </c>
      <c r="AN186" s="6">
        <v>1.1830000000000001</v>
      </c>
      <c r="AO186" s="6">
        <v>27.884</v>
      </c>
      <c r="AP186" s="6" t="s">
        <v>880</v>
      </c>
      <c r="AQ186" t="str">
        <f t="shared" si="2"/>
        <v>Miami FL</v>
      </c>
    </row>
    <row r="187" spans="1:43" x14ac:dyDescent="0.2">
      <c r="A187" s="8">
        <v>186</v>
      </c>
      <c r="B187" s="6" t="s">
        <v>466</v>
      </c>
      <c r="C187" s="6">
        <v>103.614</v>
      </c>
      <c r="D187" s="6">
        <v>105.54900000000001</v>
      </c>
      <c r="E187" s="6">
        <v>0.44700000000000001</v>
      </c>
      <c r="F187" s="6" t="s">
        <v>1408</v>
      </c>
      <c r="G187" s="6">
        <v>17</v>
      </c>
      <c r="H187" s="6">
        <v>32</v>
      </c>
      <c r="I187" s="6">
        <v>52.2</v>
      </c>
      <c r="J187" s="6">
        <v>47.8</v>
      </c>
      <c r="K187" s="6">
        <v>24.2</v>
      </c>
      <c r="L187" s="6">
        <v>28.2</v>
      </c>
      <c r="M187" s="6">
        <v>18.600000000000001</v>
      </c>
      <c r="N187" s="6">
        <v>14.4</v>
      </c>
      <c r="O187" s="6">
        <v>33</v>
      </c>
      <c r="P187" s="6">
        <v>30.1</v>
      </c>
      <c r="Q187" s="6">
        <v>63.9</v>
      </c>
      <c r="R187" s="6">
        <v>51.9</v>
      </c>
      <c r="S187" s="6">
        <v>48.1</v>
      </c>
      <c r="T187" s="6">
        <v>35</v>
      </c>
      <c r="U187" s="6">
        <v>31.6</v>
      </c>
      <c r="V187" s="6">
        <v>11.9</v>
      </c>
      <c r="W187" s="6">
        <v>8.1</v>
      </c>
      <c r="X187" s="6">
        <v>48.4</v>
      </c>
      <c r="Y187" s="6">
        <v>48.7</v>
      </c>
      <c r="Z187" s="6">
        <v>37.1</v>
      </c>
      <c r="AA187" s="6">
        <v>35.4</v>
      </c>
      <c r="AB187" s="6">
        <v>62.917000000000002</v>
      </c>
      <c r="AC187" s="6">
        <v>77.628</v>
      </c>
      <c r="AD187" s="6">
        <v>79.438000000000002</v>
      </c>
      <c r="AE187" s="6">
        <v>1.607</v>
      </c>
      <c r="AF187" s="7">
        <v>2025</v>
      </c>
      <c r="AG187" s="6">
        <v>0</v>
      </c>
      <c r="AH187" s="6">
        <v>0</v>
      </c>
      <c r="AI187" s="6">
        <v>0.2</v>
      </c>
      <c r="AJ187" s="6"/>
      <c r="AK187" s="6">
        <v>69.8</v>
      </c>
      <c r="AL187" s="6">
        <v>69.2</v>
      </c>
      <c r="AM187" s="6">
        <v>1.0680000000000001</v>
      </c>
      <c r="AN187" s="6">
        <v>1.038</v>
      </c>
      <c r="AO187" s="6">
        <v>7.1870000000000003</v>
      </c>
      <c r="AP187" s="6" t="s">
        <v>466</v>
      </c>
      <c r="AQ187" t="str">
        <f t="shared" si="2"/>
        <v>Drexel</v>
      </c>
    </row>
    <row r="188" spans="1:43" x14ac:dyDescent="0.2">
      <c r="A188" s="8">
        <v>187</v>
      </c>
      <c r="B188" s="6" t="s">
        <v>564</v>
      </c>
      <c r="C188" s="6">
        <v>104.687</v>
      </c>
      <c r="D188" s="6">
        <v>106.682</v>
      </c>
      <c r="E188" s="6">
        <v>0.44600000000000001</v>
      </c>
      <c r="F188" s="6" t="s">
        <v>1431</v>
      </c>
      <c r="G188" s="6">
        <v>14</v>
      </c>
      <c r="H188" s="6">
        <v>32</v>
      </c>
      <c r="I188" s="6">
        <v>52.8</v>
      </c>
      <c r="J188" s="6">
        <v>48.8</v>
      </c>
      <c r="K188" s="6">
        <v>31.9</v>
      </c>
      <c r="L188" s="6">
        <v>31.9</v>
      </c>
      <c r="M188" s="6">
        <v>15.1</v>
      </c>
      <c r="N188" s="6">
        <v>15.3</v>
      </c>
      <c r="O188" s="6">
        <v>20.7</v>
      </c>
      <c r="P188" s="6">
        <v>29.4</v>
      </c>
      <c r="Q188" s="6">
        <v>66.599999999999994</v>
      </c>
      <c r="R188" s="6">
        <v>53.8</v>
      </c>
      <c r="S188" s="6">
        <v>50.6</v>
      </c>
      <c r="T188" s="6">
        <v>34.299999999999997</v>
      </c>
      <c r="U188" s="6">
        <v>29.8</v>
      </c>
      <c r="V188" s="6">
        <v>9</v>
      </c>
      <c r="W188" s="6">
        <v>7.4</v>
      </c>
      <c r="X188" s="6">
        <v>52</v>
      </c>
      <c r="Y188" s="6">
        <v>46</v>
      </c>
      <c r="Z188" s="6">
        <v>43</v>
      </c>
      <c r="AA188" s="6">
        <v>32</v>
      </c>
      <c r="AB188" s="6">
        <v>65.891000000000005</v>
      </c>
      <c r="AC188" s="6">
        <v>78.403000000000006</v>
      </c>
      <c r="AD188" s="6">
        <v>80.153000000000006</v>
      </c>
      <c r="AE188" s="6">
        <v>2.577</v>
      </c>
      <c r="AF188" s="7">
        <v>2025</v>
      </c>
      <c r="AG188" s="6">
        <v>0</v>
      </c>
      <c r="AH188" s="6">
        <v>0</v>
      </c>
      <c r="AI188" s="6">
        <v>22.013999999999999</v>
      </c>
      <c r="AJ188" s="6"/>
      <c r="AK188" s="6">
        <v>72.5</v>
      </c>
      <c r="AL188" s="6">
        <v>77.2</v>
      </c>
      <c r="AM188" s="6">
        <v>1.0580000000000001</v>
      </c>
      <c r="AN188" s="6">
        <v>1.0589999999999999</v>
      </c>
      <c r="AO188" s="6">
        <v>14.519</v>
      </c>
      <c r="AP188" s="6" t="s">
        <v>892</v>
      </c>
      <c r="AQ188" t="str">
        <f t="shared" si="2"/>
        <v>Montana State</v>
      </c>
    </row>
    <row r="189" spans="1:43" x14ac:dyDescent="0.2">
      <c r="A189" s="8">
        <v>188</v>
      </c>
      <c r="B189" s="6" t="s">
        <v>644</v>
      </c>
      <c r="C189" s="6">
        <v>102.443</v>
      </c>
      <c r="D189" s="6">
        <v>104.43600000000001</v>
      </c>
      <c r="E189" s="6">
        <v>0.44500000000000001</v>
      </c>
      <c r="F189" s="6" t="s">
        <v>1449</v>
      </c>
      <c r="G189" s="6">
        <v>17</v>
      </c>
      <c r="H189" s="6">
        <v>30</v>
      </c>
      <c r="I189" s="6">
        <v>50.8</v>
      </c>
      <c r="J189" s="6">
        <v>50.1</v>
      </c>
      <c r="K189" s="6">
        <v>42.9</v>
      </c>
      <c r="L189" s="6">
        <v>47</v>
      </c>
      <c r="M189" s="6">
        <v>19.899999999999999</v>
      </c>
      <c r="N189" s="6">
        <v>22.8</v>
      </c>
      <c r="O189" s="6">
        <v>35.700000000000003</v>
      </c>
      <c r="P189" s="6">
        <v>32.700000000000003</v>
      </c>
      <c r="Q189" s="6">
        <v>70.7</v>
      </c>
      <c r="R189" s="6">
        <v>50.2</v>
      </c>
      <c r="S189" s="6">
        <v>51.8</v>
      </c>
      <c r="T189" s="6">
        <v>34.700000000000003</v>
      </c>
      <c r="U189" s="6">
        <v>31.1</v>
      </c>
      <c r="V189" s="6">
        <v>10</v>
      </c>
      <c r="W189" s="6">
        <v>8.1999999999999993</v>
      </c>
      <c r="X189" s="6">
        <v>56.9</v>
      </c>
      <c r="Y189" s="6">
        <v>55.7</v>
      </c>
      <c r="Z189" s="6">
        <v>33</v>
      </c>
      <c r="AA189" s="6">
        <v>34.1</v>
      </c>
      <c r="AB189" s="6">
        <v>69.123999999999995</v>
      </c>
      <c r="AC189" s="6">
        <v>77.230999999999995</v>
      </c>
      <c r="AD189" s="6">
        <v>79.793000000000006</v>
      </c>
      <c r="AE189" s="6">
        <v>1.8540000000000001</v>
      </c>
      <c r="AF189" s="7">
        <v>2025</v>
      </c>
      <c r="AG189" s="6">
        <v>0</v>
      </c>
      <c r="AH189" s="6">
        <v>0</v>
      </c>
      <c r="AI189" s="6">
        <v>0.2</v>
      </c>
      <c r="AJ189" s="6"/>
      <c r="AK189" s="6">
        <v>70.2</v>
      </c>
      <c r="AL189" s="6">
        <v>69.7</v>
      </c>
      <c r="AM189" s="6">
        <v>1.0660000000000001</v>
      </c>
      <c r="AN189" s="6">
        <v>1.004</v>
      </c>
      <c r="AO189" s="6">
        <v>9.8849999999999998</v>
      </c>
      <c r="AP189" s="6" t="s">
        <v>904</v>
      </c>
      <c r="AQ189" t="str">
        <f t="shared" si="2"/>
        <v>South Carolina State</v>
      </c>
    </row>
    <row r="190" spans="1:43" x14ac:dyDescent="0.2">
      <c r="A190" s="8">
        <v>189</v>
      </c>
      <c r="B190" s="6" t="s">
        <v>722</v>
      </c>
      <c r="C190" s="6">
        <v>103.148</v>
      </c>
      <c r="D190" s="6">
        <v>105.21299999999999</v>
      </c>
      <c r="E190" s="6">
        <v>0.443</v>
      </c>
      <c r="F190" s="6" t="s">
        <v>1456</v>
      </c>
      <c r="G190" s="6">
        <v>11</v>
      </c>
      <c r="H190" s="6">
        <v>31</v>
      </c>
      <c r="I190" s="6">
        <v>50.3</v>
      </c>
      <c r="J190" s="6">
        <v>51</v>
      </c>
      <c r="K190" s="6">
        <v>30.4</v>
      </c>
      <c r="L190" s="6">
        <v>41.1</v>
      </c>
      <c r="M190" s="6">
        <v>19.899999999999999</v>
      </c>
      <c r="N190" s="6">
        <v>15.8</v>
      </c>
      <c r="O190" s="6">
        <v>30</v>
      </c>
      <c r="P190" s="6">
        <v>27.2</v>
      </c>
      <c r="Q190" s="6">
        <v>65.2</v>
      </c>
      <c r="R190" s="6">
        <v>49.5</v>
      </c>
      <c r="S190" s="6">
        <v>51.7</v>
      </c>
      <c r="T190" s="6">
        <v>34.4</v>
      </c>
      <c r="U190" s="6">
        <v>33.299999999999997</v>
      </c>
      <c r="V190" s="6">
        <v>8.1999999999999993</v>
      </c>
      <c r="W190" s="6">
        <v>9.8000000000000007</v>
      </c>
      <c r="X190" s="6">
        <v>48.2</v>
      </c>
      <c r="Y190" s="6">
        <v>47.1</v>
      </c>
      <c r="Z190" s="6">
        <v>40.700000000000003</v>
      </c>
      <c r="AA190" s="6">
        <v>37.299999999999997</v>
      </c>
      <c r="AB190" s="6">
        <v>64.503</v>
      </c>
      <c r="AC190" s="6">
        <v>77.738</v>
      </c>
      <c r="AD190" s="6">
        <v>80.454999999999998</v>
      </c>
      <c r="AE190" s="6">
        <v>2.27</v>
      </c>
      <c r="AF190" s="7">
        <v>2025</v>
      </c>
      <c r="AG190" s="6">
        <v>0</v>
      </c>
      <c r="AH190" s="6">
        <v>0</v>
      </c>
      <c r="AI190" s="6">
        <v>23.510999999999999</v>
      </c>
      <c r="AJ190" s="6"/>
      <c r="AK190" s="6">
        <v>65.2</v>
      </c>
      <c r="AL190" s="6">
        <v>71.7</v>
      </c>
      <c r="AM190" s="6">
        <v>1.0049999999999999</v>
      </c>
      <c r="AN190" s="6">
        <v>1.08</v>
      </c>
      <c r="AO190" s="6">
        <v>23.963000000000001</v>
      </c>
      <c r="AP190" s="6" t="s">
        <v>722</v>
      </c>
      <c r="AQ190" t="str">
        <f t="shared" si="2"/>
        <v>Wyoming</v>
      </c>
    </row>
    <row r="191" spans="1:43" x14ac:dyDescent="0.2">
      <c r="A191" s="8">
        <v>190</v>
      </c>
      <c r="B191" s="6" t="s">
        <v>879</v>
      </c>
      <c r="C191" s="6">
        <v>105.48699999999999</v>
      </c>
      <c r="D191" s="6">
        <v>107.916</v>
      </c>
      <c r="E191" s="6">
        <v>0.435</v>
      </c>
      <c r="F191" s="6" t="s">
        <v>1450</v>
      </c>
      <c r="G191" s="6">
        <v>15</v>
      </c>
      <c r="H191" s="6">
        <v>29</v>
      </c>
      <c r="I191" s="6">
        <v>51.1</v>
      </c>
      <c r="J191" s="6">
        <v>51.6</v>
      </c>
      <c r="K191" s="6">
        <v>35.1</v>
      </c>
      <c r="L191" s="6">
        <v>31.6</v>
      </c>
      <c r="M191" s="6">
        <v>17.5</v>
      </c>
      <c r="N191" s="6">
        <v>15.8</v>
      </c>
      <c r="O191" s="6">
        <v>30</v>
      </c>
      <c r="P191" s="6">
        <v>27.9</v>
      </c>
      <c r="Q191" s="6">
        <v>68.7</v>
      </c>
      <c r="R191" s="6">
        <v>51.1</v>
      </c>
      <c r="S191" s="6">
        <v>51.6</v>
      </c>
      <c r="T191" s="6">
        <v>34</v>
      </c>
      <c r="U191" s="6">
        <v>34.4</v>
      </c>
      <c r="V191" s="6">
        <v>8.3000000000000007</v>
      </c>
      <c r="W191" s="6">
        <v>10.3</v>
      </c>
      <c r="X191" s="6">
        <v>56</v>
      </c>
      <c r="Y191" s="6">
        <v>57.1</v>
      </c>
      <c r="Z191" s="6">
        <v>39.4</v>
      </c>
      <c r="AA191" s="6">
        <v>35.299999999999997</v>
      </c>
      <c r="AB191" s="6">
        <v>69.046000000000006</v>
      </c>
      <c r="AC191" s="6">
        <v>76.522999999999996</v>
      </c>
      <c r="AD191" s="6">
        <v>79.626000000000005</v>
      </c>
      <c r="AE191" s="6">
        <v>2.2999999999999998</v>
      </c>
      <c r="AF191" s="7">
        <v>2025</v>
      </c>
      <c r="AG191" s="6">
        <v>0</v>
      </c>
      <c r="AH191" s="6">
        <v>0</v>
      </c>
      <c r="AI191" s="6">
        <v>14.347</v>
      </c>
      <c r="AJ191" s="6"/>
      <c r="AK191" s="6">
        <v>72.099999999999994</v>
      </c>
      <c r="AL191" s="6">
        <v>71.099999999999994</v>
      </c>
      <c r="AM191" s="6">
        <v>1.06</v>
      </c>
      <c r="AN191" s="6">
        <v>1.077</v>
      </c>
      <c r="AO191" s="6">
        <v>14.35</v>
      </c>
      <c r="AP191" s="6" t="s">
        <v>879</v>
      </c>
      <c r="AQ191" t="str">
        <f t="shared" si="2"/>
        <v>Illinois Chicago</v>
      </c>
    </row>
    <row r="192" spans="1:43" x14ac:dyDescent="0.2">
      <c r="A192" s="8">
        <v>191</v>
      </c>
      <c r="B192" s="6" t="s">
        <v>518</v>
      </c>
      <c r="C192" s="6">
        <v>101.249</v>
      </c>
      <c r="D192" s="6">
        <v>103.584</v>
      </c>
      <c r="E192" s="6">
        <v>0.435</v>
      </c>
      <c r="F192" s="6" t="s">
        <v>1449</v>
      </c>
      <c r="G192" s="6">
        <v>17</v>
      </c>
      <c r="H192" s="6">
        <v>30</v>
      </c>
      <c r="I192" s="6">
        <v>50.1</v>
      </c>
      <c r="J192" s="6">
        <v>50.7</v>
      </c>
      <c r="K192" s="6">
        <v>28.2</v>
      </c>
      <c r="L192" s="6">
        <v>34.5</v>
      </c>
      <c r="M192" s="6">
        <v>19.3</v>
      </c>
      <c r="N192" s="6">
        <v>18.7</v>
      </c>
      <c r="O192" s="6">
        <v>35.299999999999997</v>
      </c>
      <c r="P192" s="6">
        <v>30.5</v>
      </c>
      <c r="Q192" s="6">
        <v>68.400000000000006</v>
      </c>
      <c r="R192" s="6">
        <v>47.3</v>
      </c>
      <c r="S192" s="6">
        <v>50</v>
      </c>
      <c r="T192" s="6">
        <v>37</v>
      </c>
      <c r="U192" s="6">
        <v>34.6</v>
      </c>
      <c r="V192" s="6">
        <v>13.1</v>
      </c>
      <c r="W192" s="6">
        <v>9.4</v>
      </c>
      <c r="X192" s="6">
        <v>50.8</v>
      </c>
      <c r="Y192" s="6">
        <v>49.9</v>
      </c>
      <c r="Z192" s="6">
        <v>33.9</v>
      </c>
      <c r="AA192" s="6">
        <v>38.200000000000003</v>
      </c>
      <c r="AB192" s="6">
        <v>67.338999999999999</v>
      </c>
      <c r="AC192" s="6">
        <v>76.873999999999995</v>
      </c>
      <c r="AD192" s="6">
        <v>79.98</v>
      </c>
      <c r="AE192" s="6">
        <v>1.903</v>
      </c>
      <c r="AF192" s="7">
        <v>2025</v>
      </c>
      <c r="AG192" s="6">
        <v>0</v>
      </c>
      <c r="AH192" s="6">
        <v>0</v>
      </c>
      <c r="AI192" s="6">
        <v>22.593</v>
      </c>
      <c r="AJ192" s="6"/>
      <c r="AK192" s="6">
        <v>68.2</v>
      </c>
      <c r="AL192" s="6">
        <v>70.099999999999994</v>
      </c>
      <c r="AM192" s="6">
        <v>1.0389999999999999</v>
      </c>
      <c r="AN192" s="6">
        <v>1.0389999999999999</v>
      </c>
      <c r="AO192" s="6">
        <v>14.489000000000001</v>
      </c>
      <c r="AP192" s="6" t="s">
        <v>518</v>
      </c>
      <c r="AQ192" t="str">
        <f t="shared" si="2"/>
        <v>Jacksonville</v>
      </c>
    </row>
    <row r="193" spans="1:43" x14ac:dyDescent="0.2">
      <c r="A193" s="8">
        <v>192</v>
      </c>
      <c r="B193" s="6" t="s">
        <v>619</v>
      </c>
      <c r="C193" s="6">
        <v>105.922</v>
      </c>
      <c r="D193" s="6">
        <v>108.46599999999999</v>
      </c>
      <c r="E193" s="6">
        <v>0.432</v>
      </c>
      <c r="F193" s="6" t="s">
        <v>1420</v>
      </c>
      <c r="G193" s="6">
        <v>17</v>
      </c>
      <c r="H193" s="6">
        <v>31</v>
      </c>
      <c r="I193" s="6">
        <v>52.3</v>
      </c>
      <c r="J193" s="6">
        <v>51.7</v>
      </c>
      <c r="K193" s="6">
        <v>33.700000000000003</v>
      </c>
      <c r="L193" s="6">
        <v>32.1</v>
      </c>
      <c r="M193" s="6">
        <v>18</v>
      </c>
      <c r="N193" s="6">
        <v>16</v>
      </c>
      <c r="O193" s="6">
        <v>31.1</v>
      </c>
      <c r="P193" s="6">
        <v>28.7</v>
      </c>
      <c r="Q193" s="6">
        <v>69.5</v>
      </c>
      <c r="R193" s="6">
        <v>52.6</v>
      </c>
      <c r="S193" s="6">
        <v>51.4</v>
      </c>
      <c r="T193" s="6">
        <v>34.6</v>
      </c>
      <c r="U193" s="6">
        <v>34.799999999999997</v>
      </c>
      <c r="V193" s="6">
        <v>13.9</v>
      </c>
      <c r="W193" s="6">
        <v>10.4</v>
      </c>
      <c r="X193" s="6">
        <v>59.8</v>
      </c>
      <c r="Y193" s="6">
        <v>46.3</v>
      </c>
      <c r="Z193" s="6">
        <v>44.2</v>
      </c>
      <c r="AA193" s="6">
        <v>37.799999999999997</v>
      </c>
      <c r="AB193" s="6">
        <v>68.421000000000006</v>
      </c>
      <c r="AC193" s="6">
        <v>77.900000000000006</v>
      </c>
      <c r="AD193" s="6">
        <v>80.646000000000001</v>
      </c>
      <c r="AE193" s="6">
        <v>2.1120000000000001</v>
      </c>
      <c r="AF193" s="7">
        <v>2025</v>
      </c>
      <c r="AG193" s="6">
        <v>0</v>
      </c>
      <c r="AH193" s="6">
        <v>0</v>
      </c>
      <c r="AI193" s="6">
        <v>8.048</v>
      </c>
      <c r="AJ193" s="6"/>
      <c r="AK193" s="6">
        <v>69.099999999999994</v>
      </c>
      <c r="AL193" s="6">
        <v>70.3</v>
      </c>
      <c r="AM193" s="6">
        <v>1.077</v>
      </c>
      <c r="AN193" s="6">
        <v>1.08</v>
      </c>
      <c r="AO193" s="6">
        <v>13.657999999999999</v>
      </c>
      <c r="AP193" s="6" t="s">
        <v>903</v>
      </c>
      <c r="AQ193" t="str">
        <f t="shared" si="2"/>
        <v>Queens</v>
      </c>
    </row>
    <row r="194" spans="1:43" x14ac:dyDescent="0.2">
      <c r="A194" s="8">
        <v>193</v>
      </c>
      <c r="B194" s="6" t="s">
        <v>597</v>
      </c>
      <c r="C194" s="6">
        <v>106.294</v>
      </c>
      <c r="D194" s="6">
        <v>108.878</v>
      </c>
      <c r="E194" s="6">
        <v>0.43099999999999999</v>
      </c>
      <c r="F194" s="6" t="s">
        <v>1433</v>
      </c>
      <c r="G194" s="6">
        <v>15</v>
      </c>
      <c r="H194" s="6">
        <v>33</v>
      </c>
      <c r="I194" s="6">
        <v>50.1</v>
      </c>
      <c r="J194" s="6">
        <v>51.4</v>
      </c>
      <c r="K194" s="6">
        <v>31.7</v>
      </c>
      <c r="L194" s="6">
        <v>27.8</v>
      </c>
      <c r="M194" s="6">
        <v>18</v>
      </c>
      <c r="N194" s="6">
        <v>16.2</v>
      </c>
      <c r="O194" s="6">
        <v>34.1</v>
      </c>
      <c r="P194" s="6">
        <v>32.6</v>
      </c>
      <c r="Q194" s="6">
        <v>64.599999999999994</v>
      </c>
      <c r="R194" s="6">
        <v>53.2</v>
      </c>
      <c r="S194" s="6">
        <v>49.7</v>
      </c>
      <c r="T194" s="6">
        <v>30.6</v>
      </c>
      <c r="U194" s="6">
        <v>35.9</v>
      </c>
      <c r="V194" s="6">
        <v>8.6999999999999993</v>
      </c>
      <c r="W194" s="6">
        <v>9.8000000000000007</v>
      </c>
      <c r="X194" s="6">
        <v>51.1</v>
      </c>
      <c r="Y194" s="6">
        <v>61.7</v>
      </c>
      <c r="Z194" s="6">
        <v>42.3</v>
      </c>
      <c r="AA194" s="6">
        <v>41</v>
      </c>
      <c r="AB194" s="6">
        <v>63.570999999999998</v>
      </c>
      <c r="AC194" s="6">
        <v>76.989000000000004</v>
      </c>
      <c r="AD194" s="6">
        <v>78.866</v>
      </c>
      <c r="AE194" s="6">
        <v>2.3450000000000002</v>
      </c>
      <c r="AF194" s="7">
        <v>2025</v>
      </c>
      <c r="AG194" s="6">
        <v>0</v>
      </c>
      <c r="AH194" s="6">
        <v>0</v>
      </c>
      <c r="AI194" s="6">
        <v>5.851</v>
      </c>
      <c r="AJ194" s="6"/>
      <c r="AK194" s="6">
        <v>69.900000000000006</v>
      </c>
      <c r="AL194" s="6">
        <v>73.400000000000006</v>
      </c>
      <c r="AM194" s="6">
        <v>1.0669999999999999</v>
      </c>
      <c r="AN194" s="6">
        <v>1.093</v>
      </c>
      <c r="AO194" s="6">
        <v>16.585999999999999</v>
      </c>
      <c r="AP194" s="6" t="s">
        <v>597</v>
      </c>
      <c r="AQ194" t="str">
        <f t="shared" si="2"/>
        <v>Oakland</v>
      </c>
    </row>
    <row r="195" spans="1:43" x14ac:dyDescent="0.2">
      <c r="A195" s="8">
        <v>194</v>
      </c>
      <c r="B195" s="6" t="s">
        <v>727</v>
      </c>
      <c r="C195" s="6">
        <v>98.995000000000005</v>
      </c>
      <c r="D195" s="6">
        <v>101.52800000000001</v>
      </c>
      <c r="E195" s="6">
        <v>0.42799999999999999</v>
      </c>
      <c r="F195" s="6" t="s">
        <v>1457</v>
      </c>
      <c r="G195" s="6">
        <v>23</v>
      </c>
      <c r="H195" s="6">
        <v>30</v>
      </c>
      <c r="I195" s="6">
        <v>52.2</v>
      </c>
      <c r="J195" s="6">
        <v>47.7</v>
      </c>
      <c r="K195" s="6">
        <v>25.9</v>
      </c>
      <c r="L195" s="6">
        <v>18.899999999999999</v>
      </c>
      <c r="M195" s="6">
        <v>17.2</v>
      </c>
      <c r="N195" s="6">
        <v>18.100000000000001</v>
      </c>
      <c r="O195" s="6">
        <v>26.5</v>
      </c>
      <c r="P195" s="6">
        <v>25.3</v>
      </c>
      <c r="Q195" s="6">
        <v>66.099999999999994</v>
      </c>
      <c r="R195" s="6">
        <v>53.7</v>
      </c>
      <c r="S195" s="6">
        <v>49</v>
      </c>
      <c r="T195" s="6">
        <v>32.9</v>
      </c>
      <c r="U195" s="6">
        <v>30.6</v>
      </c>
      <c r="V195" s="6">
        <v>12.1</v>
      </c>
      <c r="W195" s="6">
        <v>6</v>
      </c>
      <c r="X195" s="6">
        <v>50.4</v>
      </c>
      <c r="Y195" s="6">
        <v>52.6</v>
      </c>
      <c r="Z195" s="6">
        <v>34.799999999999997</v>
      </c>
      <c r="AA195" s="6">
        <v>42</v>
      </c>
      <c r="AB195" s="6">
        <v>65.522000000000006</v>
      </c>
      <c r="AC195" s="6">
        <v>75.572000000000003</v>
      </c>
      <c r="AD195" s="6">
        <v>79.537000000000006</v>
      </c>
      <c r="AE195" s="6">
        <v>2.4079999999999999</v>
      </c>
      <c r="AF195" s="7">
        <v>2025</v>
      </c>
      <c r="AG195" s="6">
        <v>0</v>
      </c>
      <c r="AH195" s="6">
        <v>0</v>
      </c>
      <c r="AI195" s="6">
        <v>0.2</v>
      </c>
      <c r="AJ195" s="6"/>
      <c r="AK195" s="6">
        <v>74.5</v>
      </c>
      <c r="AL195" s="6">
        <v>68.3</v>
      </c>
      <c r="AM195" s="6">
        <v>1.052</v>
      </c>
      <c r="AN195" s="6">
        <v>0.95</v>
      </c>
      <c r="AO195" s="6">
        <v>5.6310000000000002</v>
      </c>
      <c r="AP195" s="6" t="s">
        <v>727</v>
      </c>
      <c r="AQ195" t="str">
        <f t="shared" ref="AQ195:AQ258" si="3">SUBSTITUTE(AP195,"St.","State")</f>
        <v>Central Connecticut</v>
      </c>
    </row>
    <row r="196" spans="1:43" x14ac:dyDescent="0.2">
      <c r="A196" s="8">
        <v>195</v>
      </c>
      <c r="B196" s="6" t="s">
        <v>579</v>
      </c>
      <c r="C196" s="6">
        <v>106.232</v>
      </c>
      <c r="D196" s="6">
        <v>109.03100000000001</v>
      </c>
      <c r="E196" s="6">
        <v>0.42599999999999999</v>
      </c>
      <c r="F196" s="6" t="s">
        <v>1428</v>
      </c>
      <c r="G196" s="6">
        <v>21</v>
      </c>
      <c r="H196" s="6">
        <v>31</v>
      </c>
      <c r="I196" s="6">
        <v>52.4</v>
      </c>
      <c r="J196" s="6">
        <v>49.7</v>
      </c>
      <c r="K196" s="6">
        <v>39</v>
      </c>
      <c r="L196" s="6">
        <v>34.9</v>
      </c>
      <c r="M196" s="6">
        <v>18.3</v>
      </c>
      <c r="N196" s="6">
        <v>18.600000000000001</v>
      </c>
      <c r="O196" s="6">
        <v>32.799999999999997</v>
      </c>
      <c r="P196" s="6">
        <v>33.799999999999997</v>
      </c>
      <c r="Q196" s="6">
        <v>67.400000000000006</v>
      </c>
      <c r="R196" s="6">
        <v>54.5</v>
      </c>
      <c r="S196" s="6">
        <v>48.9</v>
      </c>
      <c r="T196" s="6">
        <v>31.3</v>
      </c>
      <c r="U196" s="6">
        <v>33.9</v>
      </c>
      <c r="V196" s="6">
        <v>9</v>
      </c>
      <c r="W196" s="6">
        <v>9.3000000000000007</v>
      </c>
      <c r="X196" s="6">
        <v>49.3</v>
      </c>
      <c r="Y196" s="6">
        <v>59.2</v>
      </c>
      <c r="Z196" s="6">
        <v>27.7</v>
      </c>
      <c r="AA196" s="6">
        <v>42.7</v>
      </c>
      <c r="AB196" s="6">
        <v>66.322000000000003</v>
      </c>
      <c r="AC196" s="6">
        <v>76.741</v>
      </c>
      <c r="AD196" s="6">
        <v>80.248999999999995</v>
      </c>
      <c r="AE196" s="6">
        <v>2.6019999999999999</v>
      </c>
      <c r="AF196" s="7">
        <v>2025</v>
      </c>
      <c r="AG196" s="6">
        <v>0</v>
      </c>
      <c r="AH196" s="6">
        <v>0</v>
      </c>
      <c r="AI196" s="6">
        <v>7.4660000000000002</v>
      </c>
      <c r="AJ196" s="6"/>
      <c r="AK196" s="6">
        <v>75.3</v>
      </c>
      <c r="AL196" s="6">
        <v>71</v>
      </c>
      <c r="AM196" s="6">
        <v>1.103</v>
      </c>
      <c r="AN196" s="6">
        <v>1.046</v>
      </c>
      <c r="AO196" s="6">
        <v>12.026</v>
      </c>
      <c r="AP196" s="6" t="s">
        <v>881</v>
      </c>
      <c r="AQ196" t="str">
        <f t="shared" si="3"/>
        <v>Norfolk State</v>
      </c>
    </row>
    <row r="197" spans="1:43" x14ac:dyDescent="0.2">
      <c r="A197" s="8">
        <v>196</v>
      </c>
      <c r="B197" s="6" t="s">
        <v>588</v>
      </c>
      <c r="C197" s="6">
        <v>103.923</v>
      </c>
      <c r="D197" s="6">
        <v>106.95</v>
      </c>
      <c r="E197" s="6">
        <v>0.41799999999999998</v>
      </c>
      <c r="F197" s="6" t="s">
        <v>1408</v>
      </c>
      <c r="G197" s="6">
        <v>17</v>
      </c>
      <c r="H197" s="6">
        <v>32</v>
      </c>
      <c r="I197" s="6">
        <v>51.1</v>
      </c>
      <c r="J197" s="6">
        <v>50.3</v>
      </c>
      <c r="K197" s="6">
        <v>28</v>
      </c>
      <c r="L197" s="6">
        <v>30.3</v>
      </c>
      <c r="M197" s="6">
        <v>18.600000000000001</v>
      </c>
      <c r="N197" s="6">
        <v>18.2</v>
      </c>
      <c r="O197" s="6">
        <v>31.4</v>
      </c>
      <c r="P197" s="6">
        <v>31.4</v>
      </c>
      <c r="Q197" s="6">
        <v>67.099999999999994</v>
      </c>
      <c r="R197" s="6">
        <v>51.3</v>
      </c>
      <c r="S197" s="6">
        <v>49.2</v>
      </c>
      <c r="T197" s="6">
        <v>33.700000000000003</v>
      </c>
      <c r="U197" s="6">
        <v>34.9</v>
      </c>
      <c r="V197" s="6">
        <v>12.6</v>
      </c>
      <c r="W197" s="6">
        <v>10.1</v>
      </c>
      <c r="X197" s="6">
        <v>49.7</v>
      </c>
      <c r="Y197" s="6">
        <v>47.7</v>
      </c>
      <c r="Z197" s="6">
        <v>34.799999999999997</v>
      </c>
      <c r="AA197" s="6">
        <v>34.700000000000003</v>
      </c>
      <c r="AB197" s="6">
        <v>67.445999999999998</v>
      </c>
      <c r="AC197" s="6">
        <v>77.613</v>
      </c>
      <c r="AD197" s="6">
        <v>79.248000000000005</v>
      </c>
      <c r="AE197" s="6">
        <v>1.8140000000000001</v>
      </c>
      <c r="AF197" s="7">
        <v>2025</v>
      </c>
      <c r="AG197" s="6">
        <v>0</v>
      </c>
      <c r="AH197" s="6">
        <v>0</v>
      </c>
      <c r="AI197" s="6">
        <v>0.2</v>
      </c>
      <c r="AJ197" s="6"/>
      <c r="AK197" s="6">
        <v>68.7</v>
      </c>
      <c r="AL197" s="6">
        <v>69.599999999999994</v>
      </c>
      <c r="AM197" s="6">
        <v>1.044</v>
      </c>
      <c r="AN197" s="6">
        <v>1.0369999999999999</v>
      </c>
      <c r="AO197" s="6">
        <v>8.7899999999999991</v>
      </c>
      <c r="AP197" s="6" t="s">
        <v>588</v>
      </c>
      <c r="AQ197" t="str">
        <f t="shared" si="3"/>
        <v>Northeastern</v>
      </c>
    </row>
    <row r="198" spans="1:43" x14ac:dyDescent="0.2">
      <c r="A198" s="8">
        <v>197</v>
      </c>
      <c r="B198" s="6" t="s">
        <v>648</v>
      </c>
      <c r="C198" s="6">
        <v>101.468</v>
      </c>
      <c r="D198" s="6">
        <v>104.474</v>
      </c>
      <c r="E198" s="6">
        <v>0.41699999999999998</v>
      </c>
      <c r="F198" s="6" t="s">
        <v>1448</v>
      </c>
      <c r="G198" s="6">
        <v>18</v>
      </c>
      <c r="H198" s="6">
        <v>30</v>
      </c>
      <c r="I198" s="6">
        <v>51.3</v>
      </c>
      <c r="J198" s="6">
        <v>47.6</v>
      </c>
      <c r="K198" s="6">
        <v>28.9</v>
      </c>
      <c r="L198" s="6">
        <v>42.8</v>
      </c>
      <c r="M198" s="6">
        <v>15.4</v>
      </c>
      <c r="N198" s="6">
        <v>19</v>
      </c>
      <c r="O198" s="6">
        <v>24</v>
      </c>
      <c r="P198" s="6">
        <v>28.7</v>
      </c>
      <c r="Q198" s="6">
        <v>69</v>
      </c>
      <c r="R198" s="6">
        <v>51.1</v>
      </c>
      <c r="S198" s="6">
        <v>48.8</v>
      </c>
      <c r="T198" s="6">
        <v>34.5</v>
      </c>
      <c r="U198" s="6">
        <v>30</v>
      </c>
      <c r="V198" s="6">
        <v>9.1999999999999993</v>
      </c>
      <c r="W198" s="6">
        <v>7.8</v>
      </c>
      <c r="X198" s="6">
        <v>48.2</v>
      </c>
      <c r="Y198" s="6">
        <v>42.2</v>
      </c>
      <c r="Z198" s="6">
        <v>36</v>
      </c>
      <c r="AA198" s="6">
        <v>31.6</v>
      </c>
      <c r="AB198" s="6">
        <v>68.835999999999999</v>
      </c>
      <c r="AC198" s="6">
        <v>75.531000000000006</v>
      </c>
      <c r="AD198" s="6">
        <v>79.477999999999994</v>
      </c>
      <c r="AE198" s="6">
        <v>2.02</v>
      </c>
      <c r="AF198" s="7">
        <v>2025</v>
      </c>
      <c r="AG198" s="6">
        <v>0</v>
      </c>
      <c r="AH198" s="6">
        <v>0</v>
      </c>
      <c r="AI198" s="6">
        <v>4.1310000000000002</v>
      </c>
      <c r="AJ198" s="6"/>
      <c r="AK198" s="6">
        <v>71.8</v>
      </c>
      <c r="AL198" s="6">
        <v>72.5</v>
      </c>
      <c r="AM198" s="6">
        <v>1.0389999999999999</v>
      </c>
      <c r="AN198" s="6">
        <v>0.996</v>
      </c>
      <c r="AO198" s="6">
        <v>8.0879999999999992</v>
      </c>
      <c r="AP198" s="6" t="s">
        <v>915</v>
      </c>
      <c r="AQ198" t="str">
        <f t="shared" si="3"/>
        <v>Southeast Missouri State</v>
      </c>
    </row>
    <row r="199" spans="1:43" x14ac:dyDescent="0.2">
      <c r="A199" s="8">
        <v>198</v>
      </c>
      <c r="B199" s="6" t="s">
        <v>740</v>
      </c>
      <c r="C199" s="6">
        <v>98.323999999999998</v>
      </c>
      <c r="D199" s="6">
        <v>101.252</v>
      </c>
      <c r="E199" s="6">
        <v>0.41599999999999998</v>
      </c>
      <c r="F199" s="6" t="s">
        <v>1411</v>
      </c>
      <c r="G199" s="6">
        <v>18</v>
      </c>
      <c r="H199" s="6">
        <v>33</v>
      </c>
      <c r="I199" s="6">
        <v>49.4</v>
      </c>
      <c r="J199" s="6">
        <v>46.9</v>
      </c>
      <c r="K199" s="6">
        <v>24.4</v>
      </c>
      <c r="L199" s="6">
        <v>29.9</v>
      </c>
      <c r="M199" s="6">
        <v>13.8</v>
      </c>
      <c r="N199" s="6">
        <v>23.2</v>
      </c>
      <c r="O199" s="6">
        <v>20.8</v>
      </c>
      <c r="P199" s="6">
        <v>38.6</v>
      </c>
      <c r="Q199" s="6">
        <v>64.7</v>
      </c>
      <c r="R199" s="6">
        <v>49.3</v>
      </c>
      <c r="S199" s="6">
        <v>47.2</v>
      </c>
      <c r="T199" s="6">
        <v>33</v>
      </c>
      <c r="U199" s="6">
        <v>31</v>
      </c>
      <c r="V199" s="6">
        <v>10.6</v>
      </c>
      <c r="W199" s="6">
        <v>8.6999999999999993</v>
      </c>
      <c r="X199" s="6">
        <v>49.7</v>
      </c>
      <c r="Y199" s="6">
        <v>59.9</v>
      </c>
      <c r="Z199" s="6">
        <v>42.9</v>
      </c>
      <c r="AA199" s="6">
        <v>36.299999999999997</v>
      </c>
      <c r="AB199" s="6">
        <v>64.430000000000007</v>
      </c>
      <c r="AC199" s="6">
        <v>75.361000000000004</v>
      </c>
      <c r="AD199" s="6">
        <v>78.572999999999993</v>
      </c>
      <c r="AE199" s="6">
        <v>2.2149999999999999</v>
      </c>
      <c r="AF199" s="7">
        <v>2025</v>
      </c>
      <c r="AG199" s="6">
        <v>0</v>
      </c>
      <c r="AH199" s="6">
        <v>0</v>
      </c>
      <c r="AI199" s="6">
        <v>0.2</v>
      </c>
      <c r="AJ199" s="6"/>
      <c r="AK199" s="6">
        <v>72.3</v>
      </c>
      <c r="AL199" s="6">
        <v>71.8</v>
      </c>
      <c r="AM199" s="6">
        <v>1.0069999999999999</v>
      </c>
      <c r="AN199" s="6">
        <v>0.98599999999999999</v>
      </c>
      <c r="AO199" s="6">
        <v>12.13</v>
      </c>
      <c r="AP199" s="6" t="s">
        <v>740</v>
      </c>
      <c r="AQ199" t="str">
        <f t="shared" si="3"/>
        <v>Merrimack</v>
      </c>
    </row>
    <row r="200" spans="1:43" x14ac:dyDescent="0.2">
      <c r="A200" s="8">
        <v>199</v>
      </c>
      <c r="B200" s="6" t="s">
        <v>610</v>
      </c>
      <c r="C200" s="6">
        <v>106.328</v>
      </c>
      <c r="D200" s="6">
        <v>109.502</v>
      </c>
      <c r="E200" s="6">
        <v>0.41599999999999998</v>
      </c>
      <c r="F200" s="6" t="s">
        <v>1458</v>
      </c>
      <c r="G200" s="6">
        <v>12</v>
      </c>
      <c r="H200" s="6">
        <v>34</v>
      </c>
      <c r="I200" s="6">
        <v>49.6</v>
      </c>
      <c r="J200" s="6">
        <v>52.5</v>
      </c>
      <c r="K200" s="6">
        <v>31.6</v>
      </c>
      <c r="L200" s="6">
        <v>27.2</v>
      </c>
      <c r="M200" s="6">
        <v>16.100000000000001</v>
      </c>
      <c r="N200" s="6">
        <v>15.3</v>
      </c>
      <c r="O200" s="6">
        <v>27.7</v>
      </c>
      <c r="P200" s="6">
        <v>30</v>
      </c>
      <c r="Q200" s="6">
        <v>69.2</v>
      </c>
      <c r="R200" s="6">
        <v>48.9</v>
      </c>
      <c r="S200" s="6">
        <v>53.3</v>
      </c>
      <c r="T200" s="6">
        <v>34</v>
      </c>
      <c r="U200" s="6">
        <v>34.200000000000003</v>
      </c>
      <c r="V200" s="6">
        <v>7.3</v>
      </c>
      <c r="W200" s="6">
        <v>8.5</v>
      </c>
      <c r="X200" s="6">
        <v>59.6</v>
      </c>
      <c r="Y200" s="6">
        <v>51.9</v>
      </c>
      <c r="Z200" s="6">
        <v>34.700000000000003</v>
      </c>
      <c r="AA200" s="6">
        <v>38.9</v>
      </c>
      <c r="AB200" s="6">
        <v>69.027000000000001</v>
      </c>
      <c r="AC200" s="6">
        <v>78.503</v>
      </c>
      <c r="AD200" s="6">
        <v>81.608000000000004</v>
      </c>
      <c r="AE200" s="6">
        <v>1.7949999999999999</v>
      </c>
      <c r="AF200" s="7">
        <v>2025</v>
      </c>
      <c r="AG200" s="6">
        <v>0</v>
      </c>
      <c r="AH200" s="6">
        <v>0</v>
      </c>
      <c r="AI200" s="6">
        <v>21.151</v>
      </c>
      <c r="AJ200" s="6"/>
      <c r="AK200" s="6">
        <v>71.599999999999994</v>
      </c>
      <c r="AL200" s="6">
        <v>75.2</v>
      </c>
      <c r="AM200" s="6">
        <v>1.0369999999999999</v>
      </c>
      <c r="AN200" s="6">
        <v>1.115</v>
      </c>
      <c r="AO200" s="6">
        <v>22.780999999999999</v>
      </c>
      <c r="AP200" s="6" t="s">
        <v>610</v>
      </c>
      <c r="AQ200" t="str">
        <f t="shared" si="3"/>
        <v>Pepperdine</v>
      </c>
    </row>
    <row r="201" spans="1:43" x14ac:dyDescent="0.2">
      <c r="A201" s="8">
        <v>200</v>
      </c>
      <c r="B201" s="6" t="s">
        <v>402</v>
      </c>
      <c r="C201" s="6">
        <v>98.025000000000006</v>
      </c>
      <c r="D201" s="6">
        <v>101.04</v>
      </c>
      <c r="E201" s="6">
        <v>0.41399999999999998</v>
      </c>
      <c r="F201" s="6" t="s">
        <v>1459</v>
      </c>
      <c r="G201" s="6">
        <v>13</v>
      </c>
      <c r="H201" s="6">
        <v>29</v>
      </c>
      <c r="I201" s="6">
        <v>46.7</v>
      </c>
      <c r="J201" s="6">
        <v>51.4</v>
      </c>
      <c r="K201" s="6">
        <v>37.200000000000003</v>
      </c>
      <c r="L201" s="6">
        <v>51.3</v>
      </c>
      <c r="M201" s="6">
        <v>20.7</v>
      </c>
      <c r="N201" s="6">
        <v>24</v>
      </c>
      <c r="O201" s="6">
        <v>30</v>
      </c>
      <c r="P201" s="6">
        <v>31.5</v>
      </c>
      <c r="Q201" s="6">
        <v>70.099999999999994</v>
      </c>
      <c r="R201" s="6">
        <v>47.8</v>
      </c>
      <c r="S201" s="6">
        <v>52.6</v>
      </c>
      <c r="T201" s="6">
        <v>28.9</v>
      </c>
      <c r="U201" s="6">
        <v>32.6</v>
      </c>
      <c r="V201" s="6">
        <v>8.4</v>
      </c>
      <c r="W201" s="6">
        <v>11.2</v>
      </c>
      <c r="X201" s="6">
        <v>51.6</v>
      </c>
      <c r="Y201" s="6">
        <v>51.6</v>
      </c>
      <c r="Z201" s="6">
        <v>25.3</v>
      </c>
      <c r="AA201" s="6">
        <v>32.5</v>
      </c>
      <c r="AB201" s="6">
        <v>69.116</v>
      </c>
      <c r="AC201" s="6">
        <v>77.337000000000003</v>
      </c>
      <c r="AD201" s="6">
        <v>79.635000000000005</v>
      </c>
      <c r="AE201" s="6">
        <v>1.8149999999999999</v>
      </c>
      <c r="AF201" s="7">
        <v>2025</v>
      </c>
      <c r="AG201" s="6">
        <v>0</v>
      </c>
      <c r="AH201" s="6">
        <v>0</v>
      </c>
      <c r="AI201" s="6">
        <v>16.713000000000001</v>
      </c>
      <c r="AJ201" s="6"/>
      <c r="AK201" s="6">
        <v>71.900000000000006</v>
      </c>
      <c r="AL201" s="6">
        <v>69.2</v>
      </c>
      <c r="AM201" s="6">
        <v>0.95599999999999996</v>
      </c>
      <c r="AN201" s="6">
        <v>1.004</v>
      </c>
      <c r="AO201" s="6">
        <v>14.83</v>
      </c>
      <c r="AP201" s="6" t="s">
        <v>402</v>
      </c>
      <c r="AQ201" t="str">
        <f t="shared" si="3"/>
        <v>Abilene Christian</v>
      </c>
    </row>
    <row r="202" spans="1:43" x14ac:dyDescent="0.2">
      <c r="A202" s="8">
        <v>201</v>
      </c>
      <c r="B202" s="6" t="s">
        <v>427</v>
      </c>
      <c r="C202" s="6">
        <v>102.357</v>
      </c>
      <c r="D202" s="6">
        <v>105.602</v>
      </c>
      <c r="E202" s="6">
        <v>0.41099999999999998</v>
      </c>
      <c r="F202" s="6" t="s">
        <v>1033</v>
      </c>
      <c r="G202" s="6">
        <v>13</v>
      </c>
      <c r="H202" s="6">
        <v>26</v>
      </c>
      <c r="I202" s="6">
        <v>51.1</v>
      </c>
      <c r="J202" s="6">
        <v>49.3</v>
      </c>
      <c r="K202" s="6">
        <v>28</v>
      </c>
      <c r="L202" s="6">
        <v>29.1</v>
      </c>
      <c r="M202" s="6">
        <v>17.100000000000001</v>
      </c>
      <c r="N202" s="6">
        <v>15.7</v>
      </c>
      <c r="O202" s="6">
        <v>30.1</v>
      </c>
      <c r="P202" s="6">
        <v>30.7</v>
      </c>
      <c r="Q202" s="6">
        <v>67.3</v>
      </c>
      <c r="R202" s="6">
        <v>52.1</v>
      </c>
      <c r="S202" s="6">
        <v>49.2</v>
      </c>
      <c r="T202" s="6">
        <v>33.1</v>
      </c>
      <c r="U202" s="6">
        <v>32.9</v>
      </c>
      <c r="V202" s="6">
        <v>14</v>
      </c>
      <c r="W202" s="6">
        <v>10.3</v>
      </c>
      <c r="X202" s="6">
        <v>54.1</v>
      </c>
      <c r="Y202" s="6">
        <v>47.9</v>
      </c>
      <c r="Z202" s="6">
        <v>40.5</v>
      </c>
      <c r="AA202" s="6">
        <v>37.4</v>
      </c>
      <c r="AB202" s="6">
        <v>65.760999999999996</v>
      </c>
      <c r="AC202" s="6">
        <v>75.988</v>
      </c>
      <c r="AD202" s="6">
        <v>78.525999999999996</v>
      </c>
      <c r="AE202" s="6">
        <v>2.0350000000000001</v>
      </c>
      <c r="AF202" s="7">
        <v>2025</v>
      </c>
      <c r="AG202" s="6">
        <v>0</v>
      </c>
      <c r="AH202" s="6">
        <v>0</v>
      </c>
      <c r="AI202" s="6">
        <v>3.81</v>
      </c>
      <c r="AJ202" s="6"/>
      <c r="AK202" s="6">
        <v>63.2</v>
      </c>
      <c r="AL202" s="6">
        <v>71.3</v>
      </c>
      <c r="AM202" s="6">
        <v>1.0429999999999999</v>
      </c>
      <c r="AN202" s="6">
        <v>1.056</v>
      </c>
      <c r="AO202" s="6">
        <v>13.18</v>
      </c>
      <c r="AP202" s="6" t="s">
        <v>427</v>
      </c>
      <c r="AQ202" t="str">
        <f t="shared" si="3"/>
        <v>Brown</v>
      </c>
    </row>
    <row r="203" spans="1:43" x14ac:dyDescent="0.2">
      <c r="A203" s="8">
        <v>202</v>
      </c>
      <c r="B203" s="6" t="s">
        <v>647</v>
      </c>
      <c r="C203" s="6">
        <v>102.277</v>
      </c>
      <c r="D203" s="6">
        <v>105.529</v>
      </c>
      <c r="E203" s="6">
        <v>0.41099999999999998</v>
      </c>
      <c r="F203" s="6" t="s">
        <v>1436</v>
      </c>
      <c r="G203" s="6">
        <v>12</v>
      </c>
      <c r="H203" s="6">
        <v>31</v>
      </c>
      <c r="I203" s="6">
        <v>49.7</v>
      </c>
      <c r="J203" s="6">
        <v>49.7</v>
      </c>
      <c r="K203" s="6">
        <v>34.9</v>
      </c>
      <c r="L203" s="6">
        <v>36.700000000000003</v>
      </c>
      <c r="M203" s="6">
        <v>16.2</v>
      </c>
      <c r="N203" s="6">
        <v>18.3</v>
      </c>
      <c r="O203" s="6">
        <v>27.7</v>
      </c>
      <c r="P203" s="6">
        <v>33.200000000000003</v>
      </c>
      <c r="Q203" s="6">
        <v>69.8</v>
      </c>
      <c r="R203" s="6">
        <v>51.1</v>
      </c>
      <c r="S203" s="6">
        <v>49.6</v>
      </c>
      <c r="T203" s="6">
        <v>31.6</v>
      </c>
      <c r="U203" s="6">
        <v>33.299999999999997</v>
      </c>
      <c r="V203" s="6">
        <v>9.5</v>
      </c>
      <c r="W203" s="6">
        <v>10.3</v>
      </c>
      <c r="X203" s="6">
        <v>54</v>
      </c>
      <c r="Y203" s="6">
        <v>55</v>
      </c>
      <c r="Z203" s="6">
        <v>37.6</v>
      </c>
      <c r="AA203" s="6">
        <v>37.5</v>
      </c>
      <c r="AB203" s="6">
        <v>68.263000000000005</v>
      </c>
      <c r="AC203" s="6">
        <v>76.616</v>
      </c>
      <c r="AD203" s="6">
        <v>79.941000000000003</v>
      </c>
      <c r="AE203" s="6">
        <v>1.9950000000000001</v>
      </c>
      <c r="AF203" s="7">
        <v>2025</v>
      </c>
      <c r="AG203" s="6">
        <v>0</v>
      </c>
      <c r="AH203" s="6">
        <v>0</v>
      </c>
      <c r="AI203" s="6">
        <v>28.221</v>
      </c>
      <c r="AJ203" s="6"/>
      <c r="AK203" s="6">
        <v>71.8</v>
      </c>
      <c r="AL203" s="6">
        <v>73.3</v>
      </c>
      <c r="AM203" s="6">
        <v>1.0429999999999999</v>
      </c>
      <c r="AN203" s="6">
        <v>1.071</v>
      </c>
      <c r="AO203" s="6">
        <v>16.146999999999998</v>
      </c>
      <c r="AP203" s="6" t="s">
        <v>647</v>
      </c>
      <c r="AQ203" t="str">
        <f t="shared" si="3"/>
        <v>South Florida</v>
      </c>
    </row>
    <row r="204" spans="1:43" x14ac:dyDescent="0.2">
      <c r="A204" s="8">
        <v>203</v>
      </c>
      <c r="B204" s="6" t="s">
        <v>513</v>
      </c>
      <c r="C204" s="6">
        <v>108.25700000000001</v>
      </c>
      <c r="D204" s="6">
        <v>112.092</v>
      </c>
      <c r="E204" s="6">
        <v>0.40100000000000002</v>
      </c>
      <c r="F204" s="6" t="s">
        <v>1437</v>
      </c>
      <c r="G204" s="6">
        <v>12</v>
      </c>
      <c r="H204" s="6">
        <v>30</v>
      </c>
      <c r="I204" s="6">
        <v>54.6</v>
      </c>
      <c r="J204" s="6">
        <v>54.3</v>
      </c>
      <c r="K204" s="6">
        <v>35.9</v>
      </c>
      <c r="L204" s="6">
        <v>38.799999999999997</v>
      </c>
      <c r="M204" s="6">
        <v>19.5</v>
      </c>
      <c r="N204" s="6">
        <v>15.8</v>
      </c>
      <c r="O204" s="6">
        <v>26.2</v>
      </c>
      <c r="P204" s="6">
        <v>27</v>
      </c>
      <c r="Q204" s="6">
        <v>72.099999999999994</v>
      </c>
      <c r="R204" s="6">
        <v>56.6</v>
      </c>
      <c r="S204" s="6">
        <v>54.5</v>
      </c>
      <c r="T204" s="6">
        <v>35</v>
      </c>
      <c r="U204" s="6">
        <v>35.9</v>
      </c>
      <c r="V204" s="6">
        <v>5.4</v>
      </c>
      <c r="W204" s="6">
        <v>11.7</v>
      </c>
      <c r="X204" s="6">
        <v>57.8</v>
      </c>
      <c r="Y204" s="6">
        <v>48.8</v>
      </c>
      <c r="Z204" s="6">
        <v>50.1</v>
      </c>
      <c r="AA204" s="6">
        <v>38</v>
      </c>
      <c r="AB204" s="6">
        <v>72.331999999999994</v>
      </c>
      <c r="AC204" s="6">
        <v>77.468999999999994</v>
      </c>
      <c r="AD204" s="6">
        <v>79.566000000000003</v>
      </c>
      <c r="AE204" s="6">
        <v>1.625</v>
      </c>
      <c r="AF204" s="7">
        <v>2025</v>
      </c>
      <c r="AG204" s="6">
        <v>0</v>
      </c>
      <c r="AH204" s="6">
        <v>0</v>
      </c>
      <c r="AI204" s="6">
        <v>0.2</v>
      </c>
      <c r="AJ204" s="6"/>
      <c r="AK204" s="6">
        <v>75.3</v>
      </c>
      <c r="AL204" s="6">
        <v>71.400000000000006</v>
      </c>
      <c r="AM204" s="6">
        <v>1.0820000000000001</v>
      </c>
      <c r="AN204" s="6">
        <v>1.1160000000000001</v>
      </c>
      <c r="AO204" s="6">
        <v>13.712</v>
      </c>
      <c r="AP204" s="6" t="s">
        <v>899</v>
      </c>
      <c r="AQ204" t="str">
        <f t="shared" si="3"/>
        <v>Indiana State</v>
      </c>
    </row>
    <row r="205" spans="1:43" x14ac:dyDescent="0.2">
      <c r="A205" s="8">
        <v>204</v>
      </c>
      <c r="B205" s="6" t="s">
        <v>499</v>
      </c>
      <c r="C205" s="6">
        <v>103.249</v>
      </c>
      <c r="D205" s="6">
        <v>107.066</v>
      </c>
      <c r="E205" s="6">
        <v>0.39700000000000002</v>
      </c>
      <c r="F205" s="6" t="s">
        <v>1460</v>
      </c>
      <c r="G205" s="6">
        <v>14</v>
      </c>
      <c r="H205" s="6">
        <v>30</v>
      </c>
      <c r="I205" s="6">
        <v>47.5</v>
      </c>
      <c r="J205" s="6">
        <v>52.6</v>
      </c>
      <c r="K205" s="6">
        <v>30.3</v>
      </c>
      <c r="L205" s="6">
        <v>43.6</v>
      </c>
      <c r="M205" s="6">
        <v>16</v>
      </c>
      <c r="N205" s="6">
        <v>18.8</v>
      </c>
      <c r="O205" s="6">
        <v>34</v>
      </c>
      <c r="P205" s="6">
        <v>28.7</v>
      </c>
      <c r="Q205" s="6">
        <v>65.900000000000006</v>
      </c>
      <c r="R205" s="6">
        <v>46.9</v>
      </c>
      <c r="S205" s="6">
        <v>53.3</v>
      </c>
      <c r="T205" s="6">
        <v>32.4</v>
      </c>
      <c r="U205" s="6">
        <v>34.200000000000003</v>
      </c>
      <c r="V205" s="6">
        <v>8.6</v>
      </c>
      <c r="W205" s="6">
        <v>8.5</v>
      </c>
      <c r="X205" s="6">
        <v>42.2</v>
      </c>
      <c r="Y205" s="6">
        <v>53.3</v>
      </c>
      <c r="Z205" s="6">
        <v>36.700000000000003</v>
      </c>
      <c r="AA205" s="6">
        <v>35.700000000000003</v>
      </c>
      <c r="AB205" s="6">
        <v>65.503</v>
      </c>
      <c r="AC205" s="6">
        <v>76.591999999999999</v>
      </c>
      <c r="AD205" s="6">
        <v>79.39</v>
      </c>
      <c r="AE205" s="6">
        <v>1.804</v>
      </c>
      <c r="AF205" s="7">
        <v>2025</v>
      </c>
      <c r="AG205" s="6">
        <v>0</v>
      </c>
      <c r="AH205" s="6">
        <v>0</v>
      </c>
      <c r="AI205" s="6">
        <v>11.307</v>
      </c>
      <c r="AJ205" s="6"/>
      <c r="AK205" s="6">
        <v>70.8</v>
      </c>
      <c r="AL205" s="6">
        <v>71.8</v>
      </c>
      <c r="AM205" s="6">
        <v>1.0509999999999999</v>
      </c>
      <c r="AN205" s="6">
        <v>1.069</v>
      </c>
      <c r="AO205" s="6">
        <v>10.808999999999999</v>
      </c>
      <c r="AP205" s="6" t="s">
        <v>499</v>
      </c>
      <c r="AQ205" t="str">
        <f t="shared" si="3"/>
        <v>Hampton</v>
      </c>
    </row>
    <row r="206" spans="1:43" x14ac:dyDescent="0.2">
      <c r="A206" s="8">
        <v>205</v>
      </c>
      <c r="B206" s="6" t="s">
        <v>508</v>
      </c>
      <c r="C206" s="6">
        <v>105.861</v>
      </c>
      <c r="D206" s="6">
        <v>109.80200000000001</v>
      </c>
      <c r="E206" s="6">
        <v>0.39600000000000002</v>
      </c>
      <c r="F206" s="6" t="s">
        <v>1461</v>
      </c>
      <c r="G206" s="6">
        <v>12</v>
      </c>
      <c r="H206" s="6">
        <v>27</v>
      </c>
      <c r="I206" s="6">
        <v>47.8</v>
      </c>
      <c r="J206" s="6">
        <v>54.1</v>
      </c>
      <c r="K206" s="6">
        <v>34.4</v>
      </c>
      <c r="L206" s="6">
        <v>32.700000000000003</v>
      </c>
      <c r="M206" s="6">
        <v>16.3</v>
      </c>
      <c r="N206" s="6">
        <v>17.899999999999999</v>
      </c>
      <c r="O206" s="6">
        <v>38.299999999999997</v>
      </c>
      <c r="P206" s="6">
        <v>25.9</v>
      </c>
      <c r="Q206" s="6">
        <v>66.7</v>
      </c>
      <c r="R206" s="6">
        <v>48.3</v>
      </c>
      <c r="S206" s="6">
        <v>53</v>
      </c>
      <c r="T206" s="6">
        <v>31.2</v>
      </c>
      <c r="U206" s="6">
        <v>37.299999999999997</v>
      </c>
      <c r="V206" s="6">
        <v>12.2</v>
      </c>
      <c r="W206" s="6">
        <v>10.4</v>
      </c>
      <c r="X206" s="6">
        <v>47.9</v>
      </c>
      <c r="Y206" s="6">
        <v>53.9</v>
      </c>
      <c r="Z206" s="6">
        <v>36.6</v>
      </c>
      <c r="AA206" s="6">
        <v>37.700000000000003</v>
      </c>
      <c r="AB206" s="6">
        <v>65.834000000000003</v>
      </c>
      <c r="AC206" s="6">
        <v>77.828000000000003</v>
      </c>
      <c r="AD206" s="6">
        <v>80.5</v>
      </c>
      <c r="AE206" s="6">
        <v>2.1019999999999999</v>
      </c>
      <c r="AF206" s="7">
        <v>2025</v>
      </c>
      <c r="AG206" s="6">
        <v>0</v>
      </c>
      <c r="AH206" s="6">
        <v>0</v>
      </c>
      <c r="AI206" s="6">
        <v>0.2</v>
      </c>
      <c r="AJ206" s="6"/>
      <c r="AK206" s="6">
        <v>74.3</v>
      </c>
      <c r="AL206" s="6">
        <v>69.5</v>
      </c>
      <c r="AM206" s="6">
        <v>1.0780000000000001</v>
      </c>
      <c r="AN206" s="6">
        <v>1.077</v>
      </c>
      <c r="AO206" s="6">
        <v>12.702999999999999</v>
      </c>
      <c r="AP206" s="6" t="s">
        <v>917</v>
      </c>
      <c r="AQ206" t="str">
        <f t="shared" si="3"/>
        <v>Idaho State</v>
      </c>
    </row>
    <row r="207" spans="1:43" x14ac:dyDescent="0.2">
      <c r="A207" s="8">
        <v>206</v>
      </c>
      <c r="B207" s="6" t="s">
        <v>616</v>
      </c>
      <c r="C207" s="6">
        <v>103.236</v>
      </c>
      <c r="D207" s="6">
        <v>107.108</v>
      </c>
      <c r="E207" s="6">
        <v>0.39600000000000002</v>
      </c>
      <c r="F207" s="6" t="s">
        <v>1462</v>
      </c>
      <c r="G207" s="6">
        <v>17</v>
      </c>
      <c r="H207" s="6">
        <v>28</v>
      </c>
      <c r="I207" s="6">
        <v>51.5</v>
      </c>
      <c r="J207" s="6">
        <v>53.4</v>
      </c>
      <c r="K207" s="6">
        <v>24.6</v>
      </c>
      <c r="L207" s="6">
        <v>31.7</v>
      </c>
      <c r="M207" s="6">
        <v>15.2</v>
      </c>
      <c r="N207" s="6">
        <v>17.3</v>
      </c>
      <c r="O207" s="6">
        <v>26.2</v>
      </c>
      <c r="P207" s="6">
        <v>24.2</v>
      </c>
      <c r="Q207" s="6">
        <v>68</v>
      </c>
      <c r="R207" s="6">
        <v>50.1</v>
      </c>
      <c r="S207" s="6">
        <v>53.5</v>
      </c>
      <c r="T207" s="6">
        <v>35.299999999999997</v>
      </c>
      <c r="U207" s="6">
        <v>35.5</v>
      </c>
      <c r="V207" s="6">
        <v>6</v>
      </c>
      <c r="W207" s="6">
        <v>12.7</v>
      </c>
      <c r="X207" s="6">
        <v>57</v>
      </c>
      <c r="Y207" s="6">
        <v>51.2</v>
      </c>
      <c r="Z207" s="6">
        <v>48.7</v>
      </c>
      <c r="AA207" s="6">
        <v>40.799999999999997</v>
      </c>
      <c r="AB207" s="6">
        <v>66.649000000000001</v>
      </c>
      <c r="AC207" s="6">
        <v>76.17</v>
      </c>
      <c r="AD207" s="6">
        <v>79.179000000000002</v>
      </c>
      <c r="AE207" s="6">
        <v>1.681</v>
      </c>
      <c r="AF207" s="7">
        <v>2025</v>
      </c>
      <c r="AG207" s="6">
        <v>0</v>
      </c>
      <c r="AH207" s="6">
        <v>0</v>
      </c>
      <c r="AI207" s="6">
        <v>11.997</v>
      </c>
      <c r="AJ207" s="6"/>
      <c r="AK207" s="6">
        <v>70.7</v>
      </c>
      <c r="AL207" s="6">
        <v>75</v>
      </c>
      <c r="AM207" s="6">
        <v>1.06</v>
      </c>
      <c r="AN207" s="6">
        <v>1.0660000000000001</v>
      </c>
      <c r="AO207" s="6">
        <v>12.178000000000001</v>
      </c>
      <c r="AP207" s="6" t="s">
        <v>616</v>
      </c>
      <c r="AQ207" t="str">
        <f t="shared" si="3"/>
        <v>Princeton</v>
      </c>
    </row>
    <row r="208" spans="1:43" x14ac:dyDescent="0.2">
      <c r="A208" s="8">
        <v>207</v>
      </c>
      <c r="B208" s="6" t="s">
        <v>561</v>
      </c>
      <c r="C208" s="6">
        <v>101.735</v>
      </c>
      <c r="D208" s="6">
        <v>105.605</v>
      </c>
      <c r="E208" s="6">
        <v>0.39400000000000002</v>
      </c>
      <c r="F208" s="6" t="s">
        <v>1463</v>
      </c>
      <c r="G208" s="6">
        <v>7</v>
      </c>
      <c r="H208" s="6">
        <v>30</v>
      </c>
      <c r="I208" s="6">
        <v>50.9</v>
      </c>
      <c r="J208" s="6">
        <v>54.7</v>
      </c>
      <c r="K208" s="6">
        <v>34.299999999999997</v>
      </c>
      <c r="L208" s="6">
        <v>38.5</v>
      </c>
      <c r="M208" s="6">
        <v>20.7</v>
      </c>
      <c r="N208" s="6">
        <v>19.100000000000001</v>
      </c>
      <c r="O208" s="6">
        <v>32</v>
      </c>
      <c r="P208" s="6">
        <v>28.4</v>
      </c>
      <c r="Q208" s="6">
        <v>64.3</v>
      </c>
      <c r="R208" s="6">
        <v>49.1</v>
      </c>
      <c r="S208" s="6">
        <v>55</v>
      </c>
      <c r="T208" s="6">
        <v>36</v>
      </c>
      <c r="U208" s="6">
        <v>36.1</v>
      </c>
      <c r="V208" s="6">
        <v>8.4</v>
      </c>
      <c r="W208" s="6">
        <v>11.9</v>
      </c>
      <c r="X208" s="6">
        <v>49.9</v>
      </c>
      <c r="Y208" s="6">
        <v>55.3</v>
      </c>
      <c r="Z208" s="6">
        <v>37</v>
      </c>
      <c r="AA208" s="6">
        <v>39.4</v>
      </c>
      <c r="AB208" s="6">
        <v>63.779000000000003</v>
      </c>
      <c r="AC208" s="6">
        <v>75.802000000000007</v>
      </c>
      <c r="AD208" s="6">
        <v>77.623999999999995</v>
      </c>
      <c r="AE208" s="6">
        <v>1.724</v>
      </c>
      <c r="AF208" s="7">
        <v>2025</v>
      </c>
      <c r="AG208" s="6">
        <v>0</v>
      </c>
      <c r="AH208" s="6">
        <v>0</v>
      </c>
      <c r="AI208" s="6">
        <v>0.2</v>
      </c>
      <c r="AJ208" s="6"/>
      <c r="AK208" s="6">
        <v>65.400000000000006</v>
      </c>
      <c r="AL208" s="6">
        <v>70.900000000000006</v>
      </c>
      <c r="AM208" s="6">
        <v>1.018</v>
      </c>
      <c r="AN208" s="6">
        <v>1.0860000000000001</v>
      </c>
      <c r="AO208" s="6">
        <v>14.063000000000001</v>
      </c>
      <c r="AP208" s="6" t="s">
        <v>908</v>
      </c>
      <c r="AQ208" t="str">
        <f t="shared" si="3"/>
        <v>Missouri State</v>
      </c>
    </row>
    <row r="209" spans="1:43" x14ac:dyDescent="0.2">
      <c r="A209" s="8">
        <v>208</v>
      </c>
      <c r="B209" s="6" t="s">
        <v>747</v>
      </c>
      <c r="C209" s="6">
        <v>104.09699999999999</v>
      </c>
      <c r="D209" s="6">
        <v>108.09399999999999</v>
      </c>
      <c r="E209" s="6">
        <v>0.39300000000000002</v>
      </c>
      <c r="F209" s="6" t="s">
        <v>1441</v>
      </c>
      <c r="G209" s="6">
        <v>16</v>
      </c>
      <c r="H209" s="6">
        <v>30</v>
      </c>
      <c r="I209" s="6">
        <v>49.2</v>
      </c>
      <c r="J209" s="6">
        <v>51.4</v>
      </c>
      <c r="K209" s="6">
        <v>34.700000000000003</v>
      </c>
      <c r="L209" s="6">
        <v>36.5</v>
      </c>
      <c r="M209" s="6">
        <v>17.399999999999999</v>
      </c>
      <c r="N209" s="6">
        <v>18.8</v>
      </c>
      <c r="O209" s="6">
        <v>30.9</v>
      </c>
      <c r="P209" s="6">
        <v>29.4</v>
      </c>
      <c r="Q209" s="6">
        <v>67.2</v>
      </c>
      <c r="R209" s="6">
        <v>49.5</v>
      </c>
      <c r="S209" s="6">
        <v>51.9</v>
      </c>
      <c r="T209" s="6">
        <v>32.4</v>
      </c>
      <c r="U209" s="6">
        <v>33.700000000000003</v>
      </c>
      <c r="V209" s="6">
        <v>7.1</v>
      </c>
      <c r="W209" s="6">
        <v>10</v>
      </c>
      <c r="X209" s="6">
        <v>46.2</v>
      </c>
      <c r="Y209" s="6">
        <v>50.8</v>
      </c>
      <c r="Z209" s="6">
        <v>31.6</v>
      </c>
      <c r="AA209" s="6">
        <v>42.2</v>
      </c>
      <c r="AB209" s="6">
        <v>66.953999999999994</v>
      </c>
      <c r="AC209" s="6">
        <v>76.766999999999996</v>
      </c>
      <c r="AD209" s="6">
        <v>80.055999999999997</v>
      </c>
      <c r="AE209" s="6">
        <v>1.9770000000000001</v>
      </c>
      <c r="AF209" s="7">
        <v>2025</v>
      </c>
      <c r="AG209" s="6">
        <v>0</v>
      </c>
      <c r="AH209" s="6">
        <v>0</v>
      </c>
      <c r="AI209" s="6">
        <v>0.2</v>
      </c>
      <c r="AJ209" s="6"/>
      <c r="AK209" s="6">
        <v>74.5</v>
      </c>
      <c r="AL209" s="6">
        <v>67.2</v>
      </c>
      <c r="AM209" s="6">
        <v>1.052</v>
      </c>
      <c r="AN209" s="6">
        <v>1.042</v>
      </c>
      <c r="AO209" s="6">
        <v>11.006</v>
      </c>
      <c r="AP209" s="6" t="s">
        <v>895</v>
      </c>
      <c r="AQ209" t="str">
        <f t="shared" si="3"/>
        <v>Southeastern Louisiana</v>
      </c>
    </row>
    <row r="210" spans="1:43" x14ac:dyDescent="0.2">
      <c r="A210" s="8">
        <v>209</v>
      </c>
      <c r="B210" s="6" t="s">
        <v>526</v>
      </c>
      <c r="C210" s="6">
        <v>103.26300000000001</v>
      </c>
      <c r="D210" s="6">
        <v>107.285</v>
      </c>
      <c r="E210" s="6">
        <v>0.39200000000000002</v>
      </c>
      <c r="F210" s="6" t="s">
        <v>1422</v>
      </c>
      <c r="G210" s="6">
        <v>13</v>
      </c>
      <c r="H210" s="6">
        <v>32</v>
      </c>
      <c r="I210" s="6">
        <v>46.1</v>
      </c>
      <c r="J210" s="6">
        <v>52.6</v>
      </c>
      <c r="K210" s="6">
        <v>31.4</v>
      </c>
      <c r="L210" s="6">
        <v>30</v>
      </c>
      <c r="M210" s="6">
        <v>15.5</v>
      </c>
      <c r="N210" s="6">
        <v>16.7</v>
      </c>
      <c r="O210" s="6">
        <v>30.5</v>
      </c>
      <c r="P210" s="6">
        <v>29.5</v>
      </c>
      <c r="Q210" s="6">
        <v>69.7</v>
      </c>
      <c r="R210" s="6">
        <v>44.5</v>
      </c>
      <c r="S210" s="6">
        <v>54.5</v>
      </c>
      <c r="T210" s="6">
        <v>32.799999999999997</v>
      </c>
      <c r="U210" s="6">
        <v>33.200000000000003</v>
      </c>
      <c r="V210" s="6">
        <v>10.199999999999999</v>
      </c>
      <c r="W210" s="6">
        <v>9</v>
      </c>
      <c r="X210" s="6">
        <v>45.1</v>
      </c>
      <c r="Y210" s="6">
        <v>54.9</v>
      </c>
      <c r="Z210" s="6">
        <v>33.200000000000003</v>
      </c>
      <c r="AA210" s="6">
        <v>41.5</v>
      </c>
      <c r="AB210" s="6">
        <v>68.656999999999996</v>
      </c>
      <c r="AC210" s="6">
        <v>77.38</v>
      </c>
      <c r="AD210" s="6">
        <v>80.539000000000001</v>
      </c>
      <c r="AE210" s="6">
        <v>2.0790000000000002</v>
      </c>
      <c r="AF210" s="7">
        <v>2025</v>
      </c>
      <c r="AG210" s="6">
        <v>0</v>
      </c>
      <c r="AH210" s="6">
        <v>0</v>
      </c>
      <c r="AI210" s="6">
        <v>23.77</v>
      </c>
      <c r="AJ210" s="6"/>
      <c r="AK210" s="6">
        <v>72.400000000000006</v>
      </c>
      <c r="AL210" s="6">
        <v>69.599999999999994</v>
      </c>
      <c r="AM210" s="6">
        <v>1.014</v>
      </c>
      <c r="AN210" s="6">
        <v>1.081</v>
      </c>
      <c r="AO210" s="6">
        <v>17.789000000000001</v>
      </c>
      <c r="AP210" s="6" t="s">
        <v>526</v>
      </c>
      <c r="AQ210" t="str">
        <f t="shared" si="3"/>
        <v>La Salle</v>
      </c>
    </row>
    <row r="211" spans="1:43" x14ac:dyDescent="0.2">
      <c r="A211" s="8">
        <v>210</v>
      </c>
      <c r="B211" s="6" t="s">
        <v>620</v>
      </c>
      <c r="C211" s="6">
        <v>101.813</v>
      </c>
      <c r="D211" s="6">
        <v>105.828</v>
      </c>
      <c r="E211" s="6">
        <v>0.39100000000000001</v>
      </c>
      <c r="F211" s="6" t="s">
        <v>1403</v>
      </c>
      <c r="G211" s="6">
        <v>19</v>
      </c>
      <c r="H211" s="6">
        <v>32</v>
      </c>
      <c r="I211" s="6">
        <v>48.4</v>
      </c>
      <c r="J211" s="6">
        <v>49.5</v>
      </c>
      <c r="K211" s="6">
        <v>31.1</v>
      </c>
      <c r="L211" s="6">
        <v>28.3</v>
      </c>
      <c r="M211" s="6">
        <v>17.899999999999999</v>
      </c>
      <c r="N211" s="6">
        <v>17.100000000000001</v>
      </c>
      <c r="O211" s="6">
        <v>33.5</v>
      </c>
      <c r="P211" s="6">
        <v>26</v>
      </c>
      <c r="Q211" s="6">
        <v>71.400000000000006</v>
      </c>
      <c r="R211" s="6">
        <v>50.7</v>
      </c>
      <c r="S211" s="6">
        <v>46.7</v>
      </c>
      <c r="T211" s="6">
        <v>29.8</v>
      </c>
      <c r="U211" s="6">
        <v>36.1</v>
      </c>
      <c r="V211" s="6">
        <v>12.4</v>
      </c>
      <c r="W211" s="6">
        <v>11.3</v>
      </c>
      <c r="X211" s="6">
        <v>52.4</v>
      </c>
      <c r="Y211" s="6">
        <v>56.8</v>
      </c>
      <c r="Z211" s="6">
        <v>38</v>
      </c>
      <c r="AA211" s="6">
        <v>37.1</v>
      </c>
      <c r="AB211" s="6">
        <v>71.501000000000005</v>
      </c>
      <c r="AC211" s="6">
        <v>77.465000000000003</v>
      </c>
      <c r="AD211" s="6">
        <v>79.763999999999996</v>
      </c>
      <c r="AE211" s="6">
        <v>1.998</v>
      </c>
      <c r="AF211" s="7">
        <v>2025</v>
      </c>
      <c r="AG211" s="6">
        <v>0</v>
      </c>
      <c r="AH211" s="6">
        <v>0</v>
      </c>
      <c r="AI211" s="6">
        <v>8.891</v>
      </c>
      <c r="AJ211" s="6"/>
      <c r="AK211" s="6">
        <v>76.599999999999994</v>
      </c>
      <c r="AL211" s="6">
        <v>70.7</v>
      </c>
      <c r="AM211" s="6">
        <v>1.0329999999999999</v>
      </c>
      <c r="AN211" s="6">
        <v>1.008</v>
      </c>
      <c r="AO211" s="6">
        <v>8.7620000000000005</v>
      </c>
      <c r="AP211" s="6" t="s">
        <v>620</v>
      </c>
      <c r="AQ211" t="str">
        <f t="shared" si="3"/>
        <v>Quinnipiac</v>
      </c>
    </row>
    <row r="212" spans="1:43" x14ac:dyDescent="0.2">
      <c r="A212" s="8">
        <v>211</v>
      </c>
      <c r="B212" s="6" t="s">
        <v>549</v>
      </c>
      <c r="C212" s="6">
        <v>101.628</v>
      </c>
      <c r="D212" s="6">
        <v>105.669</v>
      </c>
      <c r="E212" s="6">
        <v>0.39</v>
      </c>
      <c r="F212" s="6" t="s">
        <v>1456</v>
      </c>
      <c r="G212" s="6">
        <v>11</v>
      </c>
      <c r="H212" s="6">
        <v>31</v>
      </c>
      <c r="I212" s="6">
        <v>45.1</v>
      </c>
      <c r="J212" s="6">
        <v>49.8</v>
      </c>
      <c r="K212" s="6">
        <v>34</v>
      </c>
      <c r="L212" s="6">
        <v>36.6</v>
      </c>
      <c r="M212" s="6">
        <v>16.100000000000001</v>
      </c>
      <c r="N212" s="6">
        <v>17.5</v>
      </c>
      <c r="O212" s="6">
        <v>34.299999999999997</v>
      </c>
      <c r="P212" s="6">
        <v>31</v>
      </c>
      <c r="Q212" s="6">
        <v>70.7</v>
      </c>
      <c r="R212" s="6">
        <v>46.6</v>
      </c>
      <c r="S212" s="6">
        <v>49.7</v>
      </c>
      <c r="T212" s="6">
        <v>28</v>
      </c>
      <c r="U212" s="6">
        <v>33.200000000000003</v>
      </c>
      <c r="V212" s="6">
        <v>13</v>
      </c>
      <c r="W212" s="6">
        <v>8.9</v>
      </c>
      <c r="X212" s="6">
        <v>48.2</v>
      </c>
      <c r="Y212" s="6">
        <v>57.6</v>
      </c>
      <c r="Z212" s="6">
        <v>32.200000000000003</v>
      </c>
      <c r="AA212" s="6">
        <v>39.9</v>
      </c>
      <c r="AB212" s="6">
        <v>70.373999999999995</v>
      </c>
      <c r="AC212" s="6">
        <v>76.817999999999998</v>
      </c>
      <c r="AD212" s="6">
        <v>80.242000000000004</v>
      </c>
      <c r="AE212" s="6">
        <v>1.619</v>
      </c>
      <c r="AF212" s="7">
        <v>2025</v>
      </c>
      <c r="AG212" s="6">
        <v>0</v>
      </c>
      <c r="AH212" s="6">
        <v>0</v>
      </c>
      <c r="AI212" s="6">
        <v>36.756</v>
      </c>
      <c r="AJ212" s="6"/>
      <c r="AK212" s="6">
        <v>67.2</v>
      </c>
      <c r="AL212" s="6">
        <v>72.2</v>
      </c>
      <c r="AM212" s="6">
        <v>1.008</v>
      </c>
      <c r="AN212" s="6">
        <v>1.0529999999999999</v>
      </c>
      <c r="AO212" s="6">
        <v>16.266999999999999</v>
      </c>
      <c r="AP212" s="6" t="s">
        <v>549</v>
      </c>
      <c r="AQ212" t="str">
        <f t="shared" si="3"/>
        <v>Massachusetts</v>
      </c>
    </row>
    <row r="213" spans="1:43" x14ac:dyDescent="0.2">
      <c r="A213" s="8">
        <v>212</v>
      </c>
      <c r="B213" s="6" t="s">
        <v>672</v>
      </c>
      <c r="C213" s="6">
        <v>108.107</v>
      </c>
      <c r="D213" s="6">
        <v>112.422</v>
      </c>
      <c r="E213" s="6">
        <v>0.38900000000000001</v>
      </c>
      <c r="F213" s="6" t="s">
        <v>1460</v>
      </c>
      <c r="G213" s="6">
        <v>14</v>
      </c>
      <c r="H213" s="6">
        <v>30</v>
      </c>
      <c r="I213" s="6">
        <v>50.7</v>
      </c>
      <c r="J213" s="6">
        <v>49.9</v>
      </c>
      <c r="K213" s="6">
        <v>36</v>
      </c>
      <c r="L213" s="6">
        <v>41.6</v>
      </c>
      <c r="M213" s="6">
        <v>18.100000000000001</v>
      </c>
      <c r="N213" s="6">
        <v>16.100000000000001</v>
      </c>
      <c r="O213" s="6">
        <v>35.200000000000003</v>
      </c>
      <c r="P213" s="6">
        <v>31.5</v>
      </c>
      <c r="Q213" s="6">
        <v>66.8</v>
      </c>
      <c r="R213" s="6">
        <v>49.3</v>
      </c>
      <c r="S213" s="6">
        <v>47.4</v>
      </c>
      <c r="T213" s="6">
        <v>36.4</v>
      </c>
      <c r="U213" s="6">
        <v>36.1</v>
      </c>
      <c r="V213" s="6">
        <v>11.2</v>
      </c>
      <c r="W213" s="6">
        <v>10</v>
      </c>
      <c r="X213" s="6">
        <v>52.6</v>
      </c>
      <c r="Y213" s="6">
        <v>50.7</v>
      </c>
      <c r="Z213" s="6">
        <v>27.8</v>
      </c>
      <c r="AA213" s="6">
        <v>36.4</v>
      </c>
      <c r="AB213" s="6">
        <v>65.962000000000003</v>
      </c>
      <c r="AC213" s="6">
        <v>76.379000000000005</v>
      </c>
      <c r="AD213" s="6">
        <v>78.926000000000002</v>
      </c>
      <c r="AE213" s="6">
        <v>2.5270000000000001</v>
      </c>
      <c r="AF213" s="7">
        <v>2025</v>
      </c>
      <c r="AG213" s="6">
        <v>0</v>
      </c>
      <c r="AH213" s="6">
        <v>0</v>
      </c>
      <c r="AI213" s="6">
        <v>14.887</v>
      </c>
      <c r="AJ213" s="6"/>
      <c r="AK213" s="6">
        <v>76</v>
      </c>
      <c r="AL213" s="6">
        <v>72</v>
      </c>
      <c r="AM213" s="6">
        <v>1.0920000000000001</v>
      </c>
      <c r="AN213" s="6">
        <v>1.089</v>
      </c>
      <c r="AO213" s="6">
        <v>10.574999999999999</v>
      </c>
      <c r="AP213" s="6" t="s">
        <v>894</v>
      </c>
      <c r="AQ213" t="str">
        <f t="shared" si="3"/>
        <v>Texas State</v>
      </c>
    </row>
    <row r="214" spans="1:43" x14ac:dyDescent="0.2">
      <c r="A214" s="8">
        <v>213</v>
      </c>
      <c r="B214" s="6" t="s">
        <v>725</v>
      </c>
      <c r="C214" s="6">
        <v>102.283</v>
      </c>
      <c r="D214" s="6">
        <v>106.43300000000001</v>
      </c>
      <c r="E214" s="6">
        <v>0.38800000000000001</v>
      </c>
      <c r="F214" s="6" t="s">
        <v>1403</v>
      </c>
      <c r="G214" s="6">
        <v>19</v>
      </c>
      <c r="H214" s="6">
        <v>32</v>
      </c>
      <c r="I214" s="6">
        <v>49.8</v>
      </c>
      <c r="J214" s="6">
        <v>48.8</v>
      </c>
      <c r="K214" s="6">
        <v>36.4</v>
      </c>
      <c r="L214" s="6">
        <v>35.799999999999997</v>
      </c>
      <c r="M214" s="6">
        <v>17.600000000000001</v>
      </c>
      <c r="N214" s="6">
        <v>18</v>
      </c>
      <c r="O214" s="6">
        <v>29.3</v>
      </c>
      <c r="P214" s="6">
        <v>31.2</v>
      </c>
      <c r="Q214" s="6">
        <v>70</v>
      </c>
      <c r="R214" s="6">
        <v>52.1</v>
      </c>
      <c r="S214" s="6">
        <v>48.1</v>
      </c>
      <c r="T214" s="6">
        <v>31.3</v>
      </c>
      <c r="U214" s="6">
        <v>33.5</v>
      </c>
      <c r="V214" s="6">
        <v>13.2</v>
      </c>
      <c r="W214" s="6">
        <v>8.8000000000000007</v>
      </c>
      <c r="X214" s="6">
        <v>51.4</v>
      </c>
      <c r="Y214" s="6">
        <v>52.6</v>
      </c>
      <c r="Z214" s="6">
        <v>46.2</v>
      </c>
      <c r="AA214" s="6">
        <v>32.799999999999997</v>
      </c>
      <c r="AB214" s="6">
        <v>69.173000000000002</v>
      </c>
      <c r="AC214" s="6">
        <v>76.847999999999999</v>
      </c>
      <c r="AD214" s="6">
        <v>80.7</v>
      </c>
      <c r="AE214" s="6">
        <v>2.2679999999999998</v>
      </c>
      <c r="AF214" s="7">
        <v>2025</v>
      </c>
      <c r="AG214" s="6">
        <v>0</v>
      </c>
      <c r="AH214" s="6">
        <v>0</v>
      </c>
      <c r="AI214" s="6">
        <v>12.446</v>
      </c>
      <c r="AJ214" s="6"/>
      <c r="AK214" s="6">
        <v>73.7</v>
      </c>
      <c r="AL214" s="6">
        <v>70.5</v>
      </c>
      <c r="AM214" s="6">
        <v>1.0449999999999999</v>
      </c>
      <c r="AN214" s="6">
        <v>1.0289999999999999</v>
      </c>
      <c r="AO214" s="6">
        <v>8.7070000000000007</v>
      </c>
      <c r="AP214" s="6" t="s">
        <v>896</v>
      </c>
      <c r="AQ214" t="str">
        <f t="shared" si="3"/>
        <v>Youngstown State</v>
      </c>
    </row>
    <row r="215" spans="1:43" x14ac:dyDescent="0.2">
      <c r="A215" s="8">
        <v>214</v>
      </c>
      <c r="B215" s="6" t="s">
        <v>429</v>
      </c>
      <c r="C215" s="6">
        <v>103.401</v>
      </c>
      <c r="D215" s="6">
        <v>107.68300000000001</v>
      </c>
      <c r="E215" s="6">
        <v>0.38500000000000001</v>
      </c>
      <c r="F215" s="6" t="s">
        <v>1411</v>
      </c>
      <c r="G215" s="6">
        <v>18</v>
      </c>
      <c r="H215" s="6">
        <v>33</v>
      </c>
      <c r="I215" s="6">
        <v>53.8</v>
      </c>
      <c r="J215" s="6">
        <v>50.3</v>
      </c>
      <c r="K215" s="6">
        <v>36.700000000000003</v>
      </c>
      <c r="L215" s="6">
        <v>35.4</v>
      </c>
      <c r="M215" s="6">
        <v>18.600000000000001</v>
      </c>
      <c r="N215" s="6">
        <v>17</v>
      </c>
      <c r="O215" s="6">
        <v>26</v>
      </c>
      <c r="P215" s="6">
        <v>28</v>
      </c>
      <c r="Q215" s="6">
        <v>67.5</v>
      </c>
      <c r="R215" s="6">
        <v>54.4</v>
      </c>
      <c r="S215" s="6">
        <v>49</v>
      </c>
      <c r="T215" s="6">
        <v>35.299999999999997</v>
      </c>
      <c r="U215" s="6">
        <v>34.700000000000003</v>
      </c>
      <c r="V215" s="6">
        <v>9.1999999999999993</v>
      </c>
      <c r="W215" s="6">
        <v>9.3000000000000007</v>
      </c>
      <c r="X215" s="6">
        <v>52</v>
      </c>
      <c r="Y215" s="6">
        <v>50.6</v>
      </c>
      <c r="Z215" s="6">
        <v>41</v>
      </c>
      <c r="AA215" s="6">
        <v>40.6</v>
      </c>
      <c r="AB215" s="6">
        <v>67.465000000000003</v>
      </c>
      <c r="AC215" s="6">
        <v>76.593999999999994</v>
      </c>
      <c r="AD215" s="6">
        <v>80.691000000000003</v>
      </c>
      <c r="AE215" s="6">
        <v>2.1389999999999998</v>
      </c>
      <c r="AF215" s="7">
        <v>2025</v>
      </c>
      <c r="AG215" s="6">
        <v>0</v>
      </c>
      <c r="AH215" s="6">
        <v>0</v>
      </c>
      <c r="AI215" s="6">
        <v>0.2</v>
      </c>
      <c r="AJ215" s="6"/>
      <c r="AK215" s="6">
        <v>66.400000000000006</v>
      </c>
      <c r="AL215" s="6">
        <v>68.599999999999994</v>
      </c>
      <c r="AM215" s="6">
        <v>1.05</v>
      </c>
      <c r="AN215" s="6">
        <v>1.038</v>
      </c>
      <c r="AO215" s="6">
        <v>11.552</v>
      </c>
      <c r="AP215" s="6" t="s">
        <v>429</v>
      </c>
      <c r="AQ215" t="str">
        <f t="shared" si="3"/>
        <v>Bucknell</v>
      </c>
    </row>
    <row r="216" spans="1:43" x14ac:dyDescent="0.2">
      <c r="A216" s="8">
        <v>215</v>
      </c>
      <c r="B216" s="6" t="s">
        <v>649</v>
      </c>
      <c r="C216" s="6">
        <v>98.516000000000005</v>
      </c>
      <c r="D216" s="6">
        <v>102.661</v>
      </c>
      <c r="E216" s="6">
        <v>0.38400000000000001</v>
      </c>
      <c r="F216" s="6" t="s">
        <v>1443</v>
      </c>
      <c r="G216" s="6">
        <v>17</v>
      </c>
      <c r="H216" s="6">
        <v>29</v>
      </c>
      <c r="I216" s="6">
        <v>47.2</v>
      </c>
      <c r="J216" s="6">
        <v>49.2</v>
      </c>
      <c r="K216" s="6">
        <v>38.1</v>
      </c>
      <c r="L216" s="6">
        <v>42.3</v>
      </c>
      <c r="M216" s="6">
        <v>18.5</v>
      </c>
      <c r="N216" s="6">
        <v>21.1</v>
      </c>
      <c r="O216" s="6">
        <v>34.4</v>
      </c>
      <c r="P216" s="6">
        <v>28.5</v>
      </c>
      <c r="Q216" s="6">
        <v>69.8</v>
      </c>
      <c r="R216" s="6">
        <v>47.4</v>
      </c>
      <c r="S216" s="6">
        <v>48.2</v>
      </c>
      <c r="T216" s="6">
        <v>31.2</v>
      </c>
      <c r="U216" s="6">
        <v>33.799999999999997</v>
      </c>
      <c r="V216" s="6">
        <v>11.9</v>
      </c>
      <c r="W216" s="6">
        <v>12.7</v>
      </c>
      <c r="X216" s="6">
        <v>49.2</v>
      </c>
      <c r="Y216" s="6">
        <v>60</v>
      </c>
      <c r="Z216" s="6">
        <v>33.299999999999997</v>
      </c>
      <c r="AA216" s="6">
        <v>39.4</v>
      </c>
      <c r="AB216" s="6">
        <v>68.364000000000004</v>
      </c>
      <c r="AC216" s="6">
        <v>76.144000000000005</v>
      </c>
      <c r="AD216" s="6">
        <v>79.022000000000006</v>
      </c>
      <c r="AE216" s="6">
        <v>2.0979999999999999</v>
      </c>
      <c r="AF216" s="7">
        <v>2025</v>
      </c>
      <c r="AG216" s="6">
        <v>0</v>
      </c>
      <c r="AH216" s="6">
        <v>0</v>
      </c>
      <c r="AI216" s="6">
        <v>0.2</v>
      </c>
      <c r="AJ216" s="6"/>
      <c r="AK216" s="6">
        <v>65.5</v>
      </c>
      <c r="AL216" s="6">
        <v>69.7</v>
      </c>
      <c r="AM216" s="6">
        <v>1.0009999999999999</v>
      </c>
      <c r="AN216" s="6">
        <v>0.98599999999999999</v>
      </c>
      <c r="AO216" s="6">
        <v>13.145</v>
      </c>
      <c r="AP216" s="6" t="s">
        <v>649</v>
      </c>
      <c r="AQ216" t="str">
        <f t="shared" si="3"/>
        <v>Southern</v>
      </c>
    </row>
    <row r="217" spans="1:43" x14ac:dyDescent="0.2">
      <c r="A217" s="8">
        <v>216</v>
      </c>
      <c r="B217" s="6" t="s">
        <v>486</v>
      </c>
      <c r="C217" s="6">
        <v>106.348</v>
      </c>
      <c r="D217" s="6">
        <v>110.93600000000001</v>
      </c>
      <c r="E217" s="6">
        <v>0.38100000000000001</v>
      </c>
      <c r="F217" s="6" t="s">
        <v>1464</v>
      </c>
      <c r="G217" s="6">
        <v>11</v>
      </c>
      <c r="H217" s="6">
        <v>32</v>
      </c>
      <c r="I217" s="6">
        <v>48.6</v>
      </c>
      <c r="J217" s="6">
        <v>52.8</v>
      </c>
      <c r="K217" s="6">
        <v>32.799999999999997</v>
      </c>
      <c r="L217" s="6">
        <v>39.200000000000003</v>
      </c>
      <c r="M217" s="6">
        <v>18.399999999999999</v>
      </c>
      <c r="N217" s="6">
        <v>16.7</v>
      </c>
      <c r="O217" s="6">
        <v>31.5</v>
      </c>
      <c r="P217" s="6">
        <v>30.6</v>
      </c>
      <c r="Q217" s="6">
        <v>70.2</v>
      </c>
      <c r="R217" s="6">
        <v>49.1</v>
      </c>
      <c r="S217" s="6">
        <v>52.6</v>
      </c>
      <c r="T217" s="6">
        <v>32</v>
      </c>
      <c r="U217" s="6">
        <v>35.5</v>
      </c>
      <c r="V217" s="6">
        <v>8.3000000000000007</v>
      </c>
      <c r="W217" s="6">
        <v>10.3</v>
      </c>
      <c r="X217" s="6">
        <v>52.1</v>
      </c>
      <c r="Y217" s="6">
        <v>49.6</v>
      </c>
      <c r="Z217" s="6">
        <v>41.5</v>
      </c>
      <c r="AA217" s="6">
        <v>31.8</v>
      </c>
      <c r="AB217" s="6">
        <v>69.561999999999998</v>
      </c>
      <c r="AC217" s="6">
        <v>76.316999999999993</v>
      </c>
      <c r="AD217" s="6">
        <v>79.900999999999996</v>
      </c>
      <c r="AE217" s="6">
        <v>2.42</v>
      </c>
      <c r="AF217" s="7">
        <v>2025</v>
      </c>
      <c r="AG217" s="6">
        <v>0</v>
      </c>
      <c r="AH217" s="6">
        <v>0</v>
      </c>
      <c r="AI217" s="6">
        <v>22.724</v>
      </c>
      <c r="AJ217" s="6"/>
      <c r="AK217" s="6">
        <v>72.3</v>
      </c>
      <c r="AL217" s="6">
        <v>71.400000000000006</v>
      </c>
      <c r="AM217" s="6">
        <v>1.0329999999999999</v>
      </c>
      <c r="AN217" s="6">
        <v>1.1040000000000001</v>
      </c>
      <c r="AO217" s="6">
        <v>16.876000000000001</v>
      </c>
      <c r="AP217" s="6" t="s">
        <v>486</v>
      </c>
      <c r="AQ217" t="str">
        <f t="shared" si="3"/>
        <v>Fordham</v>
      </c>
    </row>
    <row r="218" spans="1:43" x14ac:dyDescent="0.2">
      <c r="A218" s="8">
        <v>217</v>
      </c>
      <c r="B218" s="6" t="s">
        <v>640</v>
      </c>
      <c r="C218" s="6">
        <v>97.506</v>
      </c>
      <c r="D218" s="6">
        <v>101.717</v>
      </c>
      <c r="E218" s="6">
        <v>0.38100000000000001</v>
      </c>
      <c r="F218" s="6" t="s">
        <v>1465</v>
      </c>
      <c r="G218" s="6">
        <v>7</v>
      </c>
      <c r="H218" s="6">
        <v>32</v>
      </c>
      <c r="I218" s="6">
        <v>44.7</v>
      </c>
      <c r="J218" s="6">
        <v>54.6</v>
      </c>
      <c r="K218" s="6">
        <v>32.9</v>
      </c>
      <c r="L218" s="6">
        <v>39.6</v>
      </c>
      <c r="M218" s="6">
        <v>19.100000000000001</v>
      </c>
      <c r="N218" s="6">
        <v>22.2</v>
      </c>
      <c r="O218" s="6">
        <v>31.2</v>
      </c>
      <c r="P218" s="6">
        <v>31.8</v>
      </c>
      <c r="Q218" s="6">
        <v>64.7</v>
      </c>
      <c r="R218" s="6">
        <v>43.9</v>
      </c>
      <c r="S218" s="6">
        <v>54.5</v>
      </c>
      <c r="T218" s="6">
        <v>31.2</v>
      </c>
      <c r="U218" s="6">
        <v>36.6</v>
      </c>
      <c r="V218" s="6">
        <v>11.9</v>
      </c>
      <c r="W218" s="6">
        <v>10.7</v>
      </c>
      <c r="X218" s="6">
        <v>50.7</v>
      </c>
      <c r="Y218" s="6">
        <v>59.2</v>
      </c>
      <c r="Z218" s="6">
        <v>30.5</v>
      </c>
      <c r="AA218" s="6">
        <v>44.4</v>
      </c>
      <c r="AB218" s="6">
        <v>64.369</v>
      </c>
      <c r="AC218" s="6">
        <v>78.168999999999997</v>
      </c>
      <c r="AD218" s="6">
        <v>80.212000000000003</v>
      </c>
      <c r="AE218" s="6">
        <v>1.5449999999999999</v>
      </c>
      <c r="AF218" s="7">
        <v>2025</v>
      </c>
      <c r="AG218" s="6">
        <v>0</v>
      </c>
      <c r="AH218" s="6">
        <v>0</v>
      </c>
      <c r="AI218" s="6">
        <v>58.173000000000002</v>
      </c>
      <c r="AJ218" s="6"/>
      <c r="AK218" s="6">
        <v>66.3</v>
      </c>
      <c r="AL218" s="6">
        <v>72.599999999999994</v>
      </c>
      <c r="AM218" s="6">
        <v>0.94</v>
      </c>
      <c r="AN218" s="6">
        <v>1.0720000000000001</v>
      </c>
      <c r="AO218" s="6">
        <v>29.998000000000001</v>
      </c>
      <c r="AP218" s="6" t="s">
        <v>640</v>
      </c>
      <c r="AQ218" t="str">
        <f t="shared" si="3"/>
        <v>Seton Hall</v>
      </c>
    </row>
    <row r="219" spans="1:43" x14ac:dyDescent="0.2">
      <c r="A219" s="8">
        <v>218</v>
      </c>
      <c r="B219" s="6" t="s">
        <v>746</v>
      </c>
      <c r="C219" s="6">
        <v>101.282</v>
      </c>
      <c r="D219" s="6">
        <v>105.702</v>
      </c>
      <c r="E219" s="6">
        <v>0.38</v>
      </c>
      <c r="F219" s="6" t="s">
        <v>1444</v>
      </c>
      <c r="G219" s="6">
        <v>19</v>
      </c>
      <c r="H219" s="6">
        <v>30</v>
      </c>
      <c r="I219" s="6">
        <v>48.9</v>
      </c>
      <c r="J219" s="6">
        <v>47.5</v>
      </c>
      <c r="K219" s="6">
        <v>33.1</v>
      </c>
      <c r="L219" s="6">
        <v>33.200000000000003</v>
      </c>
      <c r="M219" s="6">
        <v>17.100000000000001</v>
      </c>
      <c r="N219" s="6">
        <v>17.3</v>
      </c>
      <c r="O219" s="6">
        <v>31.8</v>
      </c>
      <c r="P219" s="6">
        <v>29.1</v>
      </c>
      <c r="Q219" s="6">
        <v>67.2</v>
      </c>
      <c r="R219" s="6">
        <v>47.8</v>
      </c>
      <c r="S219" s="6">
        <v>46.3</v>
      </c>
      <c r="T219" s="6">
        <v>34</v>
      </c>
      <c r="U219" s="6">
        <v>33</v>
      </c>
      <c r="V219" s="6">
        <v>11.5</v>
      </c>
      <c r="W219" s="6">
        <v>8</v>
      </c>
      <c r="X219" s="6">
        <v>51.4</v>
      </c>
      <c r="Y219" s="6">
        <v>48.7</v>
      </c>
      <c r="Z219" s="6">
        <v>36.299999999999997</v>
      </c>
      <c r="AA219" s="6">
        <v>38.6</v>
      </c>
      <c r="AB219" s="6">
        <v>65.816000000000003</v>
      </c>
      <c r="AC219" s="6">
        <v>77.165000000000006</v>
      </c>
      <c r="AD219" s="6">
        <v>80.792000000000002</v>
      </c>
      <c r="AE219" s="6">
        <v>2.2250000000000001</v>
      </c>
      <c r="AF219" s="7">
        <v>2025</v>
      </c>
      <c r="AG219" s="6">
        <v>0</v>
      </c>
      <c r="AH219" s="6">
        <v>0</v>
      </c>
      <c r="AI219" s="6">
        <v>7.282</v>
      </c>
      <c r="AJ219" s="6"/>
      <c r="AK219" s="6">
        <v>67.900000000000006</v>
      </c>
      <c r="AL219" s="6">
        <v>70.3</v>
      </c>
      <c r="AM219" s="6">
        <v>1.0429999999999999</v>
      </c>
      <c r="AN219" s="6">
        <v>1.004</v>
      </c>
      <c r="AO219" s="6">
        <v>8.1639999999999997</v>
      </c>
      <c r="AP219" s="6" t="s">
        <v>746</v>
      </c>
      <c r="AQ219" t="str">
        <f t="shared" si="3"/>
        <v>SIU Edwardsville</v>
      </c>
    </row>
    <row r="220" spans="1:43" x14ac:dyDescent="0.2">
      <c r="A220" s="8">
        <v>219</v>
      </c>
      <c r="B220" s="6" t="s">
        <v>701</v>
      </c>
      <c r="C220" s="6">
        <v>105.14700000000001</v>
      </c>
      <c r="D220" s="6">
        <v>109.76600000000001</v>
      </c>
      <c r="E220" s="6">
        <v>0.379</v>
      </c>
      <c r="F220" s="6" t="s">
        <v>1422</v>
      </c>
      <c r="G220" s="6">
        <v>13</v>
      </c>
      <c r="H220" s="6">
        <v>32</v>
      </c>
      <c r="I220" s="6">
        <v>47.7</v>
      </c>
      <c r="J220" s="6">
        <v>53.7</v>
      </c>
      <c r="K220" s="6">
        <v>33.6</v>
      </c>
      <c r="L220" s="6">
        <v>35.4</v>
      </c>
      <c r="M220" s="6">
        <v>14</v>
      </c>
      <c r="N220" s="6">
        <v>17.100000000000001</v>
      </c>
      <c r="O220" s="6">
        <v>26.5</v>
      </c>
      <c r="P220" s="6">
        <v>28.5</v>
      </c>
      <c r="Q220" s="6">
        <v>68.099999999999994</v>
      </c>
      <c r="R220" s="6">
        <v>47.3</v>
      </c>
      <c r="S220" s="6">
        <v>54.2</v>
      </c>
      <c r="T220" s="6">
        <v>32.299999999999997</v>
      </c>
      <c r="U220" s="6">
        <v>35.200000000000003</v>
      </c>
      <c r="V220" s="6">
        <v>9.6999999999999993</v>
      </c>
      <c r="W220" s="6">
        <v>9</v>
      </c>
      <c r="X220" s="6">
        <v>45.2</v>
      </c>
      <c r="Y220" s="6">
        <v>51.4</v>
      </c>
      <c r="Z220" s="6">
        <v>38.4</v>
      </c>
      <c r="AA220" s="6">
        <v>36</v>
      </c>
      <c r="AB220" s="6">
        <v>67.908000000000001</v>
      </c>
      <c r="AC220" s="6">
        <v>76.828999999999994</v>
      </c>
      <c r="AD220" s="6">
        <v>80.228999999999999</v>
      </c>
      <c r="AE220" s="6">
        <v>1.4750000000000001</v>
      </c>
      <c r="AF220" s="7">
        <v>2025</v>
      </c>
      <c r="AG220" s="6">
        <v>0</v>
      </c>
      <c r="AH220" s="6">
        <v>0</v>
      </c>
      <c r="AI220" s="6">
        <v>0.2</v>
      </c>
      <c r="AJ220" s="6"/>
      <c r="AK220" s="6">
        <v>79</v>
      </c>
      <c r="AL220" s="6">
        <v>70.5</v>
      </c>
      <c r="AM220" s="6">
        <v>1.0529999999999999</v>
      </c>
      <c r="AN220" s="6">
        <v>1.093</v>
      </c>
      <c r="AO220" s="6">
        <v>14.157999999999999</v>
      </c>
      <c r="AP220" s="6" t="s">
        <v>701</v>
      </c>
      <c r="AQ220" t="str">
        <f t="shared" si="3"/>
        <v>Valparaiso</v>
      </c>
    </row>
    <row r="221" spans="1:43" x14ac:dyDescent="0.2">
      <c r="A221" s="8">
        <v>220</v>
      </c>
      <c r="B221" s="6" t="s">
        <v>721</v>
      </c>
      <c r="C221" s="6">
        <v>108.535</v>
      </c>
      <c r="D221" s="6">
        <v>113.309</v>
      </c>
      <c r="E221" s="6">
        <v>0.379</v>
      </c>
      <c r="F221" s="6" t="s">
        <v>1452</v>
      </c>
      <c r="G221" s="6">
        <v>13</v>
      </c>
      <c r="H221" s="6">
        <v>31</v>
      </c>
      <c r="I221" s="6">
        <v>56.3</v>
      </c>
      <c r="J221" s="6">
        <v>53.2</v>
      </c>
      <c r="K221" s="6">
        <v>27</v>
      </c>
      <c r="L221" s="6">
        <v>34.5</v>
      </c>
      <c r="M221" s="6">
        <v>17.8</v>
      </c>
      <c r="N221" s="6">
        <v>14.2</v>
      </c>
      <c r="O221" s="6">
        <v>28</v>
      </c>
      <c r="P221" s="6">
        <v>27.9</v>
      </c>
      <c r="Q221" s="6">
        <v>68.099999999999994</v>
      </c>
      <c r="R221" s="6">
        <v>55.3</v>
      </c>
      <c r="S221" s="6">
        <v>52.2</v>
      </c>
      <c r="T221" s="6">
        <v>38.6</v>
      </c>
      <c r="U221" s="6">
        <v>36.700000000000003</v>
      </c>
      <c r="V221" s="6">
        <v>7.9</v>
      </c>
      <c r="W221" s="6">
        <v>7.9</v>
      </c>
      <c r="X221" s="6">
        <v>52.3</v>
      </c>
      <c r="Y221" s="6">
        <v>49.9</v>
      </c>
      <c r="Z221" s="6">
        <v>37.799999999999997</v>
      </c>
      <c r="AA221" s="6">
        <v>36</v>
      </c>
      <c r="AB221" s="6">
        <v>67.319999999999993</v>
      </c>
      <c r="AC221" s="6">
        <v>76.631</v>
      </c>
      <c r="AD221" s="6">
        <v>79.182000000000002</v>
      </c>
      <c r="AE221" s="6">
        <v>1.9810000000000001</v>
      </c>
      <c r="AF221" s="7">
        <v>2025</v>
      </c>
      <c r="AG221" s="6">
        <v>0</v>
      </c>
      <c r="AH221" s="6">
        <v>0</v>
      </c>
      <c r="AI221" s="6">
        <v>0.223</v>
      </c>
      <c r="AJ221" s="6"/>
      <c r="AK221" s="6">
        <v>70</v>
      </c>
      <c r="AL221" s="6">
        <v>70.400000000000006</v>
      </c>
      <c r="AM221" s="6">
        <v>1.109</v>
      </c>
      <c r="AN221" s="6">
        <v>1.1240000000000001</v>
      </c>
      <c r="AO221" s="6">
        <v>10.1</v>
      </c>
      <c r="AP221" s="6" t="s">
        <v>889</v>
      </c>
      <c r="AQ221" t="str">
        <f t="shared" si="3"/>
        <v>Wright State</v>
      </c>
    </row>
    <row r="222" spans="1:43" x14ac:dyDescent="0.2">
      <c r="A222" s="8">
        <v>221</v>
      </c>
      <c r="B222" s="6" t="s">
        <v>401</v>
      </c>
      <c r="C222" s="6">
        <v>106.42100000000001</v>
      </c>
      <c r="D222" s="6">
        <v>111.19799999999999</v>
      </c>
      <c r="E222" s="6">
        <v>0.376</v>
      </c>
      <c r="F222" s="6" t="s">
        <v>1445</v>
      </c>
      <c r="G222" s="6">
        <v>15</v>
      </c>
      <c r="H222" s="6">
        <v>30</v>
      </c>
      <c r="I222" s="6">
        <v>53.7</v>
      </c>
      <c r="J222" s="6">
        <v>53.5</v>
      </c>
      <c r="K222" s="6">
        <v>35.6</v>
      </c>
      <c r="L222" s="6">
        <v>35.5</v>
      </c>
      <c r="M222" s="6">
        <v>18.100000000000001</v>
      </c>
      <c r="N222" s="6">
        <v>17.600000000000001</v>
      </c>
      <c r="O222" s="6">
        <v>26.2</v>
      </c>
      <c r="P222" s="6">
        <v>30.2</v>
      </c>
      <c r="Q222" s="6">
        <v>71</v>
      </c>
      <c r="R222" s="6">
        <v>55.8</v>
      </c>
      <c r="S222" s="6">
        <v>54.4</v>
      </c>
      <c r="T222" s="6">
        <v>34.5</v>
      </c>
      <c r="U222" s="6">
        <v>34.799999999999997</v>
      </c>
      <c r="V222" s="6">
        <v>4.8</v>
      </c>
      <c r="W222" s="6">
        <v>11.5</v>
      </c>
      <c r="X222" s="6">
        <v>62</v>
      </c>
      <c r="Y222" s="6">
        <v>51.4</v>
      </c>
      <c r="Z222" s="6">
        <v>51.5</v>
      </c>
      <c r="AA222" s="6">
        <v>41.6</v>
      </c>
      <c r="AB222" s="6">
        <v>71.403999999999996</v>
      </c>
      <c r="AC222" s="6">
        <v>77.445999999999998</v>
      </c>
      <c r="AD222" s="6">
        <v>79.527000000000001</v>
      </c>
      <c r="AE222" s="6">
        <v>2.367</v>
      </c>
      <c r="AF222" s="7">
        <v>2025</v>
      </c>
      <c r="AG222" s="6">
        <v>0</v>
      </c>
      <c r="AH222" s="6">
        <v>0</v>
      </c>
      <c r="AI222" s="6">
        <v>12.835000000000001</v>
      </c>
      <c r="AJ222" s="6"/>
      <c r="AK222" s="6">
        <v>72.8</v>
      </c>
      <c r="AL222" s="6">
        <v>72.2</v>
      </c>
      <c r="AM222" s="6">
        <v>1.077</v>
      </c>
      <c r="AN222" s="6">
        <v>1.1060000000000001</v>
      </c>
      <c r="AO222" s="6">
        <v>10.67</v>
      </c>
      <c r="AP222" s="6" t="s">
        <v>401</v>
      </c>
      <c r="AQ222" t="str">
        <f t="shared" si="3"/>
        <v>William &amp; Mary</v>
      </c>
    </row>
    <row r="223" spans="1:43" x14ac:dyDescent="0.2">
      <c r="A223" s="8">
        <v>222</v>
      </c>
      <c r="B223" s="6" t="s">
        <v>441</v>
      </c>
      <c r="C223" s="6">
        <v>104.67700000000001</v>
      </c>
      <c r="D223" s="6">
        <v>109.416</v>
      </c>
      <c r="E223" s="6">
        <v>0.375</v>
      </c>
      <c r="F223" s="6" t="s">
        <v>1466</v>
      </c>
      <c r="G223" s="6">
        <v>10</v>
      </c>
      <c r="H223" s="6">
        <v>27</v>
      </c>
      <c r="I223" s="6">
        <v>49.8</v>
      </c>
      <c r="J223" s="6">
        <v>53.1</v>
      </c>
      <c r="K223" s="6">
        <v>35.799999999999997</v>
      </c>
      <c r="L223" s="6">
        <v>31.3</v>
      </c>
      <c r="M223" s="6">
        <v>17.600000000000001</v>
      </c>
      <c r="N223" s="6">
        <v>18.2</v>
      </c>
      <c r="O223" s="6">
        <v>32.1</v>
      </c>
      <c r="P223" s="6">
        <v>29.1</v>
      </c>
      <c r="Q223" s="6">
        <v>68.5</v>
      </c>
      <c r="R223" s="6">
        <v>51.2</v>
      </c>
      <c r="S223" s="6">
        <v>52.5</v>
      </c>
      <c r="T223" s="6">
        <v>31.3</v>
      </c>
      <c r="U223" s="6">
        <v>35.9</v>
      </c>
      <c r="V223" s="6">
        <v>8</v>
      </c>
      <c r="W223" s="6">
        <v>8.8000000000000007</v>
      </c>
      <c r="X223" s="6">
        <v>48.9</v>
      </c>
      <c r="Y223" s="6">
        <v>54.8</v>
      </c>
      <c r="Z223" s="6">
        <v>33.299999999999997</v>
      </c>
      <c r="AA223" s="6">
        <v>43.9</v>
      </c>
      <c r="AB223" s="6">
        <v>67.177000000000007</v>
      </c>
      <c r="AC223" s="6">
        <v>77.894999999999996</v>
      </c>
      <c r="AD223" s="6">
        <v>79.813999999999993</v>
      </c>
      <c r="AE223" s="6">
        <v>2.0350000000000001</v>
      </c>
      <c r="AF223" s="7">
        <v>2025</v>
      </c>
      <c r="AG223" s="6">
        <v>0</v>
      </c>
      <c r="AH223" s="6">
        <v>0</v>
      </c>
      <c r="AI223" s="6">
        <v>0.2</v>
      </c>
      <c r="AJ223" s="6"/>
      <c r="AK223" s="6">
        <v>73.2</v>
      </c>
      <c r="AL223" s="6">
        <v>70.400000000000006</v>
      </c>
      <c r="AM223" s="6">
        <v>1.052</v>
      </c>
      <c r="AN223" s="6">
        <v>1.077</v>
      </c>
      <c r="AO223" s="6">
        <v>16.091999999999999</v>
      </c>
      <c r="AP223" s="6" t="s">
        <v>441</v>
      </c>
      <c r="AQ223" t="str">
        <f t="shared" si="3"/>
        <v>Central Michigan</v>
      </c>
    </row>
    <row r="224" spans="1:43" x14ac:dyDescent="0.2">
      <c r="A224" s="8">
        <v>223</v>
      </c>
      <c r="B224" s="6" t="s">
        <v>438</v>
      </c>
      <c r="C224" s="6">
        <v>101.256</v>
      </c>
      <c r="D224" s="6">
        <v>105.902</v>
      </c>
      <c r="E224" s="6">
        <v>0.374</v>
      </c>
      <c r="F224" s="6" t="s">
        <v>1467</v>
      </c>
      <c r="G224" s="6">
        <v>13</v>
      </c>
      <c r="H224" s="6">
        <v>30</v>
      </c>
      <c r="I224" s="6">
        <v>50</v>
      </c>
      <c r="J224" s="6">
        <v>52.4</v>
      </c>
      <c r="K224" s="6">
        <v>29.7</v>
      </c>
      <c r="L224" s="6">
        <v>29.9</v>
      </c>
      <c r="M224" s="6">
        <v>15.8</v>
      </c>
      <c r="N224" s="6">
        <v>18.8</v>
      </c>
      <c r="O224" s="6">
        <v>24.6</v>
      </c>
      <c r="P224" s="6">
        <v>27.7</v>
      </c>
      <c r="Q224" s="6">
        <v>66.2</v>
      </c>
      <c r="R224" s="6">
        <v>51.5</v>
      </c>
      <c r="S224" s="6">
        <v>55.8</v>
      </c>
      <c r="T224" s="6">
        <v>31.9</v>
      </c>
      <c r="U224" s="6">
        <v>31.1</v>
      </c>
      <c r="V224" s="6">
        <v>8.5</v>
      </c>
      <c r="W224" s="6">
        <v>10.3</v>
      </c>
      <c r="X224" s="6">
        <v>54</v>
      </c>
      <c r="Y224" s="6">
        <v>52.5</v>
      </c>
      <c r="Z224" s="6">
        <v>41.8</v>
      </c>
      <c r="AA224" s="6">
        <v>36.799999999999997</v>
      </c>
      <c r="AB224" s="6">
        <v>65.811000000000007</v>
      </c>
      <c r="AC224" s="6">
        <v>77.542000000000002</v>
      </c>
      <c r="AD224" s="6">
        <v>79.606999999999999</v>
      </c>
      <c r="AE224" s="6">
        <v>2.448</v>
      </c>
      <c r="AF224" s="7">
        <v>2025</v>
      </c>
      <c r="AG224" s="6">
        <v>0</v>
      </c>
      <c r="AH224" s="6">
        <v>0</v>
      </c>
      <c r="AI224" s="6">
        <v>7.673</v>
      </c>
      <c r="AJ224" s="6"/>
      <c r="AK224" s="6">
        <v>76.400000000000006</v>
      </c>
      <c r="AL224" s="6">
        <v>70.2</v>
      </c>
      <c r="AM224" s="6">
        <v>1.0369999999999999</v>
      </c>
      <c r="AN224" s="6">
        <v>1.044</v>
      </c>
      <c r="AO224" s="6">
        <v>10.856</v>
      </c>
      <c r="AP224" s="6" t="s">
        <v>438</v>
      </c>
      <c r="AQ224" t="str">
        <f t="shared" si="3"/>
        <v>Campbell</v>
      </c>
    </row>
    <row r="225" spans="1:43" x14ac:dyDescent="0.2">
      <c r="A225" s="8">
        <v>224</v>
      </c>
      <c r="B225" s="6" t="s">
        <v>624</v>
      </c>
      <c r="C225" s="6">
        <v>103.547</v>
      </c>
      <c r="D225" s="6">
        <v>108.375</v>
      </c>
      <c r="E225" s="6">
        <v>0.372</v>
      </c>
      <c r="F225" s="6" t="s">
        <v>1468</v>
      </c>
      <c r="G225" s="6">
        <v>8</v>
      </c>
      <c r="H225" s="6">
        <v>30</v>
      </c>
      <c r="I225" s="6">
        <v>48.4</v>
      </c>
      <c r="J225" s="6">
        <v>52.7</v>
      </c>
      <c r="K225" s="6">
        <v>29.7</v>
      </c>
      <c r="L225" s="6">
        <v>37.1</v>
      </c>
      <c r="M225" s="6">
        <v>15.4</v>
      </c>
      <c r="N225" s="6">
        <v>15.8</v>
      </c>
      <c r="O225" s="6">
        <v>19.3</v>
      </c>
      <c r="P225" s="6">
        <v>27.7</v>
      </c>
      <c r="Q225" s="6">
        <v>64.2</v>
      </c>
      <c r="R225" s="6">
        <v>49.7</v>
      </c>
      <c r="S225" s="6">
        <v>52.4</v>
      </c>
      <c r="T225" s="6">
        <v>31.2</v>
      </c>
      <c r="U225" s="6">
        <v>35.4</v>
      </c>
      <c r="V225" s="6">
        <v>7.2</v>
      </c>
      <c r="W225" s="6">
        <v>9.6999999999999993</v>
      </c>
      <c r="X225" s="6">
        <v>51.7</v>
      </c>
      <c r="Y225" s="6">
        <v>52.5</v>
      </c>
      <c r="Z225" s="6">
        <v>45.6</v>
      </c>
      <c r="AA225" s="6">
        <v>48.6</v>
      </c>
      <c r="AB225" s="6">
        <v>63.811999999999998</v>
      </c>
      <c r="AC225" s="6">
        <v>76.656999999999996</v>
      </c>
      <c r="AD225" s="6">
        <v>81.275000000000006</v>
      </c>
      <c r="AE225" s="6">
        <v>2.048</v>
      </c>
      <c r="AF225" s="7">
        <v>2025</v>
      </c>
      <c r="AG225" s="6">
        <v>0</v>
      </c>
      <c r="AH225" s="6">
        <v>0</v>
      </c>
      <c r="AI225" s="6">
        <v>4.9180000000000001</v>
      </c>
      <c r="AJ225" s="6"/>
      <c r="AK225" s="6">
        <v>80.8</v>
      </c>
      <c r="AL225" s="6">
        <v>72.3</v>
      </c>
      <c r="AM225" s="6">
        <v>0.998</v>
      </c>
      <c r="AN225" s="6">
        <v>1.103</v>
      </c>
      <c r="AO225" s="6">
        <v>18.498000000000001</v>
      </c>
      <c r="AP225" s="6" t="s">
        <v>624</v>
      </c>
      <c r="AQ225" t="str">
        <f t="shared" si="3"/>
        <v>Richmond</v>
      </c>
    </row>
    <row r="226" spans="1:43" x14ac:dyDescent="0.2">
      <c r="A226" s="8">
        <v>225</v>
      </c>
      <c r="B226" s="6" t="s">
        <v>691</v>
      </c>
      <c r="C226" s="6">
        <v>107.07</v>
      </c>
      <c r="D226" s="6">
        <v>112.261</v>
      </c>
      <c r="E226" s="6">
        <v>0.36699999999999999</v>
      </c>
      <c r="F226" s="6" t="s">
        <v>1462</v>
      </c>
      <c r="G226" s="6">
        <v>17</v>
      </c>
      <c r="H226" s="6">
        <v>28</v>
      </c>
      <c r="I226" s="6">
        <v>52</v>
      </c>
      <c r="J226" s="6">
        <v>53.4</v>
      </c>
      <c r="K226" s="6">
        <v>34.4</v>
      </c>
      <c r="L226" s="6">
        <v>40.1</v>
      </c>
      <c r="M226" s="6">
        <v>14.8</v>
      </c>
      <c r="N226" s="6">
        <v>18</v>
      </c>
      <c r="O226" s="6">
        <v>29.7</v>
      </c>
      <c r="P226" s="6">
        <v>34.1</v>
      </c>
      <c r="Q226" s="6">
        <v>70.099999999999994</v>
      </c>
      <c r="R226" s="6">
        <v>52.4</v>
      </c>
      <c r="S226" s="6">
        <v>53.8</v>
      </c>
      <c r="T226" s="6">
        <v>34.200000000000003</v>
      </c>
      <c r="U226" s="6">
        <v>35.200000000000003</v>
      </c>
      <c r="V226" s="6">
        <v>11.5</v>
      </c>
      <c r="W226" s="6">
        <v>5.4</v>
      </c>
      <c r="X226" s="6">
        <v>45.6</v>
      </c>
      <c r="Y226" s="6">
        <v>50.3</v>
      </c>
      <c r="Z226" s="6">
        <v>35</v>
      </c>
      <c r="AA226" s="6">
        <v>38.9</v>
      </c>
      <c r="AB226" s="6">
        <v>67.808999999999997</v>
      </c>
      <c r="AC226" s="6">
        <v>77.317999999999998</v>
      </c>
      <c r="AD226" s="6">
        <v>80.468999999999994</v>
      </c>
      <c r="AE226" s="6">
        <v>2.2210000000000001</v>
      </c>
      <c r="AF226" s="7">
        <v>2025</v>
      </c>
      <c r="AG226" s="6">
        <v>0</v>
      </c>
      <c r="AH226" s="6">
        <v>0</v>
      </c>
      <c r="AI226" s="6">
        <v>19.242000000000001</v>
      </c>
      <c r="AJ226" s="6"/>
      <c r="AK226" s="6">
        <v>72.2</v>
      </c>
      <c r="AL226" s="6">
        <v>70.3</v>
      </c>
      <c r="AM226" s="6">
        <v>1.111</v>
      </c>
      <c r="AN226" s="6">
        <v>1.1200000000000001</v>
      </c>
      <c r="AO226" s="6">
        <v>12.37</v>
      </c>
      <c r="AP226" s="6" t="s">
        <v>691</v>
      </c>
      <c r="AQ226" t="str">
        <f t="shared" si="3"/>
        <v>UNC Asheville</v>
      </c>
    </row>
    <row r="227" spans="1:43" x14ac:dyDescent="0.2">
      <c r="A227" s="8">
        <v>226</v>
      </c>
      <c r="B227" s="6" t="s">
        <v>502</v>
      </c>
      <c r="C227" s="6">
        <v>97.76</v>
      </c>
      <c r="D227" s="6">
        <v>102.52500000000001</v>
      </c>
      <c r="E227" s="6">
        <v>0.36599999999999999</v>
      </c>
      <c r="F227" s="6" t="s">
        <v>1452</v>
      </c>
      <c r="G227" s="6">
        <v>13</v>
      </c>
      <c r="H227" s="6">
        <v>31</v>
      </c>
      <c r="I227" s="6">
        <v>48.9</v>
      </c>
      <c r="J227" s="6">
        <v>45.9</v>
      </c>
      <c r="K227" s="6">
        <v>25.3</v>
      </c>
      <c r="L227" s="6">
        <v>38</v>
      </c>
      <c r="M227" s="6">
        <v>17.600000000000001</v>
      </c>
      <c r="N227" s="6">
        <v>16.399999999999999</v>
      </c>
      <c r="O227" s="6">
        <v>25.8</v>
      </c>
      <c r="P227" s="6">
        <v>28.6</v>
      </c>
      <c r="Q227" s="6">
        <v>64.3</v>
      </c>
      <c r="R227" s="6">
        <v>48.1</v>
      </c>
      <c r="S227" s="6">
        <v>42.6</v>
      </c>
      <c r="T227" s="6">
        <v>33.200000000000003</v>
      </c>
      <c r="U227" s="6">
        <v>33.9</v>
      </c>
      <c r="V227" s="6">
        <v>11.7</v>
      </c>
      <c r="W227" s="6">
        <v>9.1999999999999993</v>
      </c>
      <c r="X227" s="6">
        <v>55.6</v>
      </c>
      <c r="Y227" s="6">
        <v>52.8</v>
      </c>
      <c r="Z227" s="6">
        <v>42.3</v>
      </c>
      <c r="AA227" s="6">
        <v>40.4</v>
      </c>
      <c r="AB227" s="6">
        <v>63.573</v>
      </c>
      <c r="AC227" s="6">
        <v>77.033000000000001</v>
      </c>
      <c r="AD227" s="6">
        <v>79.781999999999996</v>
      </c>
      <c r="AE227" s="6">
        <v>2.0350000000000001</v>
      </c>
      <c r="AF227" s="7">
        <v>2025</v>
      </c>
      <c r="AG227" s="6">
        <v>0</v>
      </c>
      <c r="AH227" s="6">
        <v>0</v>
      </c>
      <c r="AI227" s="6">
        <v>9.532</v>
      </c>
      <c r="AJ227" s="6"/>
      <c r="AK227" s="6">
        <v>70.8</v>
      </c>
      <c r="AL227" s="6">
        <v>69.8</v>
      </c>
      <c r="AM227" s="6">
        <v>0.98599999999999999</v>
      </c>
      <c r="AN227" s="6">
        <v>1.0029999999999999</v>
      </c>
      <c r="AO227" s="6">
        <v>11.188000000000001</v>
      </c>
      <c r="AP227" s="6" t="s">
        <v>502</v>
      </c>
      <c r="AQ227" t="str">
        <f t="shared" si="3"/>
        <v>Hofstra</v>
      </c>
    </row>
    <row r="228" spans="1:43" x14ac:dyDescent="0.2">
      <c r="A228" s="8">
        <v>227</v>
      </c>
      <c r="B228" s="6" t="s">
        <v>595</v>
      </c>
      <c r="C228" s="6">
        <v>101.97199999999999</v>
      </c>
      <c r="D228" s="6">
        <v>106.95</v>
      </c>
      <c r="E228" s="6">
        <v>0.36599999999999999</v>
      </c>
      <c r="F228" s="6" t="s">
        <v>1460</v>
      </c>
      <c r="G228" s="6">
        <v>14</v>
      </c>
      <c r="H228" s="6">
        <v>30</v>
      </c>
      <c r="I228" s="6">
        <v>48.7</v>
      </c>
      <c r="J228" s="6">
        <v>49.8</v>
      </c>
      <c r="K228" s="6">
        <v>32.200000000000003</v>
      </c>
      <c r="L228" s="6">
        <v>33.1</v>
      </c>
      <c r="M228" s="6">
        <v>20.2</v>
      </c>
      <c r="N228" s="6">
        <v>17.399999999999999</v>
      </c>
      <c r="O228" s="6">
        <v>33.1</v>
      </c>
      <c r="P228" s="6">
        <v>32.6</v>
      </c>
      <c r="Q228" s="6">
        <v>64.2</v>
      </c>
      <c r="R228" s="6">
        <v>46.5</v>
      </c>
      <c r="S228" s="6">
        <v>46.8</v>
      </c>
      <c r="T228" s="6">
        <v>35.200000000000003</v>
      </c>
      <c r="U228" s="6">
        <v>36.200000000000003</v>
      </c>
      <c r="V228" s="6">
        <v>12.3</v>
      </c>
      <c r="W228" s="6">
        <v>11.5</v>
      </c>
      <c r="X228" s="6">
        <v>53.3</v>
      </c>
      <c r="Y228" s="6">
        <v>50.8</v>
      </c>
      <c r="Z228" s="6">
        <v>35.700000000000003</v>
      </c>
      <c r="AA228" s="6">
        <v>39.700000000000003</v>
      </c>
      <c r="AB228" s="6">
        <v>63.816000000000003</v>
      </c>
      <c r="AC228" s="6">
        <v>76.411000000000001</v>
      </c>
      <c r="AD228" s="6">
        <v>79.747</v>
      </c>
      <c r="AE228" s="6">
        <v>2.008</v>
      </c>
      <c r="AF228" s="7">
        <v>2025</v>
      </c>
      <c r="AG228" s="6">
        <v>0</v>
      </c>
      <c r="AH228" s="6">
        <v>0</v>
      </c>
      <c r="AI228" s="6">
        <v>12.887</v>
      </c>
      <c r="AJ228" s="6"/>
      <c r="AK228" s="6">
        <v>70</v>
      </c>
      <c r="AL228" s="6">
        <v>70.7</v>
      </c>
      <c r="AM228" s="6">
        <v>1.01</v>
      </c>
      <c r="AN228" s="6">
        <v>1.0660000000000001</v>
      </c>
      <c r="AO228" s="6">
        <v>16.497</v>
      </c>
      <c r="AP228" s="6" t="s">
        <v>911</v>
      </c>
      <c r="AQ228" t="str">
        <f t="shared" si="3"/>
        <v>Northwestern State</v>
      </c>
    </row>
    <row r="229" spans="1:43" x14ac:dyDescent="0.2">
      <c r="A229" s="8">
        <v>228</v>
      </c>
      <c r="B229" s="6" t="s">
        <v>476</v>
      </c>
      <c r="C229" s="6">
        <v>106.02</v>
      </c>
      <c r="D229" s="6">
        <v>111.324</v>
      </c>
      <c r="E229" s="6">
        <v>0.36299999999999999</v>
      </c>
      <c r="F229" s="6" t="s">
        <v>1445</v>
      </c>
      <c r="G229" s="6">
        <v>15</v>
      </c>
      <c r="H229" s="6">
        <v>30</v>
      </c>
      <c r="I229" s="6">
        <v>50.2</v>
      </c>
      <c r="J229" s="6">
        <v>48.1</v>
      </c>
      <c r="K229" s="6">
        <v>38.799999999999997</v>
      </c>
      <c r="L229" s="6">
        <v>24.7</v>
      </c>
      <c r="M229" s="6">
        <v>19</v>
      </c>
      <c r="N229" s="6">
        <v>13.3</v>
      </c>
      <c r="O229" s="6">
        <v>36.299999999999997</v>
      </c>
      <c r="P229" s="6">
        <v>31.4</v>
      </c>
      <c r="Q229" s="6">
        <v>65.400000000000006</v>
      </c>
      <c r="R229" s="6">
        <v>50.8</v>
      </c>
      <c r="S229" s="6">
        <v>47.1</v>
      </c>
      <c r="T229" s="6">
        <v>32.799999999999997</v>
      </c>
      <c r="U229" s="6">
        <v>32.9</v>
      </c>
      <c r="V229" s="6">
        <v>11.8</v>
      </c>
      <c r="W229" s="6">
        <v>8.1999999999999993</v>
      </c>
      <c r="X229" s="6">
        <v>48.5</v>
      </c>
      <c r="Y229" s="6">
        <v>57.5</v>
      </c>
      <c r="Z229" s="6">
        <v>41.7</v>
      </c>
      <c r="AA229" s="6">
        <v>43.5</v>
      </c>
      <c r="AB229" s="6">
        <v>64.936999999999998</v>
      </c>
      <c r="AC229" s="6">
        <v>79.525999999999996</v>
      </c>
      <c r="AD229" s="6">
        <v>83.442999999999998</v>
      </c>
      <c r="AE229" s="6">
        <v>1.732</v>
      </c>
      <c r="AF229" s="7">
        <v>2025</v>
      </c>
      <c r="AG229" s="6">
        <v>0</v>
      </c>
      <c r="AH229" s="6">
        <v>0</v>
      </c>
      <c r="AI229" s="6">
        <v>6.4690000000000003</v>
      </c>
      <c r="AJ229" s="6"/>
      <c r="AK229" s="6">
        <v>75.7</v>
      </c>
      <c r="AL229" s="6">
        <v>71.5</v>
      </c>
      <c r="AM229" s="6">
        <v>1.085</v>
      </c>
      <c r="AN229" s="6">
        <v>1.073</v>
      </c>
      <c r="AO229" s="6">
        <v>9.7560000000000002</v>
      </c>
      <c r="AP229" s="6" t="s">
        <v>476</v>
      </c>
      <c r="AQ229" t="str">
        <f t="shared" si="3"/>
        <v>Elon</v>
      </c>
    </row>
    <row r="230" spans="1:43" x14ac:dyDescent="0.2">
      <c r="A230" s="8">
        <v>229</v>
      </c>
      <c r="B230" s="6" t="s">
        <v>753</v>
      </c>
      <c r="C230" s="6">
        <v>100.444</v>
      </c>
      <c r="D230" s="6">
        <v>105.506</v>
      </c>
      <c r="E230" s="6">
        <v>0.36199999999999999</v>
      </c>
      <c r="F230" s="6" t="s">
        <v>1469</v>
      </c>
      <c r="G230" s="6">
        <v>9</v>
      </c>
      <c r="H230" s="6">
        <v>29</v>
      </c>
      <c r="I230" s="6">
        <v>48.4</v>
      </c>
      <c r="J230" s="6">
        <v>51.2</v>
      </c>
      <c r="K230" s="6">
        <v>30.9</v>
      </c>
      <c r="L230" s="6">
        <v>35.200000000000003</v>
      </c>
      <c r="M230" s="6">
        <v>18.600000000000001</v>
      </c>
      <c r="N230" s="6">
        <v>17.100000000000001</v>
      </c>
      <c r="O230" s="6">
        <v>32.799999999999997</v>
      </c>
      <c r="P230" s="6">
        <v>29.7</v>
      </c>
      <c r="Q230" s="6">
        <v>65.7</v>
      </c>
      <c r="R230" s="6">
        <v>47.5</v>
      </c>
      <c r="S230" s="6">
        <v>53.6</v>
      </c>
      <c r="T230" s="6">
        <v>33.1</v>
      </c>
      <c r="U230" s="6">
        <v>31.8</v>
      </c>
      <c r="V230" s="6">
        <v>9.9</v>
      </c>
      <c r="W230" s="6">
        <v>8.1</v>
      </c>
      <c r="X230" s="6">
        <v>48.1</v>
      </c>
      <c r="Y230" s="6">
        <v>47.9</v>
      </c>
      <c r="Z230" s="6">
        <v>44</v>
      </c>
      <c r="AA230" s="6">
        <v>40.799999999999997</v>
      </c>
      <c r="AB230" s="6">
        <v>64.361999999999995</v>
      </c>
      <c r="AC230" s="6">
        <v>77.495999999999995</v>
      </c>
      <c r="AD230" s="6">
        <v>79.281000000000006</v>
      </c>
      <c r="AE230" s="6">
        <v>2.302</v>
      </c>
      <c r="AF230" s="7">
        <v>2025</v>
      </c>
      <c r="AG230" s="6">
        <v>0</v>
      </c>
      <c r="AH230" s="6">
        <v>0</v>
      </c>
      <c r="AI230" s="6">
        <v>4.2190000000000003</v>
      </c>
      <c r="AJ230" s="6"/>
      <c r="AK230" s="6">
        <v>76.900000000000006</v>
      </c>
      <c r="AL230" s="6">
        <v>73</v>
      </c>
      <c r="AM230" s="6">
        <v>1.032</v>
      </c>
      <c r="AN230" s="6">
        <v>1.071</v>
      </c>
      <c r="AO230" s="6">
        <v>13.926</v>
      </c>
      <c r="AP230" s="6" t="s">
        <v>910</v>
      </c>
      <c r="AQ230" t="str">
        <f t="shared" si="3"/>
        <v>UMKC</v>
      </c>
    </row>
    <row r="231" spans="1:43" x14ac:dyDescent="0.2">
      <c r="A231" s="8">
        <v>230</v>
      </c>
      <c r="B231" s="6" t="s">
        <v>537</v>
      </c>
      <c r="C231" s="6">
        <v>104.968</v>
      </c>
      <c r="D231" s="6">
        <v>110.30500000000001</v>
      </c>
      <c r="E231" s="6">
        <v>0.36099999999999999</v>
      </c>
      <c r="F231" s="6" t="s">
        <v>1450</v>
      </c>
      <c r="G231" s="6">
        <v>15</v>
      </c>
      <c r="H231" s="6">
        <v>29</v>
      </c>
      <c r="I231" s="6">
        <v>51.3</v>
      </c>
      <c r="J231" s="6">
        <v>55.9</v>
      </c>
      <c r="K231" s="6">
        <v>45.4</v>
      </c>
      <c r="L231" s="6">
        <v>38.299999999999997</v>
      </c>
      <c r="M231" s="6">
        <v>18</v>
      </c>
      <c r="N231" s="6">
        <v>20.7</v>
      </c>
      <c r="O231" s="6">
        <v>32.1</v>
      </c>
      <c r="P231" s="6">
        <v>29.6</v>
      </c>
      <c r="Q231" s="6">
        <v>70.3</v>
      </c>
      <c r="R231" s="6">
        <v>52.3</v>
      </c>
      <c r="S231" s="6">
        <v>59.8</v>
      </c>
      <c r="T231" s="6">
        <v>32.9</v>
      </c>
      <c r="U231" s="6">
        <v>33.700000000000003</v>
      </c>
      <c r="V231" s="6">
        <v>6.5</v>
      </c>
      <c r="W231" s="6">
        <v>7.8</v>
      </c>
      <c r="X231" s="6">
        <v>49.7</v>
      </c>
      <c r="Y231" s="6">
        <v>49.6</v>
      </c>
      <c r="Z231" s="6">
        <v>33.9</v>
      </c>
      <c r="AA231" s="6">
        <v>41.6</v>
      </c>
      <c r="AB231" s="6">
        <v>68.927999999999997</v>
      </c>
      <c r="AC231" s="6">
        <v>75.468999999999994</v>
      </c>
      <c r="AD231" s="6">
        <v>78.495999999999995</v>
      </c>
      <c r="AE231" s="6">
        <v>1.9870000000000001</v>
      </c>
      <c r="AF231" s="7">
        <v>2025</v>
      </c>
      <c r="AG231" s="6">
        <v>0</v>
      </c>
      <c r="AH231" s="6">
        <v>0</v>
      </c>
      <c r="AI231" s="6">
        <v>21.297000000000001</v>
      </c>
      <c r="AJ231" s="6"/>
      <c r="AK231" s="6">
        <v>72.400000000000006</v>
      </c>
      <c r="AL231" s="6">
        <v>68.7</v>
      </c>
      <c r="AM231" s="6">
        <v>1.089</v>
      </c>
      <c r="AN231" s="6">
        <v>1.083</v>
      </c>
      <c r="AO231" s="6">
        <v>10.884</v>
      </c>
      <c r="AP231" s="6" t="s">
        <v>537</v>
      </c>
      <c r="AQ231" t="str">
        <f t="shared" si="3"/>
        <v>Longwood</v>
      </c>
    </row>
    <row r="232" spans="1:43" x14ac:dyDescent="0.2">
      <c r="A232" s="8">
        <v>231</v>
      </c>
      <c r="B232" s="6" t="s">
        <v>733</v>
      </c>
      <c r="C232" s="6">
        <v>102.157</v>
      </c>
      <c r="D232" s="6">
        <v>107.355</v>
      </c>
      <c r="E232" s="6">
        <v>0.36099999999999999</v>
      </c>
      <c r="F232" s="6" t="s">
        <v>1459</v>
      </c>
      <c r="G232" s="6">
        <v>13</v>
      </c>
      <c r="H232" s="6">
        <v>29</v>
      </c>
      <c r="I232" s="6">
        <v>50.6</v>
      </c>
      <c r="J232" s="6">
        <v>49.5</v>
      </c>
      <c r="K232" s="6">
        <v>39.9</v>
      </c>
      <c r="L232" s="6">
        <v>33.700000000000003</v>
      </c>
      <c r="M232" s="6">
        <v>20.7</v>
      </c>
      <c r="N232" s="6">
        <v>13.1</v>
      </c>
      <c r="O232" s="6">
        <v>31</v>
      </c>
      <c r="P232" s="6">
        <v>24.9</v>
      </c>
      <c r="Q232" s="6">
        <v>66.900000000000006</v>
      </c>
      <c r="R232" s="6">
        <v>53.1</v>
      </c>
      <c r="S232" s="6">
        <v>48</v>
      </c>
      <c r="T232" s="6">
        <v>31</v>
      </c>
      <c r="U232" s="6">
        <v>35</v>
      </c>
      <c r="V232" s="6">
        <v>5.9</v>
      </c>
      <c r="W232" s="6">
        <v>7.9</v>
      </c>
      <c r="X232" s="6">
        <v>49.4</v>
      </c>
      <c r="Y232" s="6">
        <v>41.6</v>
      </c>
      <c r="Z232" s="6">
        <v>37.4</v>
      </c>
      <c r="AA232" s="6">
        <v>32.4</v>
      </c>
      <c r="AB232" s="6">
        <v>65.799000000000007</v>
      </c>
      <c r="AC232" s="6">
        <v>77.736000000000004</v>
      </c>
      <c r="AD232" s="6">
        <v>81.28</v>
      </c>
      <c r="AE232" s="6">
        <v>2.0920000000000001</v>
      </c>
      <c r="AF232" s="7">
        <v>2025</v>
      </c>
      <c r="AG232" s="6">
        <v>0</v>
      </c>
      <c r="AH232" s="6">
        <v>0</v>
      </c>
      <c r="AI232" s="6">
        <v>0.2</v>
      </c>
      <c r="AJ232" s="6"/>
      <c r="AK232" s="6">
        <v>74.400000000000006</v>
      </c>
      <c r="AL232" s="6">
        <v>74.3</v>
      </c>
      <c r="AM232" s="6">
        <v>1.028</v>
      </c>
      <c r="AN232" s="6">
        <v>1.0660000000000001</v>
      </c>
      <c r="AO232" s="6">
        <v>12.987</v>
      </c>
      <c r="AP232" s="6" t="s">
        <v>886</v>
      </c>
      <c r="AQ232" t="str">
        <f t="shared" si="3"/>
        <v>Hawaii</v>
      </c>
    </row>
    <row r="233" spans="1:43" x14ac:dyDescent="0.2">
      <c r="A233" s="8">
        <v>232</v>
      </c>
      <c r="B233" s="6" t="s">
        <v>667</v>
      </c>
      <c r="C233" s="6">
        <v>102.92400000000001</v>
      </c>
      <c r="D233" s="6">
        <v>108.18</v>
      </c>
      <c r="E233" s="6">
        <v>0.36099999999999999</v>
      </c>
      <c r="F233" s="6" t="s">
        <v>1460</v>
      </c>
      <c r="G233" s="6">
        <v>14</v>
      </c>
      <c r="H233" s="6">
        <v>30</v>
      </c>
      <c r="I233" s="6">
        <v>51.3</v>
      </c>
      <c r="J233" s="6">
        <v>48.8</v>
      </c>
      <c r="K233" s="6">
        <v>41.4</v>
      </c>
      <c r="L233" s="6">
        <v>39.299999999999997</v>
      </c>
      <c r="M233" s="6">
        <v>21.1</v>
      </c>
      <c r="N233" s="6">
        <v>17.399999999999999</v>
      </c>
      <c r="O233" s="6">
        <v>33.799999999999997</v>
      </c>
      <c r="P233" s="6">
        <v>30.3</v>
      </c>
      <c r="Q233" s="6">
        <v>71.3</v>
      </c>
      <c r="R233" s="6">
        <v>52.5</v>
      </c>
      <c r="S233" s="6">
        <v>48.1</v>
      </c>
      <c r="T233" s="6">
        <v>32.6</v>
      </c>
      <c r="U233" s="6">
        <v>33.4</v>
      </c>
      <c r="V233" s="6">
        <v>9.5</v>
      </c>
      <c r="W233" s="6">
        <v>8.4</v>
      </c>
      <c r="X233" s="6">
        <v>47.3</v>
      </c>
      <c r="Y233" s="6">
        <v>48</v>
      </c>
      <c r="Z233" s="6">
        <v>33.6</v>
      </c>
      <c r="AA233" s="6">
        <v>35.9</v>
      </c>
      <c r="AB233" s="6">
        <v>70.471999999999994</v>
      </c>
      <c r="AC233" s="6">
        <v>77.734999999999999</v>
      </c>
      <c r="AD233" s="6">
        <v>80.176000000000002</v>
      </c>
      <c r="AE233" s="6">
        <v>2.1110000000000002</v>
      </c>
      <c r="AF233" s="7">
        <v>2025</v>
      </c>
      <c r="AG233" s="6">
        <v>0</v>
      </c>
      <c r="AH233" s="6">
        <v>0</v>
      </c>
      <c r="AI233" s="6">
        <v>11.019</v>
      </c>
      <c r="AJ233" s="6"/>
      <c r="AK233" s="6">
        <v>68.400000000000006</v>
      </c>
      <c r="AL233" s="6">
        <v>68.599999999999994</v>
      </c>
      <c r="AM233" s="6">
        <v>1.042</v>
      </c>
      <c r="AN233" s="6">
        <v>1.0329999999999999</v>
      </c>
      <c r="AO233" s="6">
        <v>7.3620000000000001</v>
      </c>
      <c r="AP233" s="6" t="s">
        <v>921</v>
      </c>
      <c r="AQ233" t="str">
        <f t="shared" si="3"/>
        <v>Tennessee State</v>
      </c>
    </row>
    <row r="234" spans="1:43" x14ac:dyDescent="0.2">
      <c r="A234" s="8">
        <v>233</v>
      </c>
      <c r="B234" s="6" t="s">
        <v>543</v>
      </c>
      <c r="C234" s="6">
        <v>98.983000000000004</v>
      </c>
      <c r="D234" s="6">
        <v>104.16200000000001</v>
      </c>
      <c r="E234" s="6">
        <v>0.35699999999999998</v>
      </c>
      <c r="F234" s="6" t="s">
        <v>1398</v>
      </c>
      <c r="G234" s="6">
        <v>18</v>
      </c>
      <c r="H234" s="6">
        <v>32</v>
      </c>
      <c r="I234" s="6">
        <v>51.6</v>
      </c>
      <c r="J234" s="6">
        <v>50.4</v>
      </c>
      <c r="K234" s="6">
        <v>28.2</v>
      </c>
      <c r="L234" s="6">
        <v>29</v>
      </c>
      <c r="M234" s="6">
        <v>15.5</v>
      </c>
      <c r="N234" s="6">
        <v>21.9</v>
      </c>
      <c r="O234" s="6">
        <v>21.8</v>
      </c>
      <c r="P234" s="6">
        <v>32.299999999999997</v>
      </c>
      <c r="Q234" s="6">
        <v>66.5</v>
      </c>
      <c r="R234" s="6">
        <v>50.6</v>
      </c>
      <c r="S234" s="6">
        <v>50.7</v>
      </c>
      <c r="T234" s="6">
        <v>35.700000000000003</v>
      </c>
      <c r="U234" s="6">
        <v>33.299999999999997</v>
      </c>
      <c r="V234" s="6">
        <v>9.9</v>
      </c>
      <c r="W234" s="6">
        <v>7.4</v>
      </c>
      <c r="X234" s="6">
        <v>55.3</v>
      </c>
      <c r="Y234" s="6">
        <v>54.3</v>
      </c>
      <c r="Z234" s="6">
        <v>33</v>
      </c>
      <c r="AA234" s="6">
        <v>36.200000000000003</v>
      </c>
      <c r="AB234" s="6">
        <v>65.917000000000002</v>
      </c>
      <c r="AC234" s="6">
        <v>77.066999999999993</v>
      </c>
      <c r="AD234" s="6">
        <v>79.875</v>
      </c>
      <c r="AE234" s="6">
        <v>2.536</v>
      </c>
      <c r="AF234" s="7">
        <v>2025</v>
      </c>
      <c r="AG234" s="6">
        <v>0</v>
      </c>
      <c r="AH234" s="6">
        <v>0</v>
      </c>
      <c r="AI234" s="6">
        <v>0.2</v>
      </c>
      <c r="AJ234" s="6"/>
      <c r="AK234" s="6">
        <v>72.8</v>
      </c>
      <c r="AL234" s="6">
        <v>71.900000000000006</v>
      </c>
      <c r="AM234" s="6">
        <v>1.034</v>
      </c>
      <c r="AN234" s="6">
        <v>1.0069999999999999</v>
      </c>
      <c r="AO234" s="6">
        <v>8.9309999999999992</v>
      </c>
      <c r="AP234" s="6" t="s">
        <v>543</v>
      </c>
      <c r="AQ234" t="str">
        <f t="shared" si="3"/>
        <v>Maine</v>
      </c>
    </row>
    <row r="235" spans="1:43" x14ac:dyDescent="0.2">
      <c r="A235" s="8">
        <v>234</v>
      </c>
      <c r="B235" s="6" t="s">
        <v>704</v>
      </c>
      <c r="C235" s="6">
        <v>99.445999999999998</v>
      </c>
      <c r="D235" s="6">
        <v>104.652</v>
      </c>
      <c r="E235" s="6">
        <v>0.35699999999999998</v>
      </c>
      <c r="F235" s="6" t="s">
        <v>1432</v>
      </c>
      <c r="G235" s="6">
        <v>19</v>
      </c>
      <c r="H235" s="6">
        <v>31</v>
      </c>
      <c r="I235" s="6">
        <v>49</v>
      </c>
      <c r="J235" s="6">
        <v>48.8</v>
      </c>
      <c r="K235" s="6">
        <v>29.8</v>
      </c>
      <c r="L235" s="6">
        <v>27.1</v>
      </c>
      <c r="M235" s="6">
        <v>17.3</v>
      </c>
      <c r="N235" s="6">
        <v>15.7</v>
      </c>
      <c r="O235" s="6">
        <v>26.2</v>
      </c>
      <c r="P235" s="6">
        <v>25.8</v>
      </c>
      <c r="Q235" s="6">
        <v>63.9</v>
      </c>
      <c r="R235" s="6">
        <v>49.5</v>
      </c>
      <c r="S235" s="6">
        <v>48.3</v>
      </c>
      <c r="T235" s="6">
        <v>32.299999999999997</v>
      </c>
      <c r="U235" s="6">
        <v>33</v>
      </c>
      <c r="V235" s="6">
        <v>12.4</v>
      </c>
      <c r="W235" s="6">
        <v>11.6</v>
      </c>
      <c r="X235" s="6">
        <v>49.6</v>
      </c>
      <c r="Y235" s="6">
        <v>45.1</v>
      </c>
      <c r="Z235" s="6">
        <v>43.5</v>
      </c>
      <c r="AA235" s="6">
        <v>38.6</v>
      </c>
      <c r="AB235" s="6">
        <v>62.561</v>
      </c>
      <c r="AC235" s="6">
        <v>77.715999999999994</v>
      </c>
      <c r="AD235" s="6">
        <v>79.718999999999994</v>
      </c>
      <c r="AE235" s="6">
        <v>2.3199999999999998</v>
      </c>
      <c r="AF235" s="7">
        <v>2025</v>
      </c>
      <c r="AG235" s="6">
        <v>0</v>
      </c>
      <c r="AH235" s="6">
        <v>0</v>
      </c>
      <c r="AI235" s="6">
        <v>0.72199999999999998</v>
      </c>
      <c r="AJ235" s="6"/>
      <c r="AK235" s="6">
        <v>72.099999999999994</v>
      </c>
      <c r="AL235" s="6">
        <v>72.7</v>
      </c>
      <c r="AM235" s="6">
        <v>1.0089999999999999</v>
      </c>
      <c r="AN235" s="6">
        <v>1.016</v>
      </c>
      <c r="AO235" s="6">
        <v>9.6769999999999996</v>
      </c>
      <c r="AP235" s="6" t="s">
        <v>704</v>
      </c>
      <c r="AQ235" t="str">
        <f t="shared" si="3"/>
        <v>Vermont</v>
      </c>
    </row>
    <row r="236" spans="1:43" x14ac:dyDescent="0.2">
      <c r="A236" s="8">
        <v>235</v>
      </c>
      <c r="B236" s="6" t="s">
        <v>461</v>
      </c>
      <c r="C236" s="6">
        <v>108.883</v>
      </c>
      <c r="D236" s="6">
        <v>114.629</v>
      </c>
      <c r="E236" s="6">
        <v>0.35599999999999998</v>
      </c>
      <c r="F236" s="6" t="s">
        <v>1430</v>
      </c>
      <c r="G236" s="6">
        <v>14</v>
      </c>
      <c r="H236" s="6">
        <v>34</v>
      </c>
      <c r="I236" s="6">
        <v>55.1</v>
      </c>
      <c r="J236" s="6">
        <v>52.2</v>
      </c>
      <c r="K236" s="6">
        <v>30</v>
      </c>
      <c r="L236" s="6">
        <v>32.9</v>
      </c>
      <c r="M236" s="6">
        <v>16.600000000000001</v>
      </c>
      <c r="N236" s="6">
        <v>15.5</v>
      </c>
      <c r="O236" s="6">
        <v>22.4</v>
      </c>
      <c r="P236" s="6">
        <v>32.5</v>
      </c>
      <c r="Q236" s="6">
        <v>70.099999999999994</v>
      </c>
      <c r="R236" s="6">
        <v>54.1</v>
      </c>
      <c r="S236" s="6">
        <v>51.9</v>
      </c>
      <c r="T236" s="6">
        <v>37.700000000000003</v>
      </c>
      <c r="U236" s="6">
        <v>35.299999999999997</v>
      </c>
      <c r="V236" s="6">
        <v>7</v>
      </c>
      <c r="W236" s="6">
        <v>9.9</v>
      </c>
      <c r="X236" s="6">
        <v>50.8</v>
      </c>
      <c r="Y236" s="6">
        <v>45.2</v>
      </c>
      <c r="Z236" s="6">
        <v>39.9</v>
      </c>
      <c r="AA236" s="6">
        <v>34.1</v>
      </c>
      <c r="AB236" s="6">
        <v>70.256</v>
      </c>
      <c r="AC236" s="6">
        <v>77.165999999999997</v>
      </c>
      <c r="AD236" s="6">
        <v>78.992000000000004</v>
      </c>
      <c r="AE236" s="6">
        <v>1.994</v>
      </c>
      <c r="AF236" s="7">
        <v>2025</v>
      </c>
      <c r="AG236" s="6">
        <v>0</v>
      </c>
      <c r="AH236" s="6">
        <v>0</v>
      </c>
      <c r="AI236" s="6">
        <v>22.411000000000001</v>
      </c>
      <c r="AJ236" s="6"/>
      <c r="AK236" s="6">
        <v>77.7</v>
      </c>
      <c r="AL236" s="6">
        <v>73.900000000000006</v>
      </c>
      <c r="AM236" s="6">
        <v>1.095</v>
      </c>
      <c r="AN236" s="6">
        <v>1.1240000000000001</v>
      </c>
      <c r="AO236" s="6">
        <v>10.66</v>
      </c>
      <c r="AP236" s="6" t="s">
        <v>461</v>
      </c>
      <c r="AQ236" t="str">
        <f t="shared" si="3"/>
        <v>Delaware</v>
      </c>
    </row>
    <row r="237" spans="1:43" x14ac:dyDescent="0.2">
      <c r="A237" s="8">
        <v>236</v>
      </c>
      <c r="B237" s="6" t="s">
        <v>752</v>
      </c>
      <c r="C237" s="6">
        <v>104.426</v>
      </c>
      <c r="D237" s="6">
        <v>109.95699999999999</v>
      </c>
      <c r="E237" s="6">
        <v>0.35599999999999998</v>
      </c>
      <c r="F237" s="6" t="s">
        <v>1461</v>
      </c>
      <c r="G237" s="6">
        <v>12</v>
      </c>
      <c r="H237" s="6">
        <v>27</v>
      </c>
      <c r="I237" s="6">
        <v>51.7</v>
      </c>
      <c r="J237" s="6">
        <v>51.4</v>
      </c>
      <c r="K237" s="6">
        <v>22.7</v>
      </c>
      <c r="L237" s="6">
        <v>29.9</v>
      </c>
      <c r="M237" s="6">
        <v>19.2</v>
      </c>
      <c r="N237" s="6">
        <v>17.600000000000001</v>
      </c>
      <c r="O237" s="6">
        <v>30.8</v>
      </c>
      <c r="P237" s="6">
        <v>33.9</v>
      </c>
      <c r="Q237" s="6">
        <v>70.8</v>
      </c>
      <c r="R237" s="6">
        <v>55.4</v>
      </c>
      <c r="S237" s="6">
        <v>52</v>
      </c>
      <c r="T237" s="6">
        <v>31.8</v>
      </c>
      <c r="U237" s="6">
        <v>33.4</v>
      </c>
      <c r="V237" s="6">
        <v>6.8</v>
      </c>
      <c r="W237" s="6">
        <v>7.8</v>
      </c>
      <c r="X237" s="6">
        <v>57</v>
      </c>
      <c r="Y237" s="6">
        <v>51.3</v>
      </c>
      <c r="Z237" s="6">
        <v>49</v>
      </c>
      <c r="AA237" s="6">
        <v>35.1</v>
      </c>
      <c r="AB237" s="6">
        <v>70.498000000000005</v>
      </c>
      <c r="AC237" s="6">
        <v>76.061000000000007</v>
      </c>
      <c r="AD237" s="6">
        <v>78.527000000000001</v>
      </c>
      <c r="AE237" s="6">
        <v>2.41</v>
      </c>
      <c r="AF237" s="7">
        <v>2025</v>
      </c>
      <c r="AG237" s="6">
        <v>0</v>
      </c>
      <c r="AH237" s="6">
        <v>0</v>
      </c>
      <c r="AI237" s="6">
        <v>0.2</v>
      </c>
      <c r="AJ237" s="6"/>
      <c r="AK237" s="6">
        <v>71.099999999999994</v>
      </c>
      <c r="AL237" s="6">
        <v>74.400000000000006</v>
      </c>
      <c r="AM237" s="6">
        <v>1.048</v>
      </c>
      <c r="AN237" s="6">
        <v>1.0860000000000001</v>
      </c>
      <c r="AO237" s="6">
        <v>14.095000000000001</v>
      </c>
      <c r="AP237" s="6" t="s">
        <v>893</v>
      </c>
      <c r="AQ237" t="str">
        <f t="shared" si="3"/>
        <v>UT Rio Grande Valley</v>
      </c>
    </row>
    <row r="238" spans="1:43" x14ac:dyDescent="0.2">
      <c r="A238" s="8">
        <v>237</v>
      </c>
      <c r="B238" s="6" t="s">
        <v>645</v>
      </c>
      <c r="C238" s="6">
        <v>108.35599999999999</v>
      </c>
      <c r="D238" s="6">
        <v>114.26600000000001</v>
      </c>
      <c r="E238" s="6">
        <v>0.35199999999999998</v>
      </c>
      <c r="F238" s="6" t="s">
        <v>1441</v>
      </c>
      <c r="G238" s="6">
        <v>16</v>
      </c>
      <c r="H238" s="6">
        <v>30</v>
      </c>
      <c r="I238" s="6">
        <v>50.1</v>
      </c>
      <c r="J238" s="6">
        <v>54.8</v>
      </c>
      <c r="K238" s="6">
        <v>45.4</v>
      </c>
      <c r="L238" s="6">
        <v>35.200000000000003</v>
      </c>
      <c r="M238" s="6">
        <v>12.6</v>
      </c>
      <c r="N238" s="6">
        <v>17.3</v>
      </c>
      <c r="O238" s="6">
        <v>30</v>
      </c>
      <c r="P238" s="6">
        <v>35.700000000000003</v>
      </c>
      <c r="Q238" s="6">
        <v>75</v>
      </c>
      <c r="R238" s="6">
        <v>51.7</v>
      </c>
      <c r="S238" s="6">
        <v>55.4</v>
      </c>
      <c r="T238" s="6">
        <v>31.6</v>
      </c>
      <c r="U238" s="6">
        <v>35.9</v>
      </c>
      <c r="V238" s="6">
        <v>7.8</v>
      </c>
      <c r="W238" s="6">
        <v>8.5</v>
      </c>
      <c r="X238" s="6">
        <v>39.5</v>
      </c>
      <c r="Y238" s="6">
        <v>50.8</v>
      </c>
      <c r="Z238" s="6">
        <v>37.5</v>
      </c>
      <c r="AA238" s="6">
        <v>38.9</v>
      </c>
      <c r="AB238" s="6">
        <v>74.444999999999993</v>
      </c>
      <c r="AC238" s="6">
        <v>77.257000000000005</v>
      </c>
      <c r="AD238" s="6">
        <v>79.388000000000005</v>
      </c>
      <c r="AE238" s="6">
        <v>2.3340000000000001</v>
      </c>
      <c r="AF238" s="7">
        <v>2025</v>
      </c>
      <c r="AG238" s="6">
        <v>0</v>
      </c>
      <c r="AH238" s="6">
        <v>0</v>
      </c>
      <c r="AI238" s="6">
        <v>10.379</v>
      </c>
      <c r="AJ238" s="6"/>
      <c r="AK238" s="6">
        <v>71.400000000000006</v>
      </c>
      <c r="AL238" s="6">
        <v>71.8</v>
      </c>
      <c r="AM238" s="6">
        <v>1.125</v>
      </c>
      <c r="AN238" s="6">
        <v>1.1539999999999999</v>
      </c>
      <c r="AO238" s="6">
        <v>12.667999999999999</v>
      </c>
      <c r="AP238" s="6" t="s">
        <v>645</v>
      </c>
      <c r="AQ238" t="str">
        <f t="shared" si="3"/>
        <v>South Dakota</v>
      </c>
    </row>
    <row r="239" spans="1:43" x14ac:dyDescent="0.2">
      <c r="A239" s="8">
        <v>238</v>
      </c>
      <c r="B239" s="6" t="s">
        <v>500</v>
      </c>
      <c r="C239" s="6">
        <v>101.944</v>
      </c>
      <c r="D239" s="6">
        <v>107.791</v>
      </c>
      <c r="E239" s="6">
        <v>0.34499999999999997</v>
      </c>
      <c r="F239" s="6" t="s">
        <v>1037</v>
      </c>
      <c r="G239" s="6">
        <v>11</v>
      </c>
      <c r="H239" s="6">
        <v>26</v>
      </c>
      <c r="I239" s="6">
        <v>50.6</v>
      </c>
      <c r="J239" s="6">
        <v>52.2</v>
      </c>
      <c r="K239" s="6">
        <v>24.4</v>
      </c>
      <c r="L239" s="6">
        <v>24.6</v>
      </c>
      <c r="M239" s="6">
        <v>18</v>
      </c>
      <c r="N239" s="6">
        <v>17.7</v>
      </c>
      <c r="O239" s="6">
        <v>25</v>
      </c>
      <c r="P239" s="6">
        <v>31.1</v>
      </c>
      <c r="Q239" s="6">
        <v>66.900000000000006</v>
      </c>
      <c r="R239" s="6">
        <v>52.2</v>
      </c>
      <c r="S239" s="6">
        <v>53.4</v>
      </c>
      <c r="T239" s="6">
        <v>32</v>
      </c>
      <c r="U239" s="6">
        <v>33.5</v>
      </c>
      <c r="V239" s="6">
        <v>7.8</v>
      </c>
      <c r="W239" s="6">
        <v>9.6</v>
      </c>
      <c r="X239" s="6">
        <v>54.4</v>
      </c>
      <c r="Y239" s="6">
        <v>51.1</v>
      </c>
      <c r="Z239" s="6">
        <v>39.9</v>
      </c>
      <c r="AA239" s="6">
        <v>36.5</v>
      </c>
      <c r="AB239" s="6">
        <v>65.635000000000005</v>
      </c>
      <c r="AC239" s="6">
        <v>76.634</v>
      </c>
      <c r="AD239" s="6">
        <v>78.17</v>
      </c>
      <c r="AE239" s="6">
        <v>1.3049999999999999</v>
      </c>
      <c r="AF239" s="7">
        <v>2025</v>
      </c>
      <c r="AG239" s="6">
        <v>0</v>
      </c>
      <c r="AH239" s="6">
        <v>0</v>
      </c>
      <c r="AI239" s="6">
        <v>26.556000000000001</v>
      </c>
      <c r="AJ239" s="6"/>
      <c r="AK239" s="6">
        <v>77.599999999999994</v>
      </c>
      <c r="AL239" s="6">
        <v>75.8</v>
      </c>
      <c r="AM239" s="6">
        <v>1.0169999999999999</v>
      </c>
      <c r="AN239" s="6">
        <v>1.0760000000000001</v>
      </c>
      <c r="AO239" s="6">
        <v>12.266999999999999</v>
      </c>
      <c r="AP239" s="6" t="s">
        <v>500</v>
      </c>
      <c r="AQ239" t="str">
        <f t="shared" si="3"/>
        <v>Harvard</v>
      </c>
    </row>
    <row r="240" spans="1:43" x14ac:dyDescent="0.2">
      <c r="A240" s="8">
        <v>239</v>
      </c>
      <c r="B240" s="6" t="s">
        <v>751</v>
      </c>
      <c r="C240" s="6">
        <v>106.35899999999999</v>
      </c>
      <c r="D240" s="6">
        <v>112.489</v>
      </c>
      <c r="E240" s="6">
        <v>0.34399999999999997</v>
      </c>
      <c r="F240" s="6" t="s">
        <v>1470</v>
      </c>
      <c r="G240" s="6">
        <v>11</v>
      </c>
      <c r="H240" s="6">
        <v>29</v>
      </c>
      <c r="I240" s="6">
        <v>51.7</v>
      </c>
      <c r="J240" s="6">
        <v>50.4</v>
      </c>
      <c r="K240" s="6">
        <v>37</v>
      </c>
      <c r="L240" s="6">
        <v>34.299999999999997</v>
      </c>
      <c r="M240" s="6">
        <v>19.2</v>
      </c>
      <c r="N240" s="6">
        <v>16.399999999999999</v>
      </c>
      <c r="O240" s="6">
        <v>32.799999999999997</v>
      </c>
      <c r="P240" s="6">
        <v>32.5</v>
      </c>
      <c r="Q240" s="6">
        <v>68.5</v>
      </c>
      <c r="R240" s="6">
        <v>50.6</v>
      </c>
      <c r="S240" s="6">
        <v>48.5</v>
      </c>
      <c r="T240" s="6">
        <v>35.4</v>
      </c>
      <c r="U240" s="6">
        <v>36</v>
      </c>
      <c r="V240" s="6">
        <v>7.8</v>
      </c>
      <c r="W240" s="6">
        <v>10.3</v>
      </c>
      <c r="X240" s="6">
        <v>53.7</v>
      </c>
      <c r="Y240" s="6">
        <v>57</v>
      </c>
      <c r="Z240" s="6">
        <v>42.2</v>
      </c>
      <c r="AA240" s="6">
        <v>34.9</v>
      </c>
      <c r="AB240" s="6">
        <v>67.528000000000006</v>
      </c>
      <c r="AC240" s="6">
        <v>76.671999999999997</v>
      </c>
      <c r="AD240" s="6">
        <v>80.661000000000001</v>
      </c>
      <c r="AE240" s="6">
        <v>2.4950000000000001</v>
      </c>
      <c r="AF240" s="7">
        <v>2025</v>
      </c>
      <c r="AG240" s="6">
        <v>0</v>
      </c>
      <c r="AH240" s="6">
        <v>0</v>
      </c>
      <c r="AI240" s="6">
        <v>18.783999999999999</v>
      </c>
      <c r="AJ240" s="6"/>
      <c r="AK240" s="6">
        <v>65.3</v>
      </c>
      <c r="AL240" s="6">
        <v>73.5</v>
      </c>
      <c r="AM240" s="6">
        <v>1.052</v>
      </c>
      <c r="AN240" s="6">
        <v>1.0920000000000001</v>
      </c>
      <c r="AO240" s="6">
        <v>13.268000000000001</v>
      </c>
      <c r="AP240" s="6" t="s">
        <v>751</v>
      </c>
      <c r="AQ240" t="str">
        <f t="shared" si="3"/>
        <v>UT Arlington</v>
      </c>
    </row>
    <row r="241" spans="1:43" x14ac:dyDescent="0.2">
      <c r="A241" s="8">
        <v>240</v>
      </c>
      <c r="B241" s="6" t="s">
        <v>679</v>
      </c>
      <c r="C241" s="6">
        <v>101.881</v>
      </c>
      <c r="D241" s="6">
        <v>107.85899999999999</v>
      </c>
      <c r="E241" s="6">
        <v>0.34200000000000003</v>
      </c>
      <c r="F241" s="6" t="s">
        <v>1456</v>
      </c>
      <c r="G241" s="6">
        <v>11</v>
      </c>
      <c r="H241" s="6">
        <v>31</v>
      </c>
      <c r="I241" s="6">
        <v>49.5</v>
      </c>
      <c r="J241" s="6">
        <v>49.7</v>
      </c>
      <c r="K241" s="6">
        <v>34.200000000000003</v>
      </c>
      <c r="L241" s="6">
        <v>33.6</v>
      </c>
      <c r="M241" s="6">
        <v>16.899999999999999</v>
      </c>
      <c r="N241" s="6">
        <v>14.4</v>
      </c>
      <c r="O241" s="6">
        <v>27.2</v>
      </c>
      <c r="P241" s="6">
        <v>31.1</v>
      </c>
      <c r="Q241" s="6">
        <v>67.3</v>
      </c>
      <c r="R241" s="6">
        <v>51.5</v>
      </c>
      <c r="S241" s="6">
        <v>50</v>
      </c>
      <c r="T241" s="6">
        <v>31.2</v>
      </c>
      <c r="U241" s="6">
        <v>32.700000000000003</v>
      </c>
      <c r="V241" s="6">
        <v>6.8</v>
      </c>
      <c r="W241" s="6">
        <v>11.3</v>
      </c>
      <c r="X241" s="6">
        <v>54.2</v>
      </c>
      <c r="Y241" s="6">
        <v>46.7</v>
      </c>
      <c r="Z241" s="6">
        <v>42.3</v>
      </c>
      <c r="AA241" s="6">
        <v>34</v>
      </c>
      <c r="AB241" s="6">
        <v>66.251000000000005</v>
      </c>
      <c r="AC241" s="6">
        <v>76.893000000000001</v>
      </c>
      <c r="AD241" s="6">
        <v>80.168000000000006</v>
      </c>
      <c r="AE241" s="6">
        <v>2.0289999999999999</v>
      </c>
      <c r="AF241" s="7">
        <v>2025</v>
      </c>
      <c r="AG241" s="6">
        <v>0</v>
      </c>
      <c r="AH241" s="6">
        <v>0</v>
      </c>
      <c r="AI241" s="6">
        <v>34.191000000000003</v>
      </c>
      <c r="AJ241" s="6"/>
      <c r="AK241" s="6">
        <v>67.2</v>
      </c>
      <c r="AL241" s="6">
        <v>70.2</v>
      </c>
      <c r="AM241" s="6">
        <v>1.0249999999999999</v>
      </c>
      <c r="AN241" s="6">
        <v>1.0840000000000001</v>
      </c>
      <c r="AO241" s="6">
        <v>13.074999999999999</v>
      </c>
      <c r="AP241" s="6" t="s">
        <v>679</v>
      </c>
      <c r="AQ241" t="str">
        <f t="shared" si="3"/>
        <v>Tulsa</v>
      </c>
    </row>
    <row r="242" spans="1:43" x14ac:dyDescent="0.2">
      <c r="A242" s="8">
        <v>241</v>
      </c>
      <c r="B242" s="6" t="s">
        <v>584</v>
      </c>
      <c r="C242" s="6">
        <v>107.90900000000001</v>
      </c>
      <c r="D242" s="6">
        <v>114.367</v>
      </c>
      <c r="E242" s="6">
        <v>0.33900000000000002</v>
      </c>
      <c r="F242" s="6" t="s">
        <v>1471</v>
      </c>
      <c r="G242" s="6">
        <v>9</v>
      </c>
      <c r="H242" s="6">
        <v>30</v>
      </c>
      <c r="I242" s="6">
        <v>49.7</v>
      </c>
      <c r="J242" s="6">
        <v>56.5</v>
      </c>
      <c r="K242" s="6">
        <v>33.6</v>
      </c>
      <c r="L242" s="6">
        <v>33</v>
      </c>
      <c r="M242" s="6">
        <v>16.600000000000001</v>
      </c>
      <c r="N242" s="6">
        <v>15</v>
      </c>
      <c r="O242" s="6">
        <v>33.700000000000003</v>
      </c>
      <c r="P242" s="6">
        <v>28.7</v>
      </c>
      <c r="Q242" s="6">
        <v>70.3</v>
      </c>
      <c r="R242" s="6">
        <v>50.3</v>
      </c>
      <c r="S242" s="6">
        <v>57.1</v>
      </c>
      <c r="T242" s="6">
        <v>32.5</v>
      </c>
      <c r="U242" s="6">
        <v>37.1</v>
      </c>
      <c r="V242" s="6">
        <v>7.1</v>
      </c>
      <c r="W242" s="6">
        <v>9.3000000000000007</v>
      </c>
      <c r="X242" s="6">
        <v>45.1</v>
      </c>
      <c r="Y242" s="6">
        <v>47.9</v>
      </c>
      <c r="Z242" s="6">
        <v>40</v>
      </c>
      <c r="AA242" s="6">
        <v>40.6</v>
      </c>
      <c r="AB242" s="6">
        <v>68.882000000000005</v>
      </c>
      <c r="AC242" s="6">
        <v>77.478999999999999</v>
      </c>
      <c r="AD242" s="6">
        <v>79.941999999999993</v>
      </c>
      <c r="AE242" s="6">
        <v>1.9490000000000001</v>
      </c>
      <c r="AF242" s="7">
        <v>2025</v>
      </c>
      <c r="AG242" s="6">
        <v>0</v>
      </c>
      <c r="AH242" s="6">
        <v>0</v>
      </c>
      <c r="AI242" s="6">
        <v>11.284000000000001</v>
      </c>
      <c r="AJ242" s="6"/>
      <c r="AK242" s="6">
        <v>70.099999999999994</v>
      </c>
      <c r="AL242" s="6">
        <v>74.599999999999994</v>
      </c>
      <c r="AM242" s="6">
        <v>1.0840000000000001</v>
      </c>
      <c r="AN242" s="6">
        <v>1.1679999999999999</v>
      </c>
      <c r="AO242" s="6">
        <v>14.808</v>
      </c>
      <c r="AP242" s="6" t="s">
        <v>584</v>
      </c>
      <c r="AQ242" t="str">
        <f t="shared" si="3"/>
        <v>North Dakota</v>
      </c>
    </row>
    <row r="243" spans="1:43" x14ac:dyDescent="0.2">
      <c r="A243" s="8">
        <v>242</v>
      </c>
      <c r="B243" s="6" t="s">
        <v>514</v>
      </c>
      <c r="C243" s="6">
        <v>99.352000000000004</v>
      </c>
      <c r="D243" s="6">
        <v>105.41500000000001</v>
      </c>
      <c r="E243" s="6">
        <v>0.33600000000000002</v>
      </c>
      <c r="F243" s="6" t="s">
        <v>1472</v>
      </c>
      <c r="G243" s="6">
        <v>17</v>
      </c>
      <c r="H243" s="6">
        <v>34</v>
      </c>
      <c r="I243" s="6">
        <v>47.5</v>
      </c>
      <c r="J243" s="6">
        <v>51.7</v>
      </c>
      <c r="K243" s="6">
        <v>27.9</v>
      </c>
      <c r="L243" s="6">
        <v>35.6</v>
      </c>
      <c r="M243" s="6">
        <v>20.9</v>
      </c>
      <c r="N243" s="6">
        <v>22.8</v>
      </c>
      <c r="O243" s="6">
        <v>39.1</v>
      </c>
      <c r="P243" s="6">
        <v>30.9</v>
      </c>
      <c r="Q243" s="6">
        <v>68.599999999999994</v>
      </c>
      <c r="R243" s="6">
        <v>47.5</v>
      </c>
      <c r="S243" s="6">
        <v>53.9</v>
      </c>
      <c r="T243" s="6">
        <v>31.8</v>
      </c>
      <c r="U243" s="6">
        <v>32.6</v>
      </c>
      <c r="V243" s="6">
        <v>9.4</v>
      </c>
      <c r="W243" s="6">
        <v>10.9</v>
      </c>
      <c r="X243" s="6">
        <v>56.4</v>
      </c>
      <c r="Y243" s="6">
        <v>60.6</v>
      </c>
      <c r="Z243" s="6">
        <v>34.700000000000003</v>
      </c>
      <c r="AA243" s="6">
        <v>44.5</v>
      </c>
      <c r="AB243" s="6">
        <v>68.209999999999994</v>
      </c>
      <c r="AC243" s="6">
        <v>76.436000000000007</v>
      </c>
      <c r="AD243" s="6">
        <v>79.727999999999994</v>
      </c>
      <c r="AE243" s="6">
        <v>1.7070000000000001</v>
      </c>
      <c r="AF243" s="7">
        <v>2025</v>
      </c>
      <c r="AG243" s="6">
        <v>0</v>
      </c>
      <c r="AH243" s="6">
        <v>0</v>
      </c>
      <c r="AI243" s="6">
        <v>5.5789999999999997</v>
      </c>
      <c r="AJ243" s="6"/>
      <c r="AK243" s="6">
        <v>68.5</v>
      </c>
      <c r="AL243" s="6">
        <v>74.3</v>
      </c>
      <c r="AM243" s="6">
        <v>1.0089999999999999</v>
      </c>
      <c r="AN243" s="6">
        <v>1.02</v>
      </c>
      <c r="AO243" s="6">
        <v>6.7439999999999998</v>
      </c>
      <c r="AP243" s="6" t="s">
        <v>514</v>
      </c>
      <c r="AQ243" t="str">
        <f t="shared" si="3"/>
        <v>Iona</v>
      </c>
    </row>
    <row r="244" spans="1:43" x14ac:dyDescent="0.2">
      <c r="A244" s="8">
        <v>243</v>
      </c>
      <c r="B244" s="6" t="s">
        <v>681</v>
      </c>
      <c r="C244" s="6">
        <v>97.418000000000006</v>
      </c>
      <c r="D244" s="6">
        <v>103.381</v>
      </c>
      <c r="E244" s="6">
        <v>0.33600000000000002</v>
      </c>
      <c r="F244" s="6" t="s">
        <v>1467</v>
      </c>
      <c r="G244" s="6">
        <v>13</v>
      </c>
      <c r="H244" s="6">
        <v>30</v>
      </c>
      <c r="I244" s="6">
        <v>46.3</v>
      </c>
      <c r="J244" s="6">
        <v>50</v>
      </c>
      <c r="K244" s="6">
        <v>38.299999999999997</v>
      </c>
      <c r="L244" s="6">
        <v>39.200000000000003</v>
      </c>
      <c r="M244" s="6">
        <v>19.7</v>
      </c>
      <c r="N244" s="6">
        <v>21.8</v>
      </c>
      <c r="O244" s="6">
        <v>27.6</v>
      </c>
      <c r="P244" s="6">
        <v>33.6</v>
      </c>
      <c r="Q244" s="6">
        <v>68.3</v>
      </c>
      <c r="R244" s="6">
        <v>45.1</v>
      </c>
      <c r="S244" s="6">
        <v>48.3</v>
      </c>
      <c r="T244" s="6">
        <v>32.200000000000003</v>
      </c>
      <c r="U244" s="6">
        <v>35.200000000000003</v>
      </c>
      <c r="V244" s="6">
        <v>10.1</v>
      </c>
      <c r="W244" s="6">
        <v>7.1</v>
      </c>
      <c r="X244" s="6">
        <v>47.5</v>
      </c>
      <c r="Y244" s="6">
        <v>54.8</v>
      </c>
      <c r="Z244" s="6">
        <v>35.5</v>
      </c>
      <c r="AA244" s="6">
        <v>37.700000000000003</v>
      </c>
      <c r="AB244" s="6">
        <v>67.100999999999999</v>
      </c>
      <c r="AC244" s="6">
        <v>76.216999999999999</v>
      </c>
      <c r="AD244" s="6">
        <v>79.397999999999996</v>
      </c>
      <c r="AE244" s="6">
        <v>2.2749999999999999</v>
      </c>
      <c r="AF244" s="7">
        <v>2025</v>
      </c>
      <c r="AG244" s="6">
        <v>0</v>
      </c>
      <c r="AH244" s="6">
        <v>0</v>
      </c>
      <c r="AI244" s="6">
        <v>6.8490000000000002</v>
      </c>
      <c r="AJ244" s="6"/>
      <c r="AK244" s="6">
        <v>74.400000000000006</v>
      </c>
      <c r="AL244" s="6">
        <v>75.8</v>
      </c>
      <c r="AM244" s="6">
        <v>0.96499999999999997</v>
      </c>
      <c r="AN244" s="6">
        <v>1.0369999999999999</v>
      </c>
      <c r="AO244" s="6">
        <v>14.643000000000001</v>
      </c>
      <c r="AP244" s="6" t="s">
        <v>681</v>
      </c>
      <c r="AQ244" t="str">
        <f t="shared" si="3"/>
        <v>UC Davis</v>
      </c>
    </row>
    <row r="245" spans="1:43" x14ac:dyDescent="0.2">
      <c r="A245" s="8">
        <v>244</v>
      </c>
      <c r="B245" s="6" t="s">
        <v>393</v>
      </c>
      <c r="C245" s="6">
        <v>101.233</v>
      </c>
      <c r="D245" s="6">
        <v>107.44499999999999</v>
      </c>
      <c r="E245" s="6">
        <v>0.33500000000000002</v>
      </c>
      <c r="F245" s="6" t="s">
        <v>1400</v>
      </c>
      <c r="G245" s="6">
        <v>20</v>
      </c>
      <c r="H245" s="6">
        <v>32</v>
      </c>
      <c r="I245" s="6">
        <v>51.8</v>
      </c>
      <c r="J245" s="6">
        <v>52.1</v>
      </c>
      <c r="K245" s="6">
        <v>29.5</v>
      </c>
      <c r="L245" s="6">
        <v>34.1</v>
      </c>
      <c r="M245" s="6">
        <v>16.8</v>
      </c>
      <c r="N245" s="6">
        <v>17.600000000000001</v>
      </c>
      <c r="O245" s="6">
        <v>23.8</v>
      </c>
      <c r="P245" s="6">
        <v>27.4</v>
      </c>
      <c r="Q245" s="6">
        <v>63.7</v>
      </c>
      <c r="R245" s="6">
        <v>51.1</v>
      </c>
      <c r="S245" s="6">
        <v>53.1</v>
      </c>
      <c r="T245" s="6">
        <v>35.1</v>
      </c>
      <c r="U245" s="6">
        <v>33.6</v>
      </c>
      <c r="V245" s="6">
        <v>5.3</v>
      </c>
      <c r="W245" s="6">
        <v>9.5</v>
      </c>
      <c r="X245" s="6">
        <v>52.1</v>
      </c>
      <c r="Y245" s="6">
        <v>50.4</v>
      </c>
      <c r="Z245" s="6">
        <v>44.8</v>
      </c>
      <c r="AA245" s="6">
        <v>35.700000000000003</v>
      </c>
      <c r="AB245" s="6">
        <v>63.457000000000001</v>
      </c>
      <c r="AC245" s="6">
        <v>76.376999999999995</v>
      </c>
      <c r="AD245" s="6">
        <v>79.635000000000005</v>
      </c>
      <c r="AE245" s="6">
        <v>2.0390000000000001</v>
      </c>
      <c r="AF245" s="7">
        <v>2025</v>
      </c>
      <c r="AG245" s="6">
        <v>0</v>
      </c>
      <c r="AH245" s="6">
        <v>0</v>
      </c>
      <c r="AI245" s="6">
        <v>0.2</v>
      </c>
      <c r="AJ245" s="6"/>
      <c r="AK245" s="6">
        <v>75.900000000000006</v>
      </c>
      <c r="AL245" s="6">
        <v>69.2</v>
      </c>
      <c r="AM245" s="6">
        <v>1.0449999999999999</v>
      </c>
      <c r="AN245" s="6">
        <v>1.052</v>
      </c>
      <c r="AO245" s="6">
        <v>8.7509999999999994</v>
      </c>
      <c r="AP245" s="6" t="s">
        <v>766</v>
      </c>
      <c r="AQ245" t="str">
        <f t="shared" si="3"/>
        <v>American</v>
      </c>
    </row>
    <row r="246" spans="1:43" x14ac:dyDescent="0.2">
      <c r="A246" s="8">
        <v>245</v>
      </c>
      <c r="B246" s="6" t="s">
        <v>511</v>
      </c>
      <c r="C246" s="6">
        <v>105.164</v>
      </c>
      <c r="D246" s="6">
        <v>111.783</v>
      </c>
      <c r="E246" s="6">
        <v>0.33100000000000002</v>
      </c>
      <c r="F246" s="6" t="s">
        <v>1459</v>
      </c>
      <c r="G246" s="6">
        <v>13</v>
      </c>
      <c r="H246" s="6">
        <v>29</v>
      </c>
      <c r="I246" s="6">
        <v>51.1</v>
      </c>
      <c r="J246" s="6">
        <v>52</v>
      </c>
      <c r="K246" s="6">
        <v>27.5</v>
      </c>
      <c r="L246" s="6">
        <v>34.700000000000003</v>
      </c>
      <c r="M246" s="6">
        <v>18.100000000000001</v>
      </c>
      <c r="N246" s="6">
        <v>17.5</v>
      </c>
      <c r="O246" s="6">
        <v>34.5</v>
      </c>
      <c r="P246" s="6">
        <v>31.4</v>
      </c>
      <c r="Q246" s="6">
        <v>64.5</v>
      </c>
      <c r="R246" s="6">
        <v>49.7</v>
      </c>
      <c r="S246" s="6">
        <v>50.8</v>
      </c>
      <c r="T246" s="6">
        <v>35.799999999999997</v>
      </c>
      <c r="U246" s="6">
        <v>36.4</v>
      </c>
      <c r="V246" s="6">
        <v>9.6</v>
      </c>
      <c r="W246" s="6">
        <v>9.4</v>
      </c>
      <c r="X246" s="6">
        <v>46.1</v>
      </c>
      <c r="Y246" s="6">
        <v>47.8</v>
      </c>
      <c r="Z246" s="6">
        <v>36.299999999999997</v>
      </c>
      <c r="AA246" s="6">
        <v>31.2</v>
      </c>
      <c r="AB246" s="6">
        <v>64.072000000000003</v>
      </c>
      <c r="AC246" s="6">
        <v>77.397999999999996</v>
      </c>
      <c r="AD246" s="6">
        <v>79.753</v>
      </c>
      <c r="AE246" s="6">
        <v>2.1429999999999998</v>
      </c>
      <c r="AF246" s="7">
        <v>2025</v>
      </c>
      <c r="AG246" s="6">
        <v>0</v>
      </c>
      <c r="AH246" s="6">
        <v>0</v>
      </c>
      <c r="AI246" s="6">
        <v>2.1160000000000001</v>
      </c>
      <c r="AJ246" s="6"/>
      <c r="AK246" s="6">
        <v>68.3</v>
      </c>
      <c r="AL246" s="6">
        <v>70.900000000000006</v>
      </c>
      <c r="AM246" s="6">
        <v>1.069</v>
      </c>
      <c r="AN246" s="6">
        <v>1.085</v>
      </c>
      <c r="AO246" s="6">
        <v>11.045999999999999</v>
      </c>
      <c r="AP246" s="6" t="s">
        <v>511</v>
      </c>
      <c r="AQ246" t="str">
        <f t="shared" si="3"/>
        <v>Incarnate Word</v>
      </c>
    </row>
    <row r="247" spans="1:43" x14ac:dyDescent="0.2">
      <c r="A247" s="8">
        <v>246</v>
      </c>
      <c r="B247" s="6" t="s">
        <v>589</v>
      </c>
      <c r="C247" s="6">
        <v>103.654</v>
      </c>
      <c r="D247" s="6">
        <v>110.229</v>
      </c>
      <c r="E247" s="6">
        <v>0.33</v>
      </c>
      <c r="F247" s="6" t="s">
        <v>1434</v>
      </c>
      <c r="G247" s="6">
        <v>14</v>
      </c>
      <c r="H247" s="6">
        <v>29</v>
      </c>
      <c r="I247" s="6">
        <v>50.3</v>
      </c>
      <c r="J247" s="6">
        <v>53.3</v>
      </c>
      <c r="K247" s="6">
        <v>29.6</v>
      </c>
      <c r="L247" s="6">
        <v>34.299999999999997</v>
      </c>
      <c r="M247" s="6">
        <v>15.4</v>
      </c>
      <c r="N247" s="6">
        <v>14.8</v>
      </c>
      <c r="O247" s="6">
        <v>31.5</v>
      </c>
      <c r="P247" s="6">
        <v>23.8</v>
      </c>
      <c r="Q247" s="6">
        <v>67.099999999999994</v>
      </c>
      <c r="R247" s="6">
        <v>49.4</v>
      </c>
      <c r="S247" s="6">
        <v>52.8</v>
      </c>
      <c r="T247" s="6">
        <v>34.5</v>
      </c>
      <c r="U247" s="6">
        <v>36</v>
      </c>
      <c r="V247" s="6">
        <v>3.6</v>
      </c>
      <c r="W247" s="6">
        <v>8.9</v>
      </c>
      <c r="X247" s="6">
        <v>52.4</v>
      </c>
      <c r="Y247" s="6">
        <v>50.9</v>
      </c>
      <c r="Z247" s="6">
        <v>38.200000000000003</v>
      </c>
      <c r="AA247" s="6">
        <v>37</v>
      </c>
      <c r="AB247" s="6">
        <v>66.629000000000005</v>
      </c>
      <c r="AC247" s="6">
        <v>77.400000000000006</v>
      </c>
      <c r="AD247" s="6">
        <v>79.266000000000005</v>
      </c>
      <c r="AE247" s="6">
        <v>2.472</v>
      </c>
      <c r="AF247" s="7">
        <v>2025</v>
      </c>
      <c r="AG247" s="6">
        <v>0</v>
      </c>
      <c r="AH247" s="6">
        <v>0</v>
      </c>
      <c r="AI247" s="6">
        <v>7.4669999999999996</v>
      </c>
      <c r="AJ247" s="6"/>
      <c r="AK247" s="6">
        <v>66.2</v>
      </c>
      <c r="AL247" s="6">
        <v>71.599999999999994</v>
      </c>
      <c r="AM247" s="6">
        <v>1.077</v>
      </c>
      <c r="AN247" s="6">
        <v>1.085</v>
      </c>
      <c r="AO247" s="6">
        <v>8.6649999999999991</v>
      </c>
      <c r="AP247" s="6" t="s">
        <v>589</v>
      </c>
      <c r="AQ247" t="str">
        <f t="shared" si="3"/>
        <v>Northern Arizona</v>
      </c>
    </row>
    <row r="248" spans="1:43" x14ac:dyDescent="0.2">
      <c r="A248" s="8">
        <v>247</v>
      </c>
      <c r="B248" s="6" t="s">
        <v>495</v>
      </c>
      <c r="C248" s="6">
        <v>107.15300000000001</v>
      </c>
      <c r="D248" s="6">
        <v>113.96599999999999</v>
      </c>
      <c r="E248" s="6">
        <v>0.33</v>
      </c>
      <c r="F248" s="6" t="s">
        <v>1422</v>
      </c>
      <c r="G248" s="6">
        <v>13</v>
      </c>
      <c r="H248" s="6">
        <v>32</v>
      </c>
      <c r="I248" s="6">
        <v>50.4</v>
      </c>
      <c r="J248" s="6">
        <v>51</v>
      </c>
      <c r="K248" s="6">
        <v>33.799999999999997</v>
      </c>
      <c r="L248" s="6">
        <v>26.2</v>
      </c>
      <c r="M248" s="6">
        <v>16.899999999999999</v>
      </c>
      <c r="N248" s="6">
        <v>12.9</v>
      </c>
      <c r="O248" s="6">
        <v>32.4</v>
      </c>
      <c r="P248" s="6">
        <v>31.9</v>
      </c>
      <c r="Q248" s="6">
        <v>69.5</v>
      </c>
      <c r="R248" s="6">
        <v>49.8</v>
      </c>
      <c r="S248" s="6">
        <v>51.8</v>
      </c>
      <c r="T248" s="6">
        <v>34.4</v>
      </c>
      <c r="U248" s="6">
        <v>33.200000000000003</v>
      </c>
      <c r="V248" s="6">
        <v>7.9</v>
      </c>
      <c r="W248" s="6">
        <v>8.6</v>
      </c>
      <c r="X248" s="6">
        <v>44.7</v>
      </c>
      <c r="Y248" s="6">
        <v>53.8</v>
      </c>
      <c r="Z248" s="6">
        <v>33.299999999999997</v>
      </c>
      <c r="AA248" s="6">
        <v>41.5</v>
      </c>
      <c r="AB248" s="6">
        <v>69.082999999999998</v>
      </c>
      <c r="AC248" s="6">
        <v>78.216999999999999</v>
      </c>
      <c r="AD248" s="6">
        <v>80.816999999999993</v>
      </c>
      <c r="AE248" s="6">
        <v>2.0350000000000001</v>
      </c>
      <c r="AF248" s="7">
        <v>2025</v>
      </c>
      <c r="AG248" s="6">
        <v>0</v>
      </c>
      <c r="AH248" s="6">
        <v>0</v>
      </c>
      <c r="AI248" s="6">
        <v>29.533999999999999</v>
      </c>
      <c r="AJ248" s="6"/>
      <c r="AK248" s="6">
        <v>68.599999999999994</v>
      </c>
      <c r="AL248" s="6">
        <v>72.2</v>
      </c>
      <c r="AM248" s="6">
        <v>1.0620000000000001</v>
      </c>
      <c r="AN248" s="6">
        <v>1.127</v>
      </c>
      <c r="AO248" s="6">
        <v>14.318</v>
      </c>
      <c r="AP248" s="6" t="s">
        <v>924</v>
      </c>
      <c r="AQ248" t="str">
        <f t="shared" si="3"/>
        <v>Georgia State</v>
      </c>
    </row>
    <row r="249" spans="1:43" x14ac:dyDescent="0.2">
      <c r="A249" s="8">
        <v>248</v>
      </c>
      <c r="B249" s="6" t="s">
        <v>629</v>
      </c>
      <c r="C249" s="6">
        <v>104.976</v>
      </c>
      <c r="D249" s="6">
        <v>111.771</v>
      </c>
      <c r="E249" s="6">
        <v>0.32700000000000001</v>
      </c>
      <c r="F249" s="6" t="s">
        <v>1431</v>
      </c>
      <c r="G249" s="6">
        <v>14</v>
      </c>
      <c r="H249" s="6">
        <v>32</v>
      </c>
      <c r="I249" s="6">
        <v>51</v>
      </c>
      <c r="J249" s="6">
        <v>51.8</v>
      </c>
      <c r="K249" s="6">
        <v>26.3</v>
      </c>
      <c r="L249" s="6">
        <v>27.6</v>
      </c>
      <c r="M249" s="6">
        <v>17.7</v>
      </c>
      <c r="N249" s="6">
        <v>17.600000000000001</v>
      </c>
      <c r="O249" s="6">
        <v>31.4</v>
      </c>
      <c r="P249" s="6">
        <v>29.9</v>
      </c>
      <c r="Q249" s="6">
        <v>70.3</v>
      </c>
      <c r="R249" s="6">
        <v>50.3</v>
      </c>
      <c r="S249" s="6">
        <v>50.8</v>
      </c>
      <c r="T249" s="6">
        <v>34.5</v>
      </c>
      <c r="U249" s="6">
        <v>35.4</v>
      </c>
      <c r="V249" s="6">
        <v>8.4</v>
      </c>
      <c r="W249" s="6">
        <v>10.7</v>
      </c>
      <c r="X249" s="6">
        <v>61.7</v>
      </c>
      <c r="Y249" s="6">
        <v>59.9</v>
      </c>
      <c r="Z249" s="6">
        <v>44.6</v>
      </c>
      <c r="AA249" s="6">
        <v>43.1</v>
      </c>
      <c r="AB249" s="6">
        <v>70.281000000000006</v>
      </c>
      <c r="AC249" s="6">
        <v>76.813000000000002</v>
      </c>
      <c r="AD249" s="6">
        <v>78.950999999999993</v>
      </c>
      <c r="AE249" s="6">
        <v>1.7889999999999999</v>
      </c>
      <c r="AF249" s="7">
        <v>2025</v>
      </c>
      <c r="AG249" s="6">
        <v>0</v>
      </c>
      <c r="AH249" s="6">
        <v>0</v>
      </c>
      <c r="AI249" s="6">
        <v>0.2</v>
      </c>
      <c r="AJ249" s="6"/>
      <c r="AK249" s="6">
        <v>73.5</v>
      </c>
      <c r="AL249" s="6">
        <v>74</v>
      </c>
      <c r="AM249" s="6">
        <v>1.0640000000000001</v>
      </c>
      <c r="AN249" s="6">
        <v>1.073</v>
      </c>
      <c r="AO249" s="6">
        <v>7.5350000000000001</v>
      </c>
      <c r="AP249" s="6" t="s">
        <v>629</v>
      </c>
      <c r="AQ249" t="str">
        <f t="shared" si="3"/>
        <v>Sacred Heart</v>
      </c>
    </row>
    <row r="250" spans="1:43" x14ac:dyDescent="0.2">
      <c r="A250" s="8">
        <v>249</v>
      </c>
      <c r="B250" s="6" t="s">
        <v>494</v>
      </c>
      <c r="C250" s="6">
        <v>102.929</v>
      </c>
      <c r="D250" s="6">
        <v>109.592</v>
      </c>
      <c r="E250" s="6">
        <v>0.32700000000000001</v>
      </c>
      <c r="F250" s="6" t="s">
        <v>1423</v>
      </c>
      <c r="G250" s="6">
        <v>16</v>
      </c>
      <c r="H250" s="6">
        <v>32</v>
      </c>
      <c r="I250" s="6">
        <v>50.6</v>
      </c>
      <c r="J250" s="6">
        <v>50.1</v>
      </c>
      <c r="K250" s="6">
        <v>26.5</v>
      </c>
      <c r="L250" s="6">
        <v>43.1</v>
      </c>
      <c r="M250" s="6">
        <v>19</v>
      </c>
      <c r="N250" s="6">
        <v>18.399999999999999</v>
      </c>
      <c r="O250" s="6">
        <v>33</v>
      </c>
      <c r="P250" s="6">
        <v>33</v>
      </c>
      <c r="Q250" s="6">
        <v>70</v>
      </c>
      <c r="R250" s="6">
        <v>49.8</v>
      </c>
      <c r="S250" s="6">
        <v>51.2</v>
      </c>
      <c r="T250" s="6">
        <v>34.5</v>
      </c>
      <c r="U250" s="6">
        <v>32.299999999999997</v>
      </c>
      <c r="V250" s="6">
        <v>10.7</v>
      </c>
      <c r="W250" s="6">
        <v>11.9</v>
      </c>
      <c r="X250" s="6">
        <v>50.3</v>
      </c>
      <c r="Y250" s="6">
        <v>51.2</v>
      </c>
      <c r="Z250" s="6">
        <v>44.3</v>
      </c>
      <c r="AA250" s="6">
        <v>40.1</v>
      </c>
      <c r="AB250" s="6">
        <v>69.543000000000006</v>
      </c>
      <c r="AC250" s="6">
        <v>77.227999999999994</v>
      </c>
      <c r="AD250" s="6">
        <v>80.286000000000001</v>
      </c>
      <c r="AE250" s="6">
        <v>2.032</v>
      </c>
      <c r="AF250" s="7">
        <v>2025</v>
      </c>
      <c r="AG250" s="6">
        <v>0</v>
      </c>
      <c r="AH250" s="6">
        <v>0</v>
      </c>
      <c r="AI250" s="6">
        <v>12.772</v>
      </c>
      <c r="AJ250" s="6"/>
      <c r="AK250" s="6">
        <v>65.099999999999994</v>
      </c>
      <c r="AL250" s="6">
        <v>71.400000000000006</v>
      </c>
      <c r="AM250" s="6">
        <v>1.042</v>
      </c>
      <c r="AN250" s="6">
        <v>1.071</v>
      </c>
      <c r="AO250" s="6">
        <v>10.941000000000001</v>
      </c>
      <c r="AP250" s="6" t="s">
        <v>494</v>
      </c>
      <c r="AQ250" t="str">
        <f t="shared" si="3"/>
        <v>Georgia Southern</v>
      </c>
    </row>
    <row r="251" spans="1:43" x14ac:dyDescent="0.2">
      <c r="A251" s="8">
        <v>250</v>
      </c>
      <c r="B251" s="6" t="s">
        <v>593</v>
      </c>
      <c r="C251" s="6">
        <v>102.55800000000001</v>
      </c>
      <c r="D251" s="6">
        <v>109.462</v>
      </c>
      <c r="E251" s="6">
        <v>0.32100000000000001</v>
      </c>
      <c r="F251" s="6" t="s">
        <v>1454</v>
      </c>
      <c r="G251" s="6">
        <v>15</v>
      </c>
      <c r="H251" s="6">
        <v>31</v>
      </c>
      <c r="I251" s="6">
        <v>49.8</v>
      </c>
      <c r="J251" s="6">
        <v>52.5</v>
      </c>
      <c r="K251" s="6">
        <v>31.3</v>
      </c>
      <c r="L251" s="6">
        <v>29.3</v>
      </c>
      <c r="M251" s="6">
        <v>17.3</v>
      </c>
      <c r="N251" s="6">
        <v>19.899999999999999</v>
      </c>
      <c r="O251" s="6">
        <v>31</v>
      </c>
      <c r="P251" s="6">
        <v>32.5</v>
      </c>
      <c r="Q251" s="6">
        <v>66.8</v>
      </c>
      <c r="R251" s="6">
        <v>50</v>
      </c>
      <c r="S251" s="6">
        <v>50.6</v>
      </c>
      <c r="T251" s="6">
        <v>33</v>
      </c>
      <c r="U251" s="6">
        <v>37</v>
      </c>
      <c r="V251" s="6">
        <v>9.3000000000000007</v>
      </c>
      <c r="W251" s="6">
        <v>9</v>
      </c>
      <c r="X251" s="6">
        <v>54.2</v>
      </c>
      <c r="Y251" s="6">
        <v>54</v>
      </c>
      <c r="Z251" s="6">
        <v>40</v>
      </c>
      <c r="AA251" s="6">
        <v>40.1</v>
      </c>
      <c r="AB251" s="6">
        <v>65.897000000000006</v>
      </c>
      <c r="AC251" s="6">
        <v>77.397999999999996</v>
      </c>
      <c r="AD251" s="6">
        <v>79.492999999999995</v>
      </c>
      <c r="AE251" s="6">
        <v>2.3730000000000002</v>
      </c>
      <c r="AF251" s="7">
        <v>2025</v>
      </c>
      <c r="AG251" s="6">
        <v>0</v>
      </c>
      <c r="AH251" s="6">
        <v>0</v>
      </c>
      <c r="AI251" s="6">
        <v>8.0790000000000006</v>
      </c>
      <c r="AJ251" s="6"/>
      <c r="AK251" s="6">
        <v>67.2</v>
      </c>
      <c r="AL251" s="6">
        <v>74.099999999999994</v>
      </c>
      <c r="AM251" s="6">
        <v>1.0389999999999999</v>
      </c>
      <c r="AN251" s="6">
        <v>1.0640000000000001</v>
      </c>
      <c r="AO251" s="6">
        <v>11.510999999999999</v>
      </c>
      <c r="AP251" s="6" t="s">
        <v>593</v>
      </c>
      <c r="AQ251" t="str">
        <f t="shared" si="3"/>
        <v>Northern Kentucky</v>
      </c>
    </row>
    <row r="252" spans="1:43" x14ac:dyDescent="0.2">
      <c r="A252" s="8">
        <v>251</v>
      </c>
      <c r="B252" s="6" t="s">
        <v>612</v>
      </c>
      <c r="C252" s="6">
        <v>106.319</v>
      </c>
      <c r="D252" s="6">
        <v>113.476</v>
      </c>
      <c r="E252" s="6">
        <v>0.32100000000000001</v>
      </c>
      <c r="F252" s="6" t="s">
        <v>1473</v>
      </c>
      <c r="G252" s="6">
        <v>10</v>
      </c>
      <c r="H252" s="6">
        <v>30</v>
      </c>
      <c r="I252" s="6">
        <v>50.1</v>
      </c>
      <c r="J252" s="6">
        <v>54.6</v>
      </c>
      <c r="K252" s="6">
        <v>32.200000000000003</v>
      </c>
      <c r="L252" s="6">
        <v>22.1</v>
      </c>
      <c r="M252" s="6">
        <v>18</v>
      </c>
      <c r="N252" s="6">
        <v>13.2</v>
      </c>
      <c r="O252" s="6">
        <v>23.9</v>
      </c>
      <c r="P252" s="6">
        <v>29.9</v>
      </c>
      <c r="Q252" s="6">
        <v>69</v>
      </c>
      <c r="R252" s="6">
        <v>49.8</v>
      </c>
      <c r="S252" s="6">
        <v>53.3</v>
      </c>
      <c r="T252" s="6">
        <v>33.700000000000003</v>
      </c>
      <c r="U252" s="6">
        <v>37.799999999999997</v>
      </c>
      <c r="V252" s="6">
        <v>7.4</v>
      </c>
      <c r="W252" s="6">
        <v>9.1</v>
      </c>
      <c r="X252" s="6">
        <v>61.4</v>
      </c>
      <c r="Y252" s="6">
        <v>57.1</v>
      </c>
      <c r="Z252" s="6">
        <v>43.6</v>
      </c>
      <c r="AA252" s="6">
        <v>40.9</v>
      </c>
      <c r="AB252" s="6">
        <v>68.257999999999996</v>
      </c>
      <c r="AC252" s="6">
        <v>78.769000000000005</v>
      </c>
      <c r="AD252" s="6">
        <v>82.191000000000003</v>
      </c>
      <c r="AE252" s="6">
        <v>1.3080000000000001</v>
      </c>
      <c r="AF252" s="7">
        <v>2025</v>
      </c>
      <c r="AG252" s="6">
        <v>0</v>
      </c>
      <c r="AH252" s="6">
        <v>0</v>
      </c>
      <c r="AI252" s="6">
        <v>2.6890000000000001</v>
      </c>
      <c r="AJ252" s="6"/>
      <c r="AK252" s="6">
        <v>77.900000000000006</v>
      </c>
      <c r="AL252" s="6">
        <v>74.099999999999994</v>
      </c>
      <c r="AM252" s="6">
        <v>1.022</v>
      </c>
      <c r="AN252" s="6">
        <v>1.157</v>
      </c>
      <c r="AO252" s="6">
        <v>19.434999999999999</v>
      </c>
      <c r="AP252" s="6" t="s">
        <v>612</v>
      </c>
      <c r="AQ252" t="str">
        <f t="shared" si="3"/>
        <v>Portland</v>
      </c>
    </row>
    <row r="253" spans="1:43" x14ac:dyDescent="0.2">
      <c r="A253" s="8">
        <v>252</v>
      </c>
      <c r="B253" s="6" t="s">
        <v>507</v>
      </c>
      <c r="C253" s="6">
        <v>107.911</v>
      </c>
      <c r="D253" s="6">
        <v>115.181</v>
      </c>
      <c r="E253" s="6">
        <v>0.32100000000000001</v>
      </c>
      <c r="F253" s="6" t="s">
        <v>1436</v>
      </c>
      <c r="G253" s="6">
        <v>12</v>
      </c>
      <c r="H253" s="6">
        <v>31</v>
      </c>
      <c r="I253" s="6">
        <v>51.8</v>
      </c>
      <c r="J253" s="6">
        <v>54</v>
      </c>
      <c r="K253" s="6">
        <v>33.6</v>
      </c>
      <c r="L253" s="6">
        <v>35.700000000000003</v>
      </c>
      <c r="M253" s="6">
        <v>17.899999999999999</v>
      </c>
      <c r="N253" s="6">
        <v>15.1</v>
      </c>
      <c r="O253" s="6">
        <v>28.9</v>
      </c>
      <c r="P253" s="6">
        <v>31.3</v>
      </c>
      <c r="Q253" s="6">
        <v>66.7</v>
      </c>
      <c r="R253" s="6">
        <v>51.5</v>
      </c>
      <c r="S253" s="6">
        <v>55.1</v>
      </c>
      <c r="T253" s="6">
        <v>34.700000000000003</v>
      </c>
      <c r="U253" s="6">
        <v>34.9</v>
      </c>
      <c r="V253" s="6">
        <v>7.9</v>
      </c>
      <c r="W253" s="6">
        <v>10.7</v>
      </c>
      <c r="X253" s="6">
        <v>48.7</v>
      </c>
      <c r="Y253" s="6">
        <v>52.3</v>
      </c>
      <c r="Z253" s="6">
        <v>47.9</v>
      </c>
      <c r="AA253" s="6">
        <v>39.9</v>
      </c>
      <c r="AB253" s="6">
        <v>66.3</v>
      </c>
      <c r="AC253" s="6">
        <v>76.766999999999996</v>
      </c>
      <c r="AD253" s="6">
        <v>79.638999999999996</v>
      </c>
      <c r="AE253" s="6">
        <v>1.552</v>
      </c>
      <c r="AF253" s="7">
        <v>2025</v>
      </c>
      <c r="AG253" s="6">
        <v>0</v>
      </c>
      <c r="AH253" s="6">
        <v>0</v>
      </c>
      <c r="AI253" s="6">
        <v>5.0789999999999997</v>
      </c>
      <c r="AJ253" s="6"/>
      <c r="AK253" s="6">
        <v>76.099999999999994</v>
      </c>
      <c r="AL253" s="6">
        <v>69.3</v>
      </c>
      <c r="AM253" s="6">
        <v>1.0760000000000001</v>
      </c>
      <c r="AN253" s="6">
        <v>1.1439999999999999</v>
      </c>
      <c r="AO253" s="6">
        <v>12.114000000000001</v>
      </c>
      <c r="AP253" s="6" t="s">
        <v>507</v>
      </c>
      <c r="AQ253" t="str">
        <f t="shared" si="3"/>
        <v>Idaho</v>
      </c>
    </row>
    <row r="254" spans="1:43" x14ac:dyDescent="0.2">
      <c r="A254" s="8">
        <v>253</v>
      </c>
      <c r="B254" s="6" t="s">
        <v>675</v>
      </c>
      <c r="C254" s="6">
        <v>110.84</v>
      </c>
      <c r="D254" s="6">
        <v>118.52800000000001</v>
      </c>
      <c r="E254" s="6">
        <v>0.316</v>
      </c>
      <c r="F254" s="6" t="s">
        <v>1408</v>
      </c>
      <c r="G254" s="6">
        <v>17</v>
      </c>
      <c r="H254" s="6">
        <v>32</v>
      </c>
      <c r="I254" s="6">
        <v>50.5</v>
      </c>
      <c r="J254" s="6">
        <v>56.4</v>
      </c>
      <c r="K254" s="6">
        <v>35.5</v>
      </c>
      <c r="L254" s="6">
        <v>26.5</v>
      </c>
      <c r="M254" s="6">
        <v>13.7</v>
      </c>
      <c r="N254" s="6">
        <v>15.5</v>
      </c>
      <c r="O254" s="6">
        <v>29.8</v>
      </c>
      <c r="P254" s="6">
        <v>30.9</v>
      </c>
      <c r="Q254" s="6">
        <v>69.5</v>
      </c>
      <c r="R254" s="6">
        <v>50.6</v>
      </c>
      <c r="S254" s="6">
        <v>55.9</v>
      </c>
      <c r="T254" s="6">
        <v>33.6</v>
      </c>
      <c r="U254" s="6">
        <v>38.200000000000003</v>
      </c>
      <c r="V254" s="6">
        <v>7.1</v>
      </c>
      <c r="W254" s="6">
        <v>7.5</v>
      </c>
      <c r="X254" s="6">
        <v>46</v>
      </c>
      <c r="Y254" s="6">
        <v>45.8</v>
      </c>
      <c r="Z254" s="6">
        <v>28.6</v>
      </c>
      <c r="AA254" s="6">
        <v>37.5</v>
      </c>
      <c r="AB254" s="6">
        <v>68.299000000000007</v>
      </c>
      <c r="AC254" s="6">
        <v>77.018000000000001</v>
      </c>
      <c r="AD254" s="6">
        <v>79.296000000000006</v>
      </c>
      <c r="AE254" s="6">
        <v>1.6259999999999999</v>
      </c>
      <c r="AF254" s="7">
        <v>2025</v>
      </c>
      <c r="AG254" s="6">
        <v>0</v>
      </c>
      <c r="AH254" s="6">
        <v>0</v>
      </c>
      <c r="AI254" s="6">
        <v>16.675999999999998</v>
      </c>
      <c r="AJ254" s="6"/>
      <c r="AK254" s="6">
        <v>75.7</v>
      </c>
      <c r="AL254" s="6">
        <v>74.2</v>
      </c>
      <c r="AM254" s="6">
        <v>1.1160000000000001</v>
      </c>
      <c r="AN254" s="6">
        <v>1.163</v>
      </c>
      <c r="AO254" s="6">
        <v>14.661</v>
      </c>
      <c r="AP254" s="6" t="s">
        <v>675</v>
      </c>
      <c r="AQ254" t="str">
        <f t="shared" si="3"/>
        <v>Toledo</v>
      </c>
    </row>
    <row r="255" spans="1:43" x14ac:dyDescent="0.2">
      <c r="A255" s="8">
        <v>254</v>
      </c>
      <c r="B255" s="6" t="s">
        <v>534</v>
      </c>
      <c r="C255" s="6">
        <v>98.019000000000005</v>
      </c>
      <c r="D255" s="6">
        <v>104.871</v>
      </c>
      <c r="E255" s="6">
        <v>0.315</v>
      </c>
      <c r="F255" s="6" t="s">
        <v>1420</v>
      </c>
      <c r="G255" s="6">
        <v>17</v>
      </c>
      <c r="H255" s="6">
        <v>31</v>
      </c>
      <c r="I255" s="6">
        <v>49.5</v>
      </c>
      <c r="J255" s="6">
        <v>46.7</v>
      </c>
      <c r="K255" s="6">
        <v>29</v>
      </c>
      <c r="L255" s="6">
        <v>37.9</v>
      </c>
      <c r="M255" s="6">
        <v>20.399999999999999</v>
      </c>
      <c r="N255" s="6">
        <v>21.5</v>
      </c>
      <c r="O255" s="6">
        <v>30.4</v>
      </c>
      <c r="P255" s="6">
        <v>35.4</v>
      </c>
      <c r="Q255" s="6">
        <v>67.900000000000006</v>
      </c>
      <c r="R255" s="6">
        <v>47.2</v>
      </c>
      <c r="S255" s="6">
        <v>46.3</v>
      </c>
      <c r="T255" s="6">
        <v>36.6</v>
      </c>
      <c r="U255" s="6">
        <v>31.4</v>
      </c>
      <c r="V255" s="6">
        <v>16.8</v>
      </c>
      <c r="W255" s="6">
        <v>7.3</v>
      </c>
      <c r="X255" s="6">
        <v>52.9</v>
      </c>
      <c r="Y255" s="6">
        <v>58.2</v>
      </c>
      <c r="Z255" s="6">
        <v>30.3</v>
      </c>
      <c r="AA255" s="6">
        <v>44.2</v>
      </c>
      <c r="AB255" s="6">
        <v>66.738</v>
      </c>
      <c r="AC255" s="6">
        <v>78.12</v>
      </c>
      <c r="AD255" s="6">
        <v>80.272000000000006</v>
      </c>
      <c r="AE255" s="6">
        <v>2.0169999999999999</v>
      </c>
      <c r="AF255" s="7">
        <v>2025</v>
      </c>
      <c r="AG255" s="6">
        <v>0</v>
      </c>
      <c r="AH255" s="6">
        <v>0</v>
      </c>
      <c r="AI255" s="6">
        <v>29.074000000000002</v>
      </c>
      <c r="AJ255" s="6"/>
      <c r="AK255" s="6">
        <v>70.7</v>
      </c>
      <c r="AL255" s="6">
        <v>71.5</v>
      </c>
      <c r="AM255" s="6">
        <v>1</v>
      </c>
      <c r="AN255" s="6">
        <v>0.98899999999999999</v>
      </c>
      <c r="AO255" s="6">
        <v>9.6859999999999999</v>
      </c>
      <c r="AP255" s="6" t="s">
        <v>534</v>
      </c>
      <c r="AQ255" t="str">
        <f t="shared" si="3"/>
        <v>Little Rock</v>
      </c>
    </row>
    <row r="256" spans="1:43" x14ac:dyDescent="0.2">
      <c r="A256" s="8">
        <v>255</v>
      </c>
      <c r="B256" s="6" t="s">
        <v>433</v>
      </c>
      <c r="C256" s="6">
        <v>105.322</v>
      </c>
      <c r="D256" s="6">
        <v>112.788</v>
      </c>
      <c r="E256" s="6">
        <v>0.313</v>
      </c>
      <c r="F256" s="6" t="s">
        <v>1436</v>
      </c>
      <c r="G256" s="6">
        <v>12</v>
      </c>
      <c r="H256" s="6">
        <v>31</v>
      </c>
      <c r="I256" s="6">
        <v>48.2</v>
      </c>
      <c r="J256" s="6">
        <v>54.3</v>
      </c>
      <c r="K256" s="6">
        <v>34.5</v>
      </c>
      <c r="L256" s="6">
        <v>46.9</v>
      </c>
      <c r="M256" s="6">
        <v>18.8</v>
      </c>
      <c r="N256" s="6">
        <v>18.899999999999999</v>
      </c>
      <c r="O256" s="6">
        <v>35.6</v>
      </c>
      <c r="P256" s="6">
        <v>29.7</v>
      </c>
      <c r="Q256" s="6">
        <v>67.2</v>
      </c>
      <c r="R256" s="6">
        <v>45.3</v>
      </c>
      <c r="S256" s="6">
        <v>54.8</v>
      </c>
      <c r="T256" s="6">
        <v>37.200000000000003</v>
      </c>
      <c r="U256" s="6">
        <v>35.700000000000003</v>
      </c>
      <c r="V256" s="6">
        <v>8.6</v>
      </c>
      <c r="W256" s="6">
        <v>7.6</v>
      </c>
      <c r="X256" s="6">
        <v>38.200000000000003</v>
      </c>
      <c r="Y256" s="6">
        <v>52.1</v>
      </c>
      <c r="Z256" s="6">
        <v>28.4</v>
      </c>
      <c r="AA256" s="6">
        <v>41.5</v>
      </c>
      <c r="AB256" s="6">
        <v>65.971999999999994</v>
      </c>
      <c r="AC256" s="6">
        <v>76.700999999999993</v>
      </c>
      <c r="AD256" s="6">
        <v>78.766999999999996</v>
      </c>
      <c r="AE256" s="6">
        <v>2.2000000000000002</v>
      </c>
      <c r="AF256" s="7">
        <v>2025</v>
      </c>
      <c r="AG256" s="6">
        <v>0</v>
      </c>
      <c r="AH256" s="6">
        <v>0</v>
      </c>
      <c r="AI256" s="6">
        <v>0.2</v>
      </c>
      <c r="AJ256" s="6"/>
      <c r="AK256" s="6">
        <v>77.3</v>
      </c>
      <c r="AL256" s="6">
        <v>74.900000000000006</v>
      </c>
      <c r="AM256" s="6">
        <v>1.056</v>
      </c>
      <c r="AN256" s="6">
        <v>1.1100000000000001</v>
      </c>
      <c r="AO256" s="6">
        <v>12.433999999999999</v>
      </c>
      <c r="AP256" s="6" t="s">
        <v>907</v>
      </c>
      <c r="AQ256" t="str">
        <f t="shared" si="3"/>
        <v>Cal State Bakersfield</v>
      </c>
    </row>
    <row r="257" spans="1:43" x14ac:dyDescent="0.2">
      <c r="A257" s="8">
        <v>256</v>
      </c>
      <c r="B257" s="6" t="s">
        <v>615</v>
      </c>
      <c r="C257" s="6">
        <v>103.139</v>
      </c>
      <c r="D257" s="6">
        <v>110.51900000000001</v>
      </c>
      <c r="E257" s="6">
        <v>0.311</v>
      </c>
      <c r="F257" s="6" t="s">
        <v>1470</v>
      </c>
      <c r="G257" s="6">
        <v>11</v>
      </c>
      <c r="H257" s="6">
        <v>29</v>
      </c>
      <c r="I257" s="6">
        <v>51.2</v>
      </c>
      <c r="J257" s="6">
        <v>52.5</v>
      </c>
      <c r="K257" s="6">
        <v>31.2</v>
      </c>
      <c r="L257" s="6">
        <v>39.200000000000003</v>
      </c>
      <c r="M257" s="6">
        <v>16.3</v>
      </c>
      <c r="N257" s="6">
        <v>17.7</v>
      </c>
      <c r="O257" s="6">
        <v>29.6</v>
      </c>
      <c r="P257" s="6">
        <v>31.3</v>
      </c>
      <c r="Q257" s="6">
        <v>65.5</v>
      </c>
      <c r="R257" s="6">
        <v>49.7</v>
      </c>
      <c r="S257" s="6">
        <v>52.9</v>
      </c>
      <c r="T257" s="6">
        <v>36</v>
      </c>
      <c r="U257" s="6">
        <v>34.4</v>
      </c>
      <c r="V257" s="6">
        <v>8.6</v>
      </c>
      <c r="W257" s="6">
        <v>8.4</v>
      </c>
      <c r="X257" s="6">
        <v>47.7</v>
      </c>
      <c r="Y257" s="6">
        <v>46.9</v>
      </c>
      <c r="Z257" s="6">
        <v>34.200000000000003</v>
      </c>
      <c r="AA257" s="6">
        <v>34.700000000000003</v>
      </c>
      <c r="AB257" s="6">
        <v>64.287000000000006</v>
      </c>
      <c r="AC257" s="6">
        <v>77.497</v>
      </c>
      <c r="AD257" s="6">
        <v>79.808000000000007</v>
      </c>
      <c r="AE257" s="6">
        <v>1.8360000000000001</v>
      </c>
      <c r="AF257" s="7">
        <v>2025</v>
      </c>
      <c r="AG257" s="6">
        <v>0</v>
      </c>
      <c r="AH257" s="6">
        <v>0</v>
      </c>
      <c r="AI257" s="6">
        <v>2.177</v>
      </c>
      <c r="AJ257" s="6"/>
      <c r="AK257" s="6">
        <v>68.099999999999994</v>
      </c>
      <c r="AL257" s="6">
        <v>71.7</v>
      </c>
      <c r="AM257" s="6">
        <v>1.0640000000000001</v>
      </c>
      <c r="AN257" s="6">
        <v>1.097</v>
      </c>
      <c r="AO257" s="6">
        <v>10.295</v>
      </c>
      <c r="AP257" s="6" t="s">
        <v>615</v>
      </c>
      <c r="AQ257" t="str">
        <f t="shared" si="3"/>
        <v>Presbyterian</v>
      </c>
    </row>
    <row r="258" spans="1:43" x14ac:dyDescent="0.2">
      <c r="A258" s="8">
        <v>257</v>
      </c>
      <c r="B258" s="6" t="s">
        <v>517</v>
      </c>
      <c r="C258" s="6">
        <v>100.268</v>
      </c>
      <c r="D258" s="6">
        <v>107.584</v>
      </c>
      <c r="E258" s="6">
        <v>0.308</v>
      </c>
      <c r="F258" s="6" t="s">
        <v>1474</v>
      </c>
      <c r="G258" s="6">
        <v>16</v>
      </c>
      <c r="H258" s="6">
        <v>34</v>
      </c>
      <c r="I258" s="6">
        <v>47.7</v>
      </c>
      <c r="J258" s="6">
        <v>50.6</v>
      </c>
      <c r="K258" s="6">
        <v>37.5</v>
      </c>
      <c r="L258" s="6">
        <v>30.6</v>
      </c>
      <c r="M258" s="6">
        <v>19.5</v>
      </c>
      <c r="N258" s="6">
        <v>17.399999999999999</v>
      </c>
      <c r="O258" s="6">
        <v>30.1</v>
      </c>
      <c r="P258" s="6">
        <v>30</v>
      </c>
      <c r="Q258" s="6">
        <v>70.099999999999994</v>
      </c>
      <c r="R258" s="6">
        <v>47.1</v>
      </c>
      <c r="S258" s="6">
        <v>50.3</v>
      </c>
      <c r="T258" s="6">
        <v>32.6</v>
      </c>
      <c r="U258" s="6">
        <v>34.1</v>
      </c>
      <c r="V258" s="6">
        <v>9.6</v>
      </c>
      <c r="W258" s="6">
        <v>9.1</v>
      </c>
      <c r="X258" s="6">
        <v>49.7</v>
      </c>
      <c r="Y258" s="6">
        <v>55.9</v>
      </c>
      <c r="Z258" s="6">
        <v>33.700000000000003</v>
      </c>
      <c r="AA258" s="6">
        <v>41.7</v>
      </c>
      <c r="AB258" s="6">
        <v>68.427999999999997</v>
      </c>
      <c r="AC258" s="6">
        <v>76.040000000000006</v>
      </c>
      <c r="AD258" s="6">
        <v>80.051000000000002</v>
      </c>
      <c r="AE258" s="6">
        <v>1.8240000000000001</v>
      </c>
      <c r="AF258" s="7">
        <v>2025</v>
      </c>
      <c r="AG258" s="6">
        <v>0</v>
      </c>
      <c r="AH258" s="6">
        <v>0</v>
      </c>
      <c r="AI258" s="6">
        <v>19.638000000000002</v>
      </c>
      <c r="AJ258" s="6"/>
      <c r="AK258" s="6">
        <v>73</v>
      </c>
      <c r="AL258" s="6">
        <v>70.7</v>
      </c>
      <c r="AM258" s="6">
        <v>1.004</v>
      </c>
      <c r="AN258" s="6">
        <v>1.048</v>
      </c>
      <c r="AO258" s="6">
        <v>17.986999999999998</v>
      </c>
      <c r="AP258" s="6" t="s">
        <v>922</v>
      </c>
      <c r="AQ258" t="str">
        <f t="shared" si="3"/>
        <v>Jackson State</v>
      </c>
    </row>
    <row r="259" spans="1:43" x14ac:dyDescent="0.2">
      <c r="A259" s="8">
        <v>258</v>
      </c>
      <c r="B259" s="6" t="s">
        <v>487</v>
      </c>
      <c r="C259" s="6">
        <v>100.779</v>
      </c>
      <c r="D259" s="6">
        <v>108.215</v>
      </c>
      <c r="E259" s="6">
        <v>0.30599999999999999</v>
      </c>
      <c r="F259" s="6" t="s">
        <v>1475</v>
      </c>
      <c r="G259" s="6">
        <v>6</v>
      </c>
      <c r="H259" s="6">
        <v>32</v>
      </c>
      <c r="I259" s="6">
        <v>46.1</v>
      </c>
      <c r="J259" s="6">
        <v>54</v>
      </c>
      <c r="K259" s="6">
        <v>36.4</v>
      </c>
      <c r="L259" s="6">
        <v>23.5</v>
      </c>
      <c r="M259" s="6">
        <v>17.7</v>
      </c>
      <c r="N259" s="6">
        <v>18</v>
      </c>
      <c r="O259" s="6">
        <v>27</v>
      </c>
      <c r="P259" s="6">
        <v>34</v>
      </c>
      <c r="Q259" s="6">
        <v>70.8</v>
      </c>
      <c r="R259" s="6">
        <v>45.6</v>
      </c>
      <c r="S259" s="6">
        <v>56</v>
      </c>
      <c r="T259" s="6">
        <v>31.3</v>
      </c>
      <c r="U259" s="6">
        <v>34.200000000000003</v>
      </c>
      <c r="V259" s="6">
        <v>8.6999999999999993</v>
      </c>
      <c r="W259" s="6">
        <v>10.6</v>
      </c>
      <c r="X259" s="6">
        <v>44</v>
      </c>
      <c r="Y259" s="6">
        <v>57.6</v>
      </c>
      <c r="Z259" s="6">
        <v>35.299999999999997</v>
      </c>
      <c r="AA259" s="6">
        <v>43</v>
      </c>
      <c r="AB259" s="6">
        <v>70.747</v>
      </c>
      <c r="AC259" s="6">
        <v>77.393000000000001</v>
      </c>
      <c r="AD259" s="6">
        <v>81.111999999999995</v>
      </c>
      <c r="AE259" s="6">
        <v>1.4490000000000001</v>
      </c>
      <c r="AF259" s="7">
        <v>2025</v>
      </c>
      <c r="AG259" s="6">
        <v>0</v>
      </c>
      <c r="AH259" s="6">
        <v>0</v>
      </c>
      <c r="AI259" s="6">
        <v>6.6210000000000004</v>
      </c>
      <c r="AJ259" s="6"/>
      <c r="AK259" s="6">
        <v>69.2</v>
      </c>
      <c r="AL259" s="6">
        <v>72.2</v>
      </c>
      <c r="AM259" s="6">
        <v>0.97299999999999998</v>
      </c>
      <c r="AN259" s="6">
        <v>1.1100000000000001</v>
      </c>
      <c r="AO259" s="6">
        <v>24.024999999999999</v>
      </c>
      <c r="AP259" s="6" t="s">
        <v>914</v>
      </c>
      <c r="AQ259" t="str">
        <f t="shared" ref="AQ259:AQ322" si="4">SUBSTITUTE(AP259,"St.","State")</f>
        <v>Fresno State</v>
      </c>
    </row>
    <row r="260" spans="1:43" x14ac:dyDescent="0.2">
      <c r="A260" s="8">
        <v>259</v>
      </c>
      <c r="B260" s="6" t="s">
        <v>544</v>
      </c>
      <c r="C260" s="6">
        <v>107.152</v>
      </c>
      <c r="D260" s="6">
        <v>115.117</v>
      </c>
      <c r="E260" s="6">
        <v>0.30499999999999999</v>
      </c>
      <c r="F260" s="6" t="s">
        <v>1453</v>
      </c>
      <c r="G260" s="6">
        <v>16</v>
      </c>
      <c r="H260" s="6">
        <v>29</v>
      </c>
      <c r="I260" s="6">
        <v>50.7</v>
      </c>
      <c r="J260" s="6">
        <v>50.5</v>
      </c>
      <c r="K260" s="6">
        <v>31</v>
      </c>
      <c r="L260" s="6">
        <v>25.9</v>
      </c>
      <c r="M260" s="6">
        <v>17</v>
      </c>
      <c r="N260" s="6">
        <v>15.2</v>
      </c>
      <c r="O260" s="6">
        <v>32.6</v>
      </c>
      <c r="P260" s="6">
        <v>31.9</v>
      </c>
      <c r="Q260" s="6">
        <v>67.400000000000006</v>
      </c>
      <c r="R260" s="6">
        <v>50.3</v>
      </c>
      <c r="S260" s="6">
        <v>51.8</v>
      </c>
      <c r="T260" s="6">
        <v>34.200000000000003</v>
      </c>
      <c r="U260" s="6">
        <v>32.5</v>
      </c>
      <c r="V260" s="6">
        <v>7</v>
      </c>
      <c r="W260" s="6">
        <v>11.3</v>
      </c>
      <c r="X260" s="6">
        <v>57.2</v>
      </c>
      <c r="Y260" s="6">
        <v>58.8</v>
      </c>
      <c r="Z260" s="6">
        <v>41.9</v>
      </c>
      <c r="AA260" s="6">
        <v>42.3</v>
      </c>
      <c r="AB260" s="6">
        <v>67.427999999999997</v>
      </c>
      <c r="AC260" s="6">
        <v>75.14</v>
      </c>
      <c r="AD260" s="6">
        <v>78.831000000000003</v>
      </c>
      <c r="AE260" s="6">
        <v>1.524</v>
      </c>
      <c r="AF260" s="7">
        <v>2025</v>
      </c>
      <c r="AG260" s="6">
        <v>0</v>
      </c>
      <c r="AH260" s="6">
        <v>0</v>
      </c>
      <c r="AI260" s="6">
        <v>6.6120000000000001</v>
      </c>
      <c r="AJ260" s="6"/>
      <c r="AK260" s="6">
        <v>76.8</v>
      </c>
      <c r="AL260" s="6">
        <v>72.8</v>
      </c>
      <c r="AM260" s="6">
        <v>1.097</v>
      </c>
      <c r="AN260" s="6">
        <v>1.083</v>
      </c>
      <c r="AO260" s="6">
        <v>7.7839999999999998</v>
      </c>
      <c r="AP260" s="6" t="s">
        <v>544</v>
      </c>
      <c r="AQ260" t="str">
        <f t="shared" si="4"/>
        <v>Manhattan</v>
      </c>
    </row>
    <row r="261" spans="1:43" x14ac:dyDescent="0.2">
      <c r="A261" s="8">
        <v>260</v>
      </c>
      <c r="B261" s="6" t="s">
        <v>562</v>
      </c>
      <c r="C261" s="6">
        <v>103.81</v>
      </c>
      <c r="D261" s="6">
        <v>111.681</v>
      </c>
      <c r="E261" s="6">
        <v>0.30099999999999999</v>
      </c>
      <c r="F261" s="6" t="s">
        <v>1476</v>
      </c>
      <c r="G261" s="6">
        <v>13</v>
      </c>
      <c r="H261" s="6">
        <v>33</v>
      </c>
      <c r="I261" s="6">
        <v>47.2</v>
      </c>
      <c r="J261" s="6">
        <v>50.7</v>
      </c>
      <c r="K261" s="6">
        <v>36.700000000000003</v>
      </c>
      <c r="L261" s="6">
        <v>36.1</v>
      </c>
      <c r="M261" s="6">
        <v>16.2</v>
      </c>
      <c r="N261" s="6">
        <v>16.600000000000001</v>
      </c>
      <c r="O261" s="6">
        <v>29.8</v>
      </c>
      <c r="P261" s="6">
        <v>34.799999999999997</v>
      </c>
      <c r="Q261" s="6">
        <v>67.3</v>
      </c>
      <c r="R261" s="6">
        <v>44.2</v>
      </c>
      <c r="S261" s="6">
        <v>50.7</v>
      </c>
      <c r="T261" s="6">
        <v>35.200000000000003</v>
      </c>
      <c r="U261" s="6">
        <v>33.799999999999997</v>
      </c>
      <c r="V261" s="6">
        <v>12.7</v>
      </c>
      <c r="W261" s="6">
        <v>9.6</v>
      </c>
      <c r="X261" s="6">
        <v>49.6</v>
      </c>
      <c r="Y261" s="6">
        <v>55.2</v>
      </c>
      <c r="Z261" s="6">
        <v>34.6</v>
      </c>
      <c r="AA261" s="6">
        <v>40.700000000000003</v>
      </c>
      <c r="AB261" s="6">
        <v>67.135000000000005</v>
      </c>
      <c r="AC261" s="6">
        <v>78.242999999999995</v>
      </c>
      <c r="AD261" s="6">
        <v>80.567999999999998</v>
      </c>
      <c r="AE261" s="6">
        <v>1.5649999999999999</v>
      </c>
      <c r="AF261" s="7">
        <v>2025</v>
      </c>
      <c r="AG261" s="6">
        <v>0</v>
      </c>
      <c r="AH261" s="6">
        <v>0</v>
      </c>
      <c r="AI261" s="6">
        <v>4.93</v>
      </c>
      <c r="AJ261" s="6"/>
      <c r="AK261" s="6">
        <v>74.2</v>
      </c>
      <c r="AL261" s="6">
        <v>73</v>
      </c>
      <c r="AM261" s="6">
        <v>1.0329999999999999</v>
      </c>
      <c r="AN261" s="6">
        <v>1.107</v>
      </c>
      <c r="AO261" s="6">
        <v>13.117000000000001</v>
      </c>
      <c r="AP261" s="6" t="s">
        <v>562</v>
      </c>
      <c r="AQ261" t="str">
        <f t="shared" si="4"/>
        <v>Monmouth</v>
      </c>
    </row>
    <row r="262" spans="1:43" x14ac:dyDescent="0.2">
      <c r="A262" s="8">
        <v>261</v>
      </c>
      <c r="B262" s="6" t="s">
        <v>477</v>
      </c>
      <c r="C262" s="6">
        <v>98.081999999999994</v>
      </c>
      <c r="D262" s="6">
        <v>105.575</v>
      </c>
      <c r="E262" s="6">
        <v>0.3</v>
      </c>
      <c r="F262" s="6" t="s">
        <v>1477</v>
      </c>
      <c r="G262" s="6">
        <v>10</v>
      </c>
      <c r="H262" s="6">
        <v>31</v>
      </c>
      <c r="I262" s="6">
        <v>48.8</v>
      </c>
      <c r="J262" s="6">
        <v>50.2</v>
      </c>
      <c r="K262" s="6">
        <v>31.1</v>
      </c>
      <c r="L262" s="6">
        <v>34.6</v>
      </c>
      <c r="M262" s="6">
        <v>17.7</v>
      </c>
      <c r="N262" s="6">
        <v>16.7</v>
      </c>
      <c r="O262" s="6">
        <v>22.6</v>
      </c>
      <c r="P262" s="6">
        <v>29.2</v>
      </c>
      <c r="Q262" s="6">
        <v>66.900000000000006</v>
      </c>
      <c r="R262" s="6">
        <v>51.5</v>
      </c>
      <c r="S262" s="6">
        <v>49.4</v>
      </c>
      <c r="T262" s="6">
        <v>29.9</v>
      </c>
      <c r="U262" s="6">
        <v>34.1</v>
      </c>
      <c r="V262" s="6">
        <v>13.9</v>
      </c>
      <c r="W262" s="6">
        <v>7.6</v>
      </c>
      <c r="X262" s="6">
        <v>52.6</v>
      </c>
      <c r="Y262" s="6">
        <v>54.8</v>
      </c>
      <c r="Z262" s="6">
        <v>40.6</v>
      </c>
      <c r="AA262" s="6">
        <v>44.9</v>
      </c>
      <c r="AB262" s="6">
        <v>66.876999999999995</v>
      </c>
      <c r="AC262" s="6">
        <v>78.323999999999998</v>
      </c>
      <c r="AD262" s="6">
        <v>81.638999999999996</v>
      </c>
      <c r="AE262" s="6">
        <v>1.4390000000000001</v>
      </c>
      <c r="AF262" s="7">
        <v>2025</v>
      </c>
      <c r="AG262" s="6">
        <v>0</v>
      </c>
      <c r="AH262" s="6">
        <v>0</v>
      </c>
      <c r="AI262" s="6">
        <v>13.004</v>
      </c>
      <c r="AJ262" s="6"/>
      <c r="AK262" s="6">
        <v>70.5</v>
      </c>
      <c r="AL262" s="6">
        <v>73.7</v>
      </c>
      <c r="AM262" s="6">
        <v>0.97299999999999998</v>
      </c>
      <c r="AN262" s="6">
        <v>1.0680000000000001</v>
      </c>
      <c r="AO262" s="6">
        <v>14.323</v>
      </c>
      <c r="AP262" s="6" t="s">
        <v>477</v>
      </c>
      <c r="AQ262" t="str">
        <f t="shared" si="4"/>
        <v>Evansville</v>
      </c>
    </row>
    <row r="263" spans="1:43" x14ac:dyDescent="0.2">
      <c r="A263" s="8">
        <v>262</v>
      </c>
      <c r="B263" s="6" t="s">
        <v>444</v>
      </c>
      <c r="C263" s="6">
        <v>104.152</v>
      </c>
      <c r="D263" s="6">
        <v>112.197</v>
      </c>
      <c r="E263" s="6">
        <v>0.29799999999999999</v>
      </c>
      <c r="F263" s="6" t="s">
        <v>1478</v>
      </c>
      <c r="G263" s="6">
        <v>10</v>
      </c>
      <c r="H263" s="6">
        <v>32</v>
      </c>
      <c r="I263" s="6">
        <v>48.3</v>
      </c>
      <c r="J263" s="6">
        <v>54.2</v>
      </c>
      <c r="K263" s="6">
        <v>42.7</v>
      </c>
      <c r="L263" s="6">
        <v>37</v>
      </c>
      <c r="M263" s="6">
        <v>15.1</v>
      </c>
      <c r="N263" s="6">
        <v>14.6</v>
      </c>
      <c r="O263" s="6">
        <v>25.4</v>
      </c>
      <c r="P263" s="6">
        <v>29.2</v>
      </c>
      <c r="Q263" s="6">
        <v>65.400000000000006</v>
      </c>
      <c r="R263" s="6">
        <v>49.6</v>
      </c>
      <c r="S263" s="6">
        <v>56.4</v>
      </c>
      <c r="T263" s="6">
        <v>31</v>
      </c>
      <c r="U263" s="6">
        <v>33.299999999999997</v>
      </c>
      <c r="V263" s="6">
        <v>6.1</v>
      </c>
      <c r="W263" s="6">
        <v>10.9</v>
      </c>
      <c r="X263" s="6">
        <v>52.2</v>
      </c>
      <c r="Y263" s="6">
        <v>46.3</v>
      </c>
      <c r="Z263" s="6">
        <v>40.9</v>
      </c>
      <c r="AA263" s="6">
        <v>34.5</v>
      </c>
      <c r="AB263" s="6">
        <v>64.756</v>
      </c>
      <c r="AC263" s="6">
        <v>77.397000000000006</v>
      </c>
      <c r="AD263" s="6">
        <v>79.947999999999993</v>
      </c>
      <c r="AE263" s="6">
        <v>2.4870000000000001</v>
      </c>
      <c r="AF263" s="7">
        <v>2025</v>
      </c>
      <c r="AG263" s="6">
        <v>0</v>
      </c>
      <c r="AH263" s="6">
        <v>0</v>
      </c>
      <c r="AI263" s="6">
        <v>10.18</v>
      </c>
      <c r="AJ263" s="6"/>
      <c r="AK263" s="6">
        <v>75.2</v>
      </c>
      <c r="AL263" s="6">
        <v>69</v>
      </c>
      <c r="AM263" s="6">
        <v>1.0529999999999999</v>
      </c>
      <c r="AN263" s="6">
        <v>1.125</v>
      </c>
      <c r="AO263" s="6">
        <v>12.945</v>
      </c>
      <c r="AP263" s="6" t="s">
        <v>444</v>
      </c>
      <c r="AQ263" t="str">
        <f t="shared" si="4"/>
        <v>Charlotte</v>
      </c>
    </row>
    <row r="264" spans="1:43" x14ac:dyDescent="0.2">
      <c r="A264" s="8">
        <v>263</v>
      </c>
      <c r="B264" s="6" t="s">
        <v>567</v>
      </c>
      <c r="C264" s="6">
        <v>99.445999999999998</v>
      </c>
      <c r="D264" s="6">
        <v>107.48699999999999</v>
      </c>
      <c r="E264" s="6">
        <v>0.28999999999999998</v>
      </c>
      <c r="F264" s="6" t="s">
        <v>1395</v>
      </c>
      <c r="G264" s="6">
        <v>21</v>
      </c>
      <c r="H264" s="6">
        <v>33</v>
      </c>
      <c r="I264" s="6">
        <v>51</v>
      </c>
      <c r="J264" s="6">
        <v>48</v>
      </c>
      <c r="K264" s="6">
        <v>31</v>
      </c>
      <c r="L264" s="6">
        <v>26.7</v>
      </c>
      <c r="M264" s="6">
        <v>21.7</v>
      </c>
      <c r="N264" s="6">
        <v>15.9</v>
      </c>
      <c r="O264" s="6">
        <v>31.1</v>
      </c>
      <c r="P264" s="6">
        <v>28.3</v>
      </c>
      <c r="Q264" s="6">
        <v>67.5</v>
      </c>
      <c r="R264" s="6">
        <v>50.1</v>
      </c>
      <c r="S264" s="6">
        <v>48.7</v>
      </c>
      <c r="T264" s="6">
        <v>34.9</v>
      </c>
      <c r="U264" s="6">
        <v>31.4</v>
      </c>
      <c r="V264" s="6">
        <v>7.9</v>
      </c>
      <c r="W264" s="6">
        <v>9.5</v>
      </c>
      <c r="X264" s="6">
        <v>60.6</v>
      </c>
      <c r="Y264" s="6">
        <v>52.3</v>
      </c>
      <c r="Z264" s="6">
        <v>41</v>
      </c>
      <c r="AA264" s="6">
        <v>44.5</v>
      </c>
      <c r="AB264" s="6">
        <v>67.331999999999994</v>
      </c>
      <c r="AC264" s="6">
        <v>77.043000000000006</v>
      </c>
      <c r="AD264" s="6">
        <v>80.418999999999997</v>
      </c>
      <c r="AE264" s="6">
        <v>2.0129999999999999</v>
      </c>
      <c r="AF264" s="7">
        <v>2025</v>
      </c>
      <c r="AG264" s="6">
        <v>0</v>
      </c>
      <c r="AH264" s="6">
        <v>0</v>
      </c>
      <c r="AI264" s="6">
        <v>0.85299999999999998</v>
      </c>
      <c r="AJ264" s="6"/>
      <c r="AK264" s="6">
        <v>73</v>
      </c>
      <c r="AL264" s="6">
        <v>73.8</v>
      </c>
      <c r="AM264" s="6">
        <v>1.014</v>
      </c>
      <c r="AN264" s="6">
        <v>1.022</v>
      </c>
      <c r="AO264" s="6">
        <v>8.9339999999999993</v>
      </c>
      <c r="AP264" s="6" t="s">
        <v>567</v>
      </c>
      <c r="AQ264" t="str">
        <f t="shared" si="4"/>
        <v>Mount State Mary's</v>
      </c>
    </row>
    <row r="265" spans="1:43" x14ac:dyDescent="0.2">
      <c r="A265" s="8">
        <v>264</v>
      </c>
      <c r="B265" s="6" t="s">
        <v>689</v>
      </c>
      <c r="C265" s="6">
        <v>107.03400000000001</v>
      </c>
      <c r="D265" s="6">
        <v>115.715</v>
      </c>
      <c r="E265" s="6">
        <v>0.28999999999999998</v>
      </c>
      <c r="F265" s="6" t="s">
        <v>1434</v>
      </c>
      <c r="G265" s="6">
        <v>14</v>
      </c>
      <c r="H265" s="6">
        <v>29</v>
      </c>
      <c r="I265" s="6">
        <v>54.6</v>
      </c>
      <c r="J265" s="6">
        <v>51.6</v>
      </c>
      <c r="K265" s="6">
        <v>31.6</v>
      </c>
      <c r="L265" s="6">
        <v>25.2</v>
      </c>
      <c r="M265" s="6">
        <v>18.100000000000001</v>
      </c>
      <c r="N265" s="6">
        <v>14.7</v>
      </c>
      <c r="O265" s="6">
        <v>26.1</v>
      </c>
      <c r="P265" s="6">
        <v>30.3</v>
      </c>
      <c r="Q265" s="6">
        <v>69.3</v>
      </c>
      <c r="R265" s="6">
        <v>56.3</v>
      </c>
      <c r="S265" s="6">
        <v>50.5</v>
      </c>
      <c r="T265" s="6">
        <v>34.200000000000003</v>
      </c>
      <c r="U265" s="6">
        <v>35.6</v>
      </c>
      <c r="V265" s="6">
        <v>10</v>
      </c>
      <c r="W265" s="6">
        <v>9.4</v>
      </c>
      <c r="X265" s="6">
        <v>52.6</v>
      </c>
      <c r="Y265" s="6">
        <v>44.7</v>
      </c>
      <c r="Z265" s="6">
        <v>34.6</v>
      </c>
      <c r="AA265" s="6">
        <v>34.700000000000003</v>
      </c>
      <c r="AB265" s="6">
        <v>68.616</v>
      </c>
      <c r="AC265" s="6">
        <v>76.676000000000002</v>
      </c>
      <c r="AD265" s="6">
        <v>79.284000000000006</v>
      </c>
      <c r="AE265" s="6">
        <v>2.512</v>
      </c>
      <c r="AF265" s="7">
        <v>2025</v>
      </c>
      <c r="AG265" s="6">
        <v>0</v>
      </c>
      <c r="AH265" s="6">
        <v>0</v>
      </c>
      <c r="AI265" s="6">
        <v>0.99</v>
      </c>
      <c r="AJ265" s="6"/>
      <c r="AK265" s="6">
        <v>77.2</v>
      </c>
      <c r="AL265" s="6">
        <v>69.8</v>
      </c>
      <c r="AM265" s="6">
        <v>1.0880000000000001</v>
      </c>
      <c r="AN265" s="6">
        <v>1.089</v>
      </c>
      <c r="AO265" s="6">
        <v>8.9480000000000004</v>
      </c>
      <c r="AP265" s="6" t="s">
        <v>689</v>
      </c>
      <c r="AQ265" t="str">
        <f t="shared" si="4"/>
        <v>UMass Lowell</v>
      </c>
    </row>
    <row r="266" spans="1:43" x14ac:dyDescent="0.2">
      <c r="A266" s="8">
        <v>265</v>
      </c>
      <c r="B266" s="6" t="s">
        <v>484</v>
      </c>
      <c r="C266" s="6">
        <v>96.087000000000003</v>
      </c>
      <c r="D266" s="6">
        <v>103.943</v>
      </c>
      <c r="E266" s="6">
        <v>0.28799999999999998</v>
      </c>
      <c r="F266" s="6" t="s">
        <v>1479</v>
      </c>
      <c r="G266" s="6">
        <v>8</v>
      </c>
      <c r="H266" s="6">
        <v>31</v>
      </c>
      <c r="I266" s="6">
        <v>46.1</v>
      </c>
      <c r="J266" s="6">
        <v>51.6</v>
      </c>
      <c r="K266" s="6">
        <v>36</v>
      </c>
      <c r="L266" s="6">
        <v>37.5</v>
      </c>
      <c r="M266" s="6">
        <v>19.5</v>
      </c>
      <c r="N266" s="6">
        <v>20.6</v>
      </c>
      <c r="O266" s="6">
        <v>31</v>
      </c>
      <c r="P266" s="6">
        <v>29.6</v>
      </c>
      <c r="Q266" s="6">
        <v>69.3</v>
      </c>
      <c r="R266" s="6">
        <v>47.4</v>
      </c>
      <c r="S266" s="6">
        <v>52.6</v>
      </c>
      <c r="T266" s="6">
        <v>28.8</v>
      </c>
      <c r="U266" s="6">
        <v>33.299999999999997</v>
      </c>
      <c r="V266" s="6">
        <v>13.2</v>
      </c>
      <c r="W266" s="6">
        <v>8.1999999999999993</v>
      </c>
      <c r="X266" s="6">
        <v>47.6</v>
      </c>
      <c r="Y266" s="6">
        <v>56.8</v>
      </c>
      <c r="Z266" s="6">
        <v>30.1</v>
      </c>
      <c r="AA266" s="6">
        <v>39.5</v>
      </c>
      <c r="AB266" s="6">
        <v>68.457999999999998</v>
      </c>
      <c r="AC266" s="6">
        <v>76.828000000000003</v>
      </c>
      <c r="AD266" s="6">
        <v>80.224999999999994</v>
      </c>
      <c r="AE266" s="6">
        <v>1.8540000000000001</v>
      </c>
      <c r="AF266" s="7">
        <v>2025</v>
      </c>
      <c r="AG266" s="6">
        <v>0</v>
      </c>
      <c r="AH266" s="6">
        <v>0</v>
      </c>
      <c r="AI266" s="6">
        <v>2.2639999999999998</v>
      </c>
      <c r="AJ266" s="6"/>
      <c r="AK266" s="6">
        <v>70.5</v>
      </c>
      <c r="AL266" s="6">
        <v>72.900000000000006</v>
      </c>
      <c r="AM266" s="6">
        <v>0.96499999999999997</v>
      </c>
      <c r="AN266" s="6">
        <v>1.0369999999999999</v>
      </c>
      <c r="AO266" s="6">
        <v>13.198</v>
      </c>
      <c r="AP266" s="6" t="s">
        <v>906</v>
      </c>
      <c r="AQ266" t="str">
        <f t="shared" si="4"/>
        <v>FIU</v>
      </c>
    </row>
    <row r="267" spans="1:43" x14ac:dyDescent="0.2">
      <c r="A267" s="8">
        <v>266</v>
      </c>
      <c r="B267" s="6" t="s">
        <v>505</v>
      </c>
      <c r="C267" s="6">
        <v>100.389</v>
      </c>
      <c r="D267" s="6">
        <v>108.6</v>
      </c>
      <c r="E267" s="6">
        <v>0.28799999999999998</v>
      </c>
      <c r="F267" s="6" t="s">
        <v>1473</v>
      </c>
      <c r="G267" s="6">
        <v>10</v>
      </c>
      <c r="H267" s="6">
        <v>30</v>
      </c>
      <c r="I267" s="6">
        <v>49.1</v>
      </c>
      <c r="J267" s="6">
        <v>52.6</v>
      </c>
      <c r="K267" s="6">
        <v>30.5</v>
      </c>
      <c r="L267" s="6">
        <v>29.4</v>
      </c>
      <c r="M267" s="6">
        <v>18</v>
      </c>
      <c r="N267" s="6">
        <v>17.899999999999999</v>
      </c>
      <c r="O267" s="6">
        <v>26</v>
      </c>
      <c r="P267" s="6">
        <v>32</v>
      </c>
      <c r="Q267" s="6">
        <v>64.900000000000006</v>
      </c>
      <c r="R267" s="6">
        <v>49.3</v>
      </c>
      <c r="S267" s="6">
        <v>54.5</v>
      </c>
      <c r="T267" s="6">
        <v>32.5</v>
      </c>
      <c r="U267" s="6">
        <v>32.299999999999997</v>
      </c>
      <c r="V267" s="6">
        <v>9.3000000000000007</v>
      </c>
      <c r="W267" s="6">
        <v>10</v>
      </c>
      <c r="X267" s="6">
        <v>46.4</v>
      </c>
      <c r="Y267" s="6">
        <v>44</v>
      </c>
      <c r="Z267" s="6">
        <v>44</v>
      </c>
      <c r="AA267" s="6">
        <v>31.8</v>
      </c>
      <c r="AB267" s="6">
        <v>64.555000000000007</v>
      </c>
      <c r="AC267" s="6">
        <v>75.837999999999994</v>
      </c>
      <c r="AD267" s="6">
        <v>78.051000000000002</v>
      </c>
      <c r="AE267" s="6">
        <v>2.2389999999999999</v>
      </c>
      <c r="AF267" s="7">
        <v>2025</v>
      </c>
      <c r="AG267" s="6">
        <v>0</v>
      </c>
      <c r="AH267" s="6">
        <v>0</v>
      </c>
      <c r="AI267" s="6">
        <v>3.278</v>
      </c>
      <c r="AJ267" s="6"/>
      <c r="AK267" s="6">
        <v>68.8</v>
      </c>
      <c r="AL267" s="6">
        <v>70.2</v>
      </c>
      <c r="AM267" s="6">
        <v>0.997</v>
      </c>
      <c r="AN267" s="6">
        <v>1.0780000000000001</v>
      </c>
      <c r="AO267" s="6">
        <v>13.801</v>
      </c>
      <c r="AP267" s="6" t="s">
        <v>505</v>
      </c>
      <c r="AQ267" t="str">
        <f t="shared" si="4"/>
        <v>Houston Christian</v>
      </c>
    </row>
    <row r="268" spans="1:43" x14ac:dyDescent="0.2">
      <c r="A268" s="8">
        <v>267</v>
      </c>
      <c r="B268" s="6" t="s">
        <v>586</v>
      </c>
      <c r="C268" s="6">
        <v>107.979</v>
      </c>
      <c r="D268" s="6">
        <v>116.822</v>
      </c>
      <c r="E268" s="6">
        <v>0.28799999999999998</v>
      </c>
      <c r="F268" s="6" t="s">
        <v>1467</v>
      </c>
      <c r="G268" s="6">
        <v>13</v>
      </c>
      <c r="H268" s="6">
        <v>30</v>
      </c>
      <c r="I268" s="6">
        <v>53.2</v>
      </c>
      <c r="J268" s="6">
        <v>54.1</v>
      </c>
      <c r="K268" s="6">
        <v>24.8</v>
      </c>
      <c r="L268" s="6">
        <v>31.1</v>
      </c>
      <c r="M268" s="6">
        <v>15</v>
      </c>
      <c r="N268" s="6">
        <v>14.7</v>
      </c>
      <c r="O268" s="6">
        <v>27.9</v>
      </c>
      <c r="P268" s="6">
        <v>34.200000000000003</v>
      </c>
      <c r="Q268" s="6">
        <v>72.599999999999994</v>
      </c>
      <c r="R268" s="6">
        <v>54</v>
      </c>
      <c r="S268" s="6">
        <v>54.5</v>
      </c>
      <c r="T268" s="6">
        <v>35</v>
      </c>
      <c r="U268" s="6">
        <v>35.5</v>
      </c>
      <c r="V268" s="6">
        <v>7</v>
      </c>
      <c r="W268" s="6">
        <v>12.8</v>
      </c>
      <c r="X268" s="6">
        <v>53.6</v>
      </c>
      <c r="Y268" s="6">
        <v>54.3</v>
      </c>
      <c r="Z268" s="6">
        <v>54</v>
      </c>
      <c r="AA268" s="6">
        <v>31.1</v>
      </c>
      <c r="AB268" s="6">
        <v>72.204999999999998</v>
      </c>
      <c r="AC268" s="6">
        <v>76.561999999999998</v>
      </c>
      <c r="AD268" s="6">
        <v>78.872</v>
      </c>
      <c r="AE268" s="6">
        <v>1.843</v>
      </c>
      <c r="AF268" s="7">
        <v>2025</v>
      </c>
      <c r="AG268" s="6">
        <v>0</v>
      </c>
      <c r="AH268" s="6">
        <v>0</v>
      </c>
      <c r="AI268" s="6">
        <v>0.2</v>
      </c>
      <c r="AJ268" s="6"/>
      <c r="AK268" s="6">
        <v>67.900000000000006</v>
      </c>
      <c r="AL268" s="6">
        <v>72.5</v>
      </c>
      <c r="AM268" s="6">
        <v>1.101</v>
      </c>
      <c r="AN268" s="6">
        <v>1.165</v>
      </c>
      <c r="AO268" s="6">
        <v>14.853</v>
      </c>
      <c r="AP268" s="6" t="s">
        <v>586</v>
      </c>
      <c r="AQ268" t="str">
        <f t="shared" si="4"/>
        <v>North Florida</v>
      </c>
    </row>
    <row r="269" spans="1:43" x14ac:dyDescent="0.2">
      <c r="A269" s="8">
        <v>268</v>
      </c>
      <c r="B269" s="6" t="s">
        <v>489</v>
      </c>
      <c r="C269" s="6">
        <v>102.319</v>
      </c>
      <c r="D269" s="6">
        <v>110.733</v>
      </c>
      <c r="E269" s="6">
        <v>0.28699999999999998</v>
      </c>
      <c r="F269" s="6" t="s">
        <v>1456</v>
      </c>
      <c r="G269" s="6">
        <v>11</v>
      </c>
      <c r="H269" s="6">
        <v>31</v>
      </c>
      <c r="I269" s="6">
        <v>51.9</v>
      </c>
      <c r="J269" s="6">
        <v>52</v>
      </c>
      <c r="K269" s="6">
        <v>36.200000000000003</v>
      </c>
      <c r="L269" s="6">
        <v>37.200000000000003</v>
      </c>
      <c r="M269" s="6">
        <v>20.8</v>
      </c>
      <c r="N269" s="6">
        <v>14.8</v>
      </c>
      <c r="O269" s="6">
        <v>33.4</v>
      </c>
      <c r="P269" s="6">
        <v>30.2</v>
      </c>
      <c r="Q269" s="6">
        <v>70.2</v>
      </c>
      <c r="R269" s="6">
        <v>53.1</v>
      </c>
      <c r="S269" s="6">
        <v>54.2</v>
      </c>
      <c r="T269" s="6">
        <v>33</v>
      </c>
      <c r="U269" s="6">
        <v>32.299999999999997</v>
      </c>
      <c r="V269" s="6">
        <v>8.8000000000000007</v>
      </c>
      <c r="W269" s="6">
        <v>8.5</v>
      </c>
      <c r="X269" s="6">
        <v>39.4</v>
      </c>
      <c r="Y269" s="6">
        <v>50.6</v>
      </c>
      <c r="Z269" s="6">
        <v>33.1</v>
      </c>
      <c r="AA269" s="6">
        <v>38</v>
      </c>
      <c r="AB269" s="6">
        <v>69.058000000000007</v>
      </c>
      <c r="AC269" s="6">
        <v>76.480999999999995</v>
      </c>
      <c r="AD269" s="6">
        <v>79.308999999999997</v>
      </c>
      <c r="AE269" s="6">
        <v>2.0790000000000002</v>
      </c>
      <c r="AF269" s="7">
        <v>2025</v>
      </c>
      <c r="AG269" s="6">
        <v>0</v>
      </c>
      <c r="AH269" s="6">
        <v>0</v>
      </c>
      <c r="AI269" s="6">
        <v>3.3820000000000001</v>
      </c>
      <c r="AJ269" s="6"/>
      <c r="AK269" s="6">
        <v>69.2</v>
      </c>
      <c r="AL269" s="6">
        <v>70.5</v>
      </c>
      <c r="AM269" s="6">
        <v>1.0509999999999999</v>
      </c>
      <c r="AN269" s="6">
        <v>1.113</v>
      </c>
      <c r="AO269" s="6">
        <v>12.449</v>
      </c>
      <c r="AP269" s="6" t="s">
        <v>916</v>
      </c>
      <c r="AQ269" t="str">
        <f t="shared" si="4"/>
        <v>Gardner Webb</v>
      </c>
    </row>
    <row r="270" spans="1:43" x14ac:dyDescent="0.2">
      <c r="A270" s="8">
        <v>269</v>
      </c>
      <c r="B270" s="6" t="s">
        <v>641</v>
      </c>
      <c r="C270" s="6">
        <v>101.96299999999999</v>
      </c>
      <c r="D270" s="6">
        <v>110.578</v>
      </c>
      <c r="E270" s="6">
        <v>0.28199999999999997</v>
      </c>
      <c r="F270" s="6" t="s">
        <v>1431</v>
      </c>
      <c r="G270" s="6">
        <v>14</v>
      </c>
      <c r="H270" s="6">
        <v>32</v>
      </c>
      <c r="I270" s="6">
        <v>49.4</v>
      </c>
      <c r="J270" s="6">
        <v>51.7</v>
      </c>
      <c r="K270" s="6">
        <v>37.299999999999997</v>
      </c>
      <c r="L270" s="6">
        <v>31.4</v>
      </c>
      <c r="M270" s="6">
        <v>17.2</v>
      </c>
      <c r="N270" s="6">
        <v>18.2</v>
      </c>
      <c r="O270" s="6">
        <v>28.8</v>
      </c>
      <c r="P270" s="6">
        <v>30</v>
      </c>
      <c r="Q270" s="6">
        <v>67.599999999999994</v>
      </c>
      <c r="R270" s="6">
        <v>49.5</v>
      </c>
      <c r="S270" s="6">
        <v>51.8</v>
      </c>
      <c r="T270" s="6">
        <v>32.799999999999997</v>
      </c>
      <c r="U270" s="6">
        <v>34.299999999999997</v>
      </c>
      <c r="V270" s="6">
        <v>13.3</v>
      </c>
      <c r="W270" s="6">
        <v>9.6999999999999993</v>
      </c>
      <c r="X270" s="6">
        <v>48.3</v>
      </c>
      <c r="Y270" s="6">
        <v>49.7</v>
      </c>
      <c r="Z270" s="6">
        <v>39.9</v>
      </c>
      <c r="AA270" s="6">
        <v>34.200000000000003</v>
      </c>
      <c r="AB270" s="6">
        <v>66.977999999999994</v>
      </c>
      <c r="AC270" s="6">
        <v>76.959999999999994</v>
      </c>
      <c r="AD270" s="6">
        <v>80.703999999999994</v>
      </c>
      <c r="AE270" s="6">
        <v>1.4279999999999999</v>
      </c>
      <c r="AF270" s="7">
        <v>2025</v>
      </c>
      <c r="AG270" s="6">
        <v>0</v>
      </c>
      <c r="AH270" s="6">
        <v>0</v>
      </c>
      <c r="AI270" s="6">
        <v>8.8249999999999993</v>
      </c>
      <c r="AJ270" s="6"/>
      <c r="AK270" s="6">
        <v>74.3</v>
      </c>
      <c r="AL270" s="6">
        <v>75.099999999999994</v>
      </c>
      <c r="AM270" s="6">
        <v>1.052</v>
      </c>
      <c r="AN270" s="6">
        <v>1.05</v>
      </c>
      <c r="AO270" s="6">
        <v>7.8849999999999998</v>
      </c>
      <c r="AP270" s="6" t="s">
        <v>641</v>
      </c>
      <c r="AQ270" t="str">
        <f t="shared" si="4"/>
        <v>Siena</v>
      </c>
    </row>
    <row r="271" spans="1:43" x14ac:dyDescent="0.2">
      <c r="A271" s="8">
        <v>270</v>
      </c>
      <c r="B271" s="6" t="s">
        <v>463</v>
      </c>
      <c r="C271" s="6">
        <v>99.921999999999997</v>
      </c>
      <c r="D271" s="6">
        <v>108.393</v>
      </c>
      <c r="E271" s="6">
        <v>0.28199999999999997</v>
      </c>
      <c r="F271" s="6" t="s">
        <v>1480</v>
      </c>
      <c r="G271" s="6">
        <v>8</v>
      </c>
      <c r="H271" s="6">
        <v>29</v>
      </c>
      <c r="I271" s="6">
        <v>50.3</v>
      </c>
      <c r="J271" s="6">
        <v>54.3</v>
      </c>
      <c r="K271" s="6">
        <v>31.6</v>
      </c>
      <c r="L271" s="6">
        <v>49.8</v>
      </c>
      <c r="M271" s="6">
        <v>18.5</v>
      </c>
      <c r="N271" s="6">
        <v>17.600000000000001</v>
      </c>
      <c r="O271" s="6">
        <v>26.1</v>
      </c>
      <c r="P271" s="6">
        <v>29.1</v>
      </c>
      <c r="Q271" s="6">
        <v>68</v>
      </c>
      <c r="R271" s="6">
        <v>50.5</v>
      </c>
      <c r="S271" s="6">
        <v>56.2</v>
      </c>
      <c r="T271" s="6">
        <v>33.299999999999997</v>
      </c>
      <c r="U271" s="6">
        <v>34.1</v>
      </c>
      <c r="V271" s="6">
        <v>7.7</v>
      </c>
      <c r="W271" s="6">
        <v>7.7</v>
      </c>
      <c r="X271" s="6">
        <v>43.5</v>
      </c>
      <c r="Y271" s="6">
        <v>48.5</v>
      </c>
      <c r="Z271" s="6">
        <v>36.9</v>
      </c>
      <c r="AA271" s="6">
        <v>37.9</v>
      </c>
      <c r="AB271" s="6">
        <v>66.387</v>
      </c>
      <c r="AC271" s="6">
        <v>76.355999999999995</v>
      </c>
      <c r="AD271" s="6">
        <v>79.984999999999999</v>
      </c>
      <c r="AE271" s="6">
        <v>1.39</v>
      </c>
      <c r="AF271" s="7">
        <v>2025</v>
      </c>
      <c r="AG271" s="6">
        <v>0</v>
      </c>
      <c r="AH271" s="6">
        <v>0</v>
      </c>
      <c r="AI271" s="6">
        <v>0.2</v>
      </c>
      <c r="AJ271" s="6"/>
      <c r="AK271" s="6">
        <v>74</v>
      </c>
      <c r="AL271" s="6">
        <v>73.099999999999994</v>
      </c>
      <c r="AM271" s="6">
        <v>1.016</v>
      </c>
      <c r="AN271" s="6">
        <v>1.1220000000000001</v>
      </c>
      <c r="AO271" s="6">
        <v>13.195</v>
      </c>
      <c r="AP271" s="6" t="s">
        <v>463</v>
      </c>
      <c r="AQ271" t="str">
        <f t="shared" si="4"/>
        <v>Denver</v>
      </c>
    </row>
    <row r="272" spans="1:43" x14ac:dyDescent="0.2">
      <c r="A272" s="8">
        <v>271</v>
      </c>
      <c r="B272" s="6" t="s">
        <v>474</v>
      </c>
      <c r="C272" s="6">
        <v>104.23399999999999</v>
      </c>
      <c r="D272" s="6">
        <v>113.223</v>
      </c>
      <c r="E272" s="6">
        <v>0.27900000000000003</v>
      </c>
      <c r="F272" s="6" t="s">
        <v>1454</v>
      </c>
      <c r="G272" s="6">
        <v>15</v>
      </c>
      <c r="H272" s="6">
        <v>31</v>
      </c>
      <c r="I272" s="6">
        <v>52.4</v>
      </c>
      <c r="J272" s="6">
        <v>53.7</v>
      </c>
      <c r="K272" s="6">
        <v>33</v>
      </c>
      <c r="L272" s="6">
        <v>38.5</v>
      </c>
      <c r="M272" s="6">
        <v>18.7</v>
      </c>
      <c r="N272" s="6">
        <v>17.8</v>
      </c>
      <c r="O272" s="6">
        <v>29.6</v>
      </c>
      <c r="P272" s="6">
        <v>31.7</v>
      </c>
      <c r="Q272" s="6">
        <v>68.2</v>
      </c>
      <c r="R272" s="6">
        <v>52.4</v>
      </c>
      <c r="S272" s="6">
        <v>51.9</v>
      </c>
      <c r="T272" s="6">
        <v>35</v>
      </c>
      <c r="U272" s="6">
        <v>37.700000000000003</v>
      </c>
      <c r="V272" s="6">
        <v>9.5</v>
      </c>
      <c r="W272" s="6">
        <v>8.8000000000000007</v>
      </c>
      <c r="X272" s="6">
        <v>47.2</v>
      </c>
      <c r="Y272" s="6">
        <v>50.2</v>
      </c>
      <c r="Z272" s="6">
        <v>38.200000000000003</v>
      </c>
      <c r="AA272" s="6">
        <v>38.799999999999997</v>
      </c>
      <c r="AB272" s="6">
        <v>67.141999999999996</v>
      </c>
      <c r="AC272" s="6">
        <v>77.099999999999994</v>
      </c>
      <c r="AD272" s="6">
        <v>79.962999999999994</v>
      </c>
      <c r="AE272" s="6">
        <v>2.2160000000000002</v>
      </c>
      <c r="AF272" s="7">
        <v>2025</v>
      </c>
      <c r="AG272" s="6">
        <v>0</v>
      </c>
      <c r="AH272" s="6">
        <v>0</v>
      </c>
      <c r="AI272" s="6">
        <v>27.88</v>
      </c>
      <c r="AJ272" s="6"/>
      <c r="AK272" s="6">
        <v>74.3</v>
      </c>
      <c r="AL272" s="6">
        <v>74.400000000000006</v>
      </c>
      <c r="AM272" s="6">
        <v>1.0649999999999999</v>
      </c>
      <c r="AN272" s="6">
        <v>1.121</v>
      </c>
      <c r="AO272" s="6">
        <v>8.6579999999999995</v>
      </c>
      <c r="AP272" s="6" t="s">
        <v>474</v>
      </c>
      <c r="AQ272" t="str">
        <f t="shared" si="4"/>
        <v>Eastern Michigan</v>
      </c>
    </row>
    <row r="273" spans="1:43" x14ac:dyDescent="0.2">
      <c r="A273" s="8">
        <v>272</v>
      </c>
      <c r="B273" s="6" t="s">
        <v>451</v>
      </c>
      <c r="C273" s="6">
        <v>104.045</v>
      </c>
      <c r="D273" s="6">
        <v>113.087</v>
      </c>
      <c r="E273" s="6">
        <v>0.27700000000000002</v>
      </c>
      <c r="F273" s="6" t="s">
        <v>1422</v>
      </c>
      <c r="G273" s="6">
        <v>13</v>
      </c>
      <c r="H273" s="6">
        <v>32</v>
      </c>
      <c r="I273" s="6">
        <v>54.2</v>
      </c>
      <c r="J273" s="6">
        <v>53.3</v>
      </c>
      <c r="K273" s="6">
        <v>22.6</v>
      </c>
      <c r="L273" s="6">
        <v>25.5</v>
      </c>
      <c r="M273" s="6">
        <v>16.7</v>
      </c>
      <c r="N273" s="6">
        <v>16.3</v>
      </c>
      <c r="O273" s="6">
        <v>23.7</v>
      </c>
      <c r="P273" s="6">
        <v>26.9</v>
      </c>
      <c r="Q273" s="6">
        <v>66.7</v>
      </c>
      <c r="R273" s="6">
        <v>54.6</v>
      </c>
      <c r="S273" s="6">
        <v>51.5</v>
      </c>
      <c r="T273" s="6">
        <v>35.700000000000003</v>
      </c>
      <c r="U273" s="6">
        <v>37.299999999999997</v>
      </c>
      <c r="V273" s="6">
        <v>6.9</v>
      </c>
      <c r="W273" s="6">
        <v>9.4</v>
      </c>
      <c r="X273" s="6">
        <v>52.4</v>
      </c>
      <c r="Y273" s="6">
        <v>53.9</v>
      </c>
      <c r="Z273" s="6">
        <v>42.2</v>
      </c>
      <c r="AA273" s="6">
        <v>40</v>
      </c>
      <c r="AB273" s="6">
        <v>67.004999999999995</v>
      </c>
      <c r="AC273" s="6">
        <v>77.150999999999996</v>
      </c>
      <c r="AD273" s="6">
        <v>79.647999999999996</v>
      </c>
      <c r="AE273" s="6">
        <v>1.8029999999999999</v>
      </c>
      <c r="AF273" s="7">
        <v>2025</v>
      </c>
      <c r="AG273" s="6">
        <v>0</v>
      </c>
      <c r="AH273" s="6">
        <v>0</v>
      </c>
      <c r="AI273" s="6">
        <v>0.2</v>
      </c>
      <c r="AJ273" s="6"/>
      <c r="AK273" s="6">
        <v>73.099999999999994</v>
      </c>
      <c r="AL273" s="6">
        <v>70.2</v>
      </c>
      <c r="AM273" s="6">
        <v>1.0629999999999999</v>
      </c>
      <c r="AN273" s="6">
        <v>1.0820000000000001</v>
      </c>
      <c r="AO273" s="6">
        <v>9.5920000000000005</v>
      </c>
      <c r="AP273" s="6" t="s">
        <v>451</v>
      </c>
      <c r="AQ273" t="str">
        <f t="shared" si="4"/>
        <v>Colgate</v>
      </c>
    </row>
    <row r="274" spans="1:43" x14ac:dyDescent="0.2">
      <c r="A274" s="8">
        <v>273</v>
      </c>
      <c r="B274" s="6" t="s">
        <v>417</v>
      </c>
      <c r="C274" s="6">
        <v>103.438</v>
      </c>
      <c r="D274" s="6">
        <v>112.474</v>
      </c>
      <c r="E274" s="6">
        <v>0.27600000000000002</v>
      </c>
      <c r="F274" s="6" t="s">
        <v>1481</v>
      </c>
      <c r="G274" s="6">
        <v>11</v>
      </c>
      <c r="H274" s="6">
        <v>28</v>
      </c>
      <c r="I274" s="6">
        <v>51.3</v>
      </c>
      <c r="J274" s="6">
        <v>51.6</v>
      </c>
      <c r="K274" s="6">
        <v>44.5</v>
      </c>
      <c r="L274" s="6">
        <v>30.7</v>
      </c>
      <c r="M274" s="6">
        <v>16.399999999999999</v>
      </c>
      <c r="N274" s="6">
        <v>14.1</v>
      </c>
      <c r="O274" s="6">
        <v>26.4</v>
      </c>
      <c r="P274" s="6">
        <v>27.9</v>
      </c>
      <c r="Q274" s="6">
        <v>68.2</v>
      </c>
      <c r="R274" s="6">
        <v>51</v>
      </c>
      <c r="S274" s="6">
        <v>54.5</v>
      </c>
      <c r="T274" s="6">
        <v>34.6</v>
      </c>
      <c r="U274" s="6">
        <v>31.5</v>
      </c>
      <c r="V274" s="6">
        <v>6.1</v>
      </c>
      <c r="W274" s="6">
        <v>8.6</v>
      </c>
      <c r="X274" s="6">
        <v>51.4</v>
      </c>
      <c r="Y274" s="6">
        <v>52.6</v>
      </c>
      <c r="Z274" s="6">
        <v>37.1</v>
      </c>
      <c r="AA274" s="6">
        <v>39.700000000000003</v>
      </c>
      <c r="AB274" s="6">
        <v>66.344999999999999</v>
      </c>
      <c r="AC274" s="6">
        <v>77.311000000000007</v>
      </c>
      <c r="AD274" s="6">
        <v>80.700999999999993</v>
      </c>
      <c r="AE274" s="6">
        <v>2.4020000000000001</v>
      </c>
      <c r="AF274" s="7">
        <v>2025</v>
      </c>
      <c r="AG274" s="6">
        <v>0</v>
      </c>
      <c r="AH274" s="6">
        <v>0</v>
      </c>
      <c r="AI274" s="6">
        <v>6.23</v>
      </c>
      <c r="AJ274" s="6"/>
      <c r="AK274" s="6">
        <v>70.3</v>
      </c>
      <c r="AL274" s="6">
        <v>72.400000000000006</v>
      </c>
      <c r="AM274" s="6">
        <v>1.0720000000000001</v>
      </c>
      <c r="AN274" s="6">
        <v>1.093</v>
      </c>
      <c r="AO274" s="6">
        <v>8.33</v>
      </c>
      <c r="AP274" s="6" t="s">
        <v>902</v>
      </c>
      <c r="AQ274" t="str">
        <f t="shared" si="4"/>
        <v>Ball State</v>
      </c>
    </row>
    <row r="275" spans="1:43" x14ac:dyDescent="0.2">
      <c r="A275" s="8">
        <v>274</v>
      </c>
      <c r="B275" s="6" t="s">
        <v>407</v>
      </c>
      <c r="C275" s="6">
        <v>100.508</v>
      </c>
      <c r="D275" s="6">
        <v>109.625</v>
      </c>
      <c r="E275" s="6">
        <v>0.26900000000000002</v>
      </c>
      <c r="F275" s="6" t="s">
        <v>1411</v>
      </c>
      <c r="G275" s="6">
        <v>18</v>
      </c>
      <c r="H275" s="6">
        <v>33</v>
      </c>
      <c r="I275" s="6">
        <v>47.1</v>
      </c>
      <c r="J275" s="6">
        <v>50.3</v>
      </c>
      <c r="K275" s="6">
        <v>29.9</v>
      </c>
      <c r="L275" s="6">
        <v>38.700000000000003</v>
      </c>
      <c r="M275" s="6">
        <v>13.2</v>
      </c>
      <c r="N275" s="6">
        <v>18.600000000000001</v>
      </c>
      <c r="O275" s="6">
        <v>28.3</v>
      </c>
      <c r="P275" s="6">
        <v>31.1</v>
      </c>
      <c r="Q275" s="6">
        <v>69.099999999999994</v>
      </c>
      <c r="R275" s="6">
        <v>45.4</v>
      </c>
      <c r="S275" s="6">
        <v>50.4</v>
      </c>
      <c r="T275" s="6">
        <v>32.9</v>
      </c>
      <c r="U275" s="6">
        <v>33.4</v>
      </c>
      <c r="V275" s="6">
        <v>8.4</v>
      </c>
      <c r="W275" s="6">
        <v>9.1</v>
      </c>
      <c r="X275" s="6">
        <v>45.4</v>
      </c>
      <c r="Y275" s="6">
        <v>50.3</v>
      </c>
      <c r="Z275" s="6">
        <v>42.9</v>
      </c>
      <c r="AA275" s="6">
        <v>39.5</v>
      </c>
      <c r="AB275" s="6">
        <v>67.641000000000005</v>
      </c>
      <c r="AC275" s="6">
        <v>76.5</v>
      </c>
      <c r="AD275" s="6">
        <v>79.665999999999997</v>
      </c>
      <c r="AE275" s="6">
        <v>2.3460000000000001</v>
      </c>
      <c r="AF275" s="7">
        <v>2025</v>
      </c>
      <c r="AG275" s="6">
        <v>0</v>
      </c>
      <c r="AH275" s="6">
        <v>0</v>
      </c>
      <c r="AI275" s="6">
        <v>4.0490000000000004</v>
      </c>
      <c r="AJ275" s="6"/>
      <c r="AK275" s="6">
        <v>69.8</v>
      </c>
      <c r="AL275" s="6">
        <v>69.900000000000006</v>
      </c>
      <c r="AM275" s="6">
        <v>1.0409999999999999</v>
      </c>
      <c r="AN275" s="6">
        <v>1.046</v>
      </c>
      <c r="AO275" s="6">
        <v>11.606</v>
      </c>
      <c r="AP275" s="6" t="s">
        <v>920</v>
      </c>
      <c r="AQ275" t="str">
        <f t="shared" si="4"/>
        <v>Alabama State</v>
      </c>
    </row>
    <row r="276" spans="1:43" x14ac:dyDescent="0.2">
      <c r="A276" s="8">
        <v>275</v>
      </c>
      <c r="B276" s="6" t="s">
        <v>424</v>
      </c>
      <c r="C276" s="6">
        <v>99.421999999999997</v>
      </c>
      <c r="D276" s="6">
        <v>108.634</v>
      </c>
      <c r="E276" s="6">
        <v>0.26500000000000001</v>
      </c>
      <c r="F276" s="6" t="s">
        <v>1437</v>
      </c>
      <c r="G276" s="6">
        <v>12</v>
      </c>
      <c r="H276" s="6">
        <v>30</v>
      </c>
      <c r="I276" s="6">
        <v>49.9</v>
      </c>
      <c r="J276" s="6">
        <v>52.6</v>
      </c>
      <c r="K276" s="6">
        <v>34.5</v>
      </c>
      <c r="L276" s="6">
        <v>29.8</v>
      </c>
      <c r="M276" s="6">
        <v>17.5</v>
      </c>
      <c r="N276" s="6">
        <v>17.3</v>
      </c>
      <c r="O276" s="6">
        <v>25.6</v>
      </c>
      <c r="P276" s="6">
        <v>27.4</v>
      </c>
      <c r="Q276" s="6">
        <v>69.900000000000006</v>
      </c>
      <c r="R276" s="6">
        <v>49.6</v>
      </c>
      <c r="S276" s="6">
        <v>54.6</v>
      </c>
      <c r="T276" s="6">
        <v>33.5</v>
      </c>
      <c r="U276" s="6">
        <v>33.200000000000003</v>
      </c>
      <c r="V276" s="6">
        <v>9.4</v>
      </c>
      <c r="W276" s="6">
        <v>12.2</v>
      </c>
      <c r="X276" s="6">
        <v>43.6</v>
      </c>
      <c r="Y276" s="6">
        <v>54.9</v>
      </c>
      <c r="Z276" s="6">
        <v>39.700000000000003</v>
      </c>
      <c r="AA276" s="6">
        <v>42.4</v>
      </c>
      <c r="AB276" s="6">
        <v>68.741</v>
      </c>
      <c r="AC276" s="6">
        <v>76.221000000000004</v>
      </c>
      <c r="AD276" s="6">
        <v>79.497</v>
      </c>
      <c r="AE276" s="6">
        <v>2.1379999999999999</v>
      </c>
      <c r="AF276" s="7">
        <v>2025</v>
      </c>
      <c r="AG276" s="6">
        <v>0</v>
      </c>
      <c r="AH276" s="6">
        <v>0</v>
      </c>
      <c r="AI276" s="6">
        <v>5.4160000000000004</v>
      </c>
      <c r="AJ276" s="6"/>
      <c r="AK276" s="6">
        <v>74.7</v>
      </c>
      <c r="AL276" s="6">
        <v>78.5</v>
      </c>
      <c r="AM276" s="6">
        <v>1.0289999999999999</v>
      </c>
      <c r="AN276" s="6">
        <v>1.0780000000000001</v>
      </c>
      <c r="AO276" s="6">
        <v>9.2249999999999996</v>
      </c>
      <c r="AP276" s="6" t="s">
        <v>424</v>
      </c>
      <c r="AQ276" t="str">
        <f t="shared" si="4"/>
        <v>Bowling Green</v>
      </c>
    </row>
    <row r="277" spans="1:43" x14ac:dyDescent="0.2">
      <c r="A277" s="8">
        <v>276</v>
      </c>
      <c r="B277" s="6" t="s">
        <v>408</v>
      </c>
      <c r="C277" s="6">
        <v>102.944</v>
      </c>
      <c r="D277" s="6">
        <v>112.49299999999999</v>
      </c>
      <c r="E277" s="6">
        <v>0.26500000000000001</v>
      </c>
      <c r="F277" s="6" t="s">
        <v>1454</v>
      </c>
      <c r="G277" s="6">
        <v>15</v>
      </c>
      <c r="H277" s="6">
        <v>31</v>
      </c>
      <c r="I277" s="6">
        <v>49.3</v>
      </c>
      <c r="J277" s="6">
        <v>54.9</v>
      </c>
      <c r="K277" s="6">
        <v>29.5</v>
      </c>
      <c r="L277" s="6">
        <v>34.700000000000003</v>
      </c>
      <c r="M277" s="6">
        <v>15.7</v>
      </c>
      <c r="N277" s="6">
        <v>19.8</v>
      </c>
      <c r="O277" s="6">
        <v>32.299999999999997</v>
      </c>
      <c r="P277" s="6">
        <v>28.4</v>
      </c>
      <c r="Q277" s="6">
        <v>68.400000000000006</v>
      </c>
      <c r="R277" s="6">
        <v>50.2</v>
      </c>
      <c r="S277" s="6">
        <v>55.8</v>
      </c>
      <c r="T277" s="6">
        <v>31.7</v>
      </c>
      <c r="U277" s="6">
        <v>35.6</v>
      </c>
      <c r="V277" s="6">
        <v>6.5</v>
      </c>
      <c r="W277" s="6">
        <v>12.3</v>
      </c>
      <c r="X277" s="6">
        <v>45.7</v>
      </c>
      <c r="Y277" s="6">
        <v>50.4</v>
      </c>
      <c r="Z277" s="6">
        <v>36</v>
      </c>
      <c r="AA277" s="6">
        <v>34.9</v>
      </c>
      <c r="AB277" s="6">
        <v>67.534000000000006</v>
      </c>
      <c r="AC277" s="6">
        <v>75.239999999999995</v>
      </c>
      <c r="AD277" s="6">
        <v>78.263999999999996</v>
      </c>
      <c r="AE277" s="6">
        <v>2.3159999999999998</v>
      </c>
      <c r="AF277" s="7">
        <v>2025</v>
      </c>
      <c r="AG277" s="6">
        <v>0</v>
      </c>
      <c r="AH277" s="6">
        <v>0</v>
      </c>
      <c r="AI277" s="6">
        <v>16.094000000000001</v>
      </c>
      <c r="AJ277" s="6"/>
      <c r="AK277" s="6">
        <v>72.400000000000006</v>
      </c>
      <c r="AL277" s="6">
        <v>74.7</v>
      </c>
      <c r="AM277" s="6">
        <v>1.0629999999999999</v>
      </c>
      <c r="AN277" s="6">
        <v>1.08</v>
      </c>
      <c r="AO277" s="6">
        <v>7.0810000000000004</v>
      </c>
      <c r="AP277" s="6" t="s">
        <v>408</v>
      </c>
      <c r="AQ277" t="str">
        <f t="shared" si="4"/>
        <v>Albany</v>
      </c>
    </row>
    <row r="278" spans="1:43" x14ac:dyDescent="0.2">
      <c r="A278" s="8">
        <v>277</v>
      </c>
      <c r="B278" s="6" t="s">
        <v>551</v>
      </c>
      <c r="C278" s="6">
        <v>98.25</v>
      </c>
      <c r="D278" s="6">
        <v>107.374</v>
      </c>
      <c r="E278" s="6">
        <v>0.26500000000000001</v>
      </c>
      <c r="F278" s="6" t="s">
        <v>1436</v>
      </c>
      <c r="G278" s="6">
        <v>12</v>
      </c>
      <c r="H278" s="6">
        <v>31</v>
      </c>
      <c r="I278" s="6">
        <v>48.9</v>
      </c>
      <c r="J278" s="6">
        <v>50.8</v>
      </c>
      <c r="K278" s="6">
        <v>29.8</v>
      </c>
      <c r="L278" s="6">
        <v>32.799999999999997</v>
      </c>
      <c r="M278" s="6">
        <v>16.600000000000001</v>
      </c>
      <c r="N278" s="6">
        <v>16.8</v>
      </c>
      <c r="O278" s="6">
        <v>28.8</v>
      </c>
      <c r="P278" s="6">
        <v>28.7</v>
      </c>
      <c r="Q278" s="6">
        <v>71.5</v>
      </c>
      <c r="R278" s="6">
        <v>49.8</v>
      </c>
      <c r="S278" s="6">
        <v>49.7</v>
      </c>
      <c r="T278" s="6">
        <v>31.8</v>
      </c>
      <c r="U278" s="6">
        <v>34.700000000000003</v>
      </c>
      <c r="V278" s="6">
        <v>8</v>
      </c>
      <c r="W278" s="6">
        <v>9.6</v>
      </c>
      <c r="X278" s="6">
        <v>46.6</v>
      </c>
      <c r="Y278" s="6">
        <v>55.3</v>
      </c>
      <c r="Z278" s="6">
        <v>40.1</v>
      </c>
      <c r="AA278" s="6">
        <v>46</v>
      </c>
      <c r="AB278" s="6">
        <v>70.903999999999996</v>
      </c>
      <c r="AC278" s="6">
        <v>76.363</v>
      </c>
      <c r="AD278" s="6">
        <v>79.408000000000001</v>
      </c>
      <c r="AE278" s="6">
        <v>2.3340000000000001</v>
      </c>
      <c r="AF278" s="7">
        <v>2025</v>
      </c>
      <c r="AG278" s="6">
        <v>0</v>
      </c>
      <c r="AH278" s="6">
        <v>0</v>
      </c>
      <c r="AI278" s="6">
        <v>0.2</v>
      </c>
      <c r="AJ278" s="6"/>
      <c r="AK278" s="6">
        <v>65.3</v>
      </c>
      <c r="AL278" s="6">
        <v>71.8</v>
      </c>
      <c r="AM278" s="6">
        <v>1.018</v>
      </c>
      <c r="AN278" s="6">
        <v>1.0629999999999999</v>
      </c>
      <c r="AO278" s="6">
        <v>10.507999999999999</v>
      </c>
      <c r="AP278" s="6" t="s">
        <v>551</v>
      </c>
      <c r="AQ278" t="str">
        <f t="shared" si="4"/>
        <v>Mercer</v>
      </c>
    </row>
    <row r="279" spans="1:43" x14ac:dyDescent="0.2">
      <c r="A279" s="8">
        <v>278</v>
      </c>
      <c r="B279" s="6" t="s">
        <v>475</v>
      </c>
      <c r="C279" s="6">
        <v>101.797</v>
      </c>
      <c r="D279" s="6">
        <v>111.29900000000001</v>
      </c>
      <c r="E279" s="6">
        <v>0.26400000000000001</v>
      </c>
      <c r="F279" s="6" t="s">
        <v>1468</v>
      </c>
      <c r="G279" s="6">
        <v>8</v>
      </c>
      <c r="H279" s="6">
        <v>30</v>
      </c>
      <c r="I279" s="6">
        <v>50.9</v>
      </c>
      <c r="J279" s="6">
        <v>54.4</v>
      </c>
      <c r="K279" s="6">
        <v>31.1</v>
      </c>
      <c r="L279" s="6">
        <v>39.700000000000003</v>
      </c>
      <c r="M279" s="6">
        <v>18.7</v>
      </c>
      <c r="N279" s="6">
        <v>19</v>
      </c>
      <c r="O279" s="6">
        <v>26.9</v>
      </c>
      <c r="P279" s="6">
        <v>33.6</v>
      </c>
      <c r="Q279" s="6">
        <v>67.8</v>
      </c>
      <c r="R279" s="6">
        <v>52.5</v>
      </c>
      <c r="S279" s="6">
        <v>53.8</v>
      </c>
      <c r="T279" s="6">
        <v>32.299999999999997</v>
      </c>
      <c r="U279" s="6">
        <v>36.9</v>
      </c>
      <c r="V279" s="6">
        <v>8.8000000000000007</v>
      </c>
      <c r="W279" s="6">
        <v>7.9</v>
      </c>
      <c r="X279" s="6">
        <v>52.6</v>
      </c>
      <c r="Y279" s="6">
        <v>54.4</v>
      </c>
      <c r="Z279" s="6">
        <v>37.6</v>
      </c>
      <c r="AA279" s="6">
        <v>38.4</v>
      </c>
      <c r="AB279" s="6">
        <v>66.977000000000004</v>
      </c>
      <c r="AC279" s="6">
        <v>77.3</v>
      </c>
      <c r="AD279" s="6">
        <v>79.210999999999999</v>
      </c>
      <c r="AE279" s="6">
        <v>1.8939999999999999</v>
      </c>
      <c r="AF279" s="7">
        <v>2025</v>
      </c>
      <c r="AG279" s="6">
        <v>0</v>
      </c>
      <c r="AH279" s="6">
        <v>0</v>
      </c>
      <c r="AI279" s="6">
        <v>7.7069999999999999</v>
      </c>
      <c r="AJ279" s="6"/>
      <c r="AK279" s="6">
        <v>77.3</v>
      </c>
      <c r="AL279" s="6">
        <v>73.400000000000006</v>
      </c>
      <c r="AM279" s="6">
        <v>1.026</v>
      </c>
      <c r="AN279" s="6">
        <v>1.1259999999999999</v>
      </c>
      <c r="AO279" s="6">
        <v>14.225</v>
      </c>
      <c r="AP279" s="6" t="s">
        <v>475</v>
      </c>
      <c r="AQ279" t="str">
        <f t="shared" si="4"/>
        <v>Eastern Washington</v>
      </c>
    </row>
    <row r="280" spans="1:43" x14ac:dyDescent="0.2">
      <c r="A280" s="8">
        <v>279</v>
      </c>
      <c r="B280" s="6" t="s">
        <v>608</v>
      </c>
      <c r="C280" s="6">
        <v>100.718</v>
      </c>
      <c r="D280" s="6">
        <v>110.24299999999999</v>
      </c>
      <c r="E280" s="6">
        <v>0.26100000000000001</v>
      </c>
      <c r="F280" s="6" t="s">
        <v>1455</v>
      </c>
      <c r="G280" s="6">
        <v>7</v>
      </c>
      <c r="H280" s="6">
        <v>31</v>
      </c>
      <c r="I280" s="6">
        <v>48.1</v>
      </c>
      <c r="J280" s="6">
        <v>53.2</v>
      </c>
      <c r="K280" s="6">
        <v>32.799999999999997</v>
      </c>
      <c r="L280" s="6">
        <v>37.1</v>
      </c>
      <c r="M280" s="6">
        <v>19.3</v>
      </c>
      <c r="N280" s="6">
        <v>15.4</v>
      </c>
      <c r="O280" s="6">
        <v>28.8</v>
      </c>
      <c r="P280" s="6">
        <v>28.2</v>
      </c>
      <c r="Q280" s="6">
        <v>67.900000000000006</v>
      </c>
      <c r="R280" s="6">
        <v>50.3</v>
      </c>
      <c r="S280" s="6">
        <v>52.9</v>
      </c>
      <c r="T280" s="6">
        <v>29.7</v>
      </c>
      <c r="U280" s="6">
        <v>35.799999999999997</v>
      </c>
      <c r="V280" s="6">
        <v>7.9</v>
      </c>
      <c r="W280" s="6">
        <v>9</v>
      </c>
      <c r="X280" s="6">
        <v>49.7</v>
      </c>
      <c r="Y280" s="6">
        <v>60.3</v>
      </c>
      <c r="Z280" s="6">
        <v>37.799999999999997</v>
      </c>
      <c r="AA280" s="6">
        <v>39.5</v>
      </c>
      <c r="AB280" s="6">
        <v>66.475999999999999</v>
      </c>
      <c r="AC280" s="6">
        <v>77.683000000000007</v>
      </c>
      <c r="AD280" s="6">
        <v>80.257000000000005</v>
      </c>
      <c r="AE280" s="6">
        <v>2.117</v>
      </c>
      <c r="AF280" s="7">
        <v>2025</v>
      </c>
      <c r="AG280" s="6">
        <v>0</v>
      </c>
      <c r="AH280" s="6">
        <v>0</v>
      </c>
      <c r="AI280" s="6">
        <v>39.243000000000002</v>
      </c>
      <c r="AJ280" s="6"/>
      <c r="AK280" s="6">
        <v>73.400000000000006</v>
      </c>
      <c r="AL280" s="6">
        <v>77.2</v>
      </c>
      <c r="AM280" s="6">
        <v>0.99399999999999999</v>
      </c>
      <c r="AN280" s="6">
        <v>1.129</v>
      </c>
      <c r="AO280" s="6">
        <v>21.417000000000002</v>
      </c>
      <c r="AP280" s="6" t="s">
        <v>608</v>
      </c>
      <c r="AQ280" t="str">
        <f t="shared" si="4"/>
        <v>Pacific</v>
      </c>
    </row>
    <row r="281" spans="1:43" x14ac:dyDescent="0.2">
      <c r="A281" s="8">
        <v>280</v>
      </c>
      <c r="B281" s="6" t="s">
        <v>536</v>
      </c>
      <c r="C281" s="6">
        <v>94.793000000000006</v>
      </c>
      <c r="D281" s="6">
        <v>103.91200000000001</v>
      </c>
      <c r="E281" s="6">
        <v>0.25800000000000001</v>
      </c>
      <c r="F281" s="6" t="s">
        <v>1454</v>
      </c>
      <c r="G281" s="6">
        <v>15</v>
      </c>
      <c r="H281" s="6">
        <v>31</v>
      </c>
      <c r="I281" s="6">
        <v>47.7</v>
      </c>
      <c r="J281" s="6">
        <v>48</v>
      </c>
      <c r="K281" s="6">
        <v>27.6</v>
      </c>
      <c r="L281" s="6">
        <v>43.5</v>
      </c>
      <c r="M281" s="6">
        <v>20.100000000000001</v>
      </c>
      <c r="N281" s="6">
        <v>19.2</v>
      </c>
      <c r="O281" s="6">
        <v>32.299999999999997</v>
      </c>
      <c r="P281" s="6">
        <v>27</v>
      </c>
      <c r="Q281" s="6">
        <v>65.099999999999994</v>
      </c>
      <c r="R281" s="6">
        <v>48.8</v>
      </c>
      <c r="S281" s="6">
        <v>48.8</v>
      </c>
      <c r="T281" s="6">
        <v>30.3</v>
      </c>
      <c r="U281" s="6">
        <v>31.2</v>
      </c>
      <c r="V281" s="6">
        <v>11</v>
      </c>
      <c r="W281" s="6">
        <v>10.199999999999999</v>
      </c>
      <c r="X281" s="6">
        <v>44.2</v>
      </c>
      <c r="Y281" s="6">
        <v>59.8</v>
      </c>
      <c r="Z281" s="6">
        <v>33.4</v>
      </c>
      <c r="AA281" s="6">
        <v>39.799999999999997</v>
      </c>
      <c r="AB281" s="6">
        <v>64.805999999999997</v>
      </c>
      <c r="AC281" s="6">
        <v>76.763999999999996</v>
      </c>
      <c r="AD281" s="6">
        <v>79.215000000000003</v>
      </c>
      <c r="AE281" s="6">
        <v>2.0190000000000001</v>
      </c>
      <c r="AF281" s="7">
        <v>2025</v>
      </c>
      <c r="AG281" s="6">
        <v>0</v>
      </c>
      <c r="AH281" s="6">
        <v>0</v>
      </c>
      <c r="AI281" s="6">
        <v>0.2</v>
      </c>
      <c r="AJ281" s="6"/>
      <c r="AK281" s="6">
        <v>73</v>
      </c>
      <c r="AL281" s="6">
        <v>75.3</v>
      </c>
      <c r="AM281" s="6">
        <v>0.98699999999999999</v>
      </c>
      <c r="AN281" s="6">
        <v>1.002</v>
      </c>
      <c r="AO281" s="6">
        <v>8.4359999999999999</v>
      </c>
      <c r="AP281" s="6" t="s">
        <v>923</v>
      </c>
      <c r="AQ281" t="str">
        <f t="shared" si="4"/>
        <v>LIU</v>
      </c>
    </row>
    <row r="282" spans="1:43" x14ac:dyDescent="0.2">
      <c r="A282" s="8">
        <v>281</v>
      </c>
      <c r="B282" s="6" t="s">
        <v>716</v>
      </c>
      <c r="C282" s="6">
        <v>101.742</v>
      </c>
      <c r="D282" s="6">
        <v>111.682</v>
      </c>
      <c r="E282" s="6">
        <v>0.255</v>
      </c>
      <c r="F282" s="6" t="s">
        <v>1456</v>
      </c>
      <c r="G282" s="6">
        <v>11</v>
      </c>
      <c r="H282" s="6">
        <v>31</v>
      </c>
      <c r="I282" s="6">
        <v>47</v>
      </c>
      <c r="J282" s="6">
        <v>54.5</v>
      </c>
      <c r="K282" s="6">
        <v>31</v>
      </c>
      <c r="L282" s="6">
        <v>33.200000000000003</v>
      </c>
      <c r="M282" s="6">
        <v>15.8</v>
      </c>
      <c r="N282" s="6">
        <v>16.600000000000001</v>
      </c>
      <c r="O282" s="6">
        <v>34.4</v>
      </c>
      <c r="P282" s="6">
        <v>27.9</v>
      </c>
      <c r="Q282" s="6">
        <v>69.3</v>
      </c>
      <c r="R282" s="6">
        <v>49.3</v>
      </c>
      <c r="S282" s="6">
        <v>55</v>
      </c>
      <c r="T282" s="6">
        <v>28.2</v>
      </c>
      <c r="U282" s="6">
        <v>35.799999999999997</v>
      </c>
      <c r="V282" s="6">
        <v>6.7</v>
      </c>
      <c r="W282" s="6">
        <v>10.6</v>
      </c>
      <c r="X282" s="6">
        <v>45.4</v>
      </c>
      <c r="Y282" s="6">
        <v>57</v>
      </c>
      <c r="Z282" s="6">
        <v>32.9</v>
      </c>
      <c r="AA282" s="6">
        <v>41</v>
      </c>
      <c r="AB282" s="6">
        <v>67.694000000000003</v>
      </c>
      <c r="AC282" s="6">
        <v>77.504000000000005</v>
      </c>
      <c r="AD282" s="6">
        <v>80.286000000000001</v>
      </c>
      <c r="AE282" s="6">
        <v>1.8879999999999999</v>
      </c>
      <c r="AF282" s="7">
        <v>2025</v>
      </c>
      <c r="AG282" s="6">
        <v>0</v>
      </c>
      <c r="AH282" s="6">
        <v>0</v>
      </c>
      <c r="AI282" s="6">
        <v>13.852</v>
      </c>
      <c r="AJ282" s="6"/>
      <c r="AK282" s="6">
        <v>67.400000000000006</v>
      </c>
      <c r="AL282" s="6">
        <v>70.099999999999994</v>
      </c>
      <c r="AM282" s="6">
        <v>1.0329999999999999</v>
      </c>
      <c r="AN282" s="6">
        <v>1.111</v>
      </c>
      <c r="AO282" s="6">
        <v>12.653</v>
      </c>
      <c r="AP282" s="6" t="s">
        <v>716</v>
      </c>
      <c r="AQ282" t="str">
        <f t="shared" si="4"/>
        <v>Western Michigan</v>
      </c>
    </row>
    <row r="283" spans="1:43" x14ac:dyDescent="0.2">
      <c r="A283" s="8">
        <v>282</v>
      </c>
      <c r="B283" s="6" t="s">
        <v>671</v>
      </c>
      <c r="C283" s="6">
        <v>95.441000000000003</v>
      </c>
      <c r="D283" s="6">
        <v>104.864</v>
      </c>
      <c r="E283" s="6">
        <v>0.253</v>
      </c>
      <c r="F283" s="6" t="s">
        <v>1482</v>
      </c>
      <c r="G283" s="6">
        <v>12</v>
      </c>
      <c r="H283" s="6">
        <v>29</v>
      </c>
      <c r="I283" s="6">
        <v>47.5</v>
      </c>
      <c r="J283" s="6">
        <v>47.4</v>
      </c>
      <c r="K283" s="6">
        <v>28.9</v>
      </c>
      <c r="L283" s="6">
        <v>36.200000000000003</v>
      </c>
      <c r="M283" s="6">
        <v>19.8</v>
      </c>
      <c r="N283" s="6">
        <v>19.600000000000001</v>
      </c>
      <c r="O283" s="6">
        <v>30.5</v>
      </c>
      <c r="P283" s="6">
        <v>34.700000000000003</v>
      </c>
      <c r="Q283" s="6">
        <v>71.2</v>
      </c>
      <c r="R283" s="6">
        <v>46.2</v>
      </c>
      <c r="S283" s="6">
        <v>46.5</v>
      </c>
      <c r="T283" s="6">
        <v>33.1</v>
      </c>
      <c r="U283" s="6">
        <v>32.6</v>
      </c>
      <c r="V283" s="6">
        <v>10</v>
      </c>
      <c r="W283" s="6">
        <v>9.6999999999999993</v>
      </c>
      <c r="X283" s="6">
        <v>51.8</v>
      </c>
      <c r="Y283" s="6">
        <v>55.7</v>
      </c>
      <c r="Z283" s="6">
        <v>35.799999999999997</v>
      </c>
      <c r="AA283" s="6">
        <v>41.3</v>
      </c>
      <c r="AB283" s="6">
        <v>69.876000000000005</v>
      </c>
      <c r="AC283" s="6">
        <v>76.558000000000007</v>
      </c>
      <c r="AD283" s="6">
        <v>80.742000000000004</v>
      </c>
      <c r="AE283" s="6">
        <v>2.7160000000000002</v>
      </c>
      <c r="AF283" s="7">
        <v>2025</v>
      </c>
      <c r="AG283" s="6">
        <v>0</v>
      </c>
      <c r="AH283" s="6">
        <v>0</v>
      </c>
      <c r="AI283" s="6">
        <v>12.734999999999999</v>
      </c>
      <c r="AJ283" s="6"/>
      <c r="AK283" s="6">
        <v>72</v>
      </c>
      <c r="AL283" s="6">
        <v>68.5</v>
      </c>
      <c r="AM283" s="6">
        <v>0.98099999999999998</v>
      </c>
      <c r="AN283" s="6">
        <v>1.0089999999999999</v>
      </c>
      <c r="AO283" s="6">
        <v>14.157999999999999</v>
      </c>
      <c r="AP283" s="6" t="s">
        <v>671</v>
      </c>
      <c r="AQ283" t="str">
        <f t="shared" si="4"/>
        <v>Texas Southern</v>
      </c>
    </row>
    <row r="284" spans="1:43" x14ac:dyDescent="0.2">
      <c r="A284" s="8">
        <v>283</v>
      </c>
      <c r="B284" s="6" t="s">
        <v>416</v>
      </c>
      <c r="C284" s="6">
        <v>102.014</v>
      </c>
      <c r="D284" s="6">
        <v>112.21299999999999</v>
      </c>
      <c r="E284" s="6">
        <v>0.251</v>
      </c>
      <c r="F284" s="6" t="s">
        <v>1436</v>
      </c>
      <c r="G284" s="6">
        <v>12</v>
      </c>
      <c r="H284" s="6">
        <v>31</v>
      </c>
      <c r="I284" s="6">
        <v>48.7</v>
      </c>
      <c r="J284" s="6">
        <v>53.8</v>
      </c>
      <c r="K284" s="6">
        <v>28.9</v>
      </c>
      <c r="L284" s="6">
        <v>36</v>
      </c>
      <c r="M284" s="6">
        <v>14.8</v>
      </c>
      <c r="N284" s="6">
        <v>16.8</v>
      </c>
      <c r="O284" s="6">
        <v>25.8</v>
      </c>
      <c r="P284" s="6">
        <v>31.2</v>
      </c>
      <c r="Q284" s="6">
        <v>66.900000000000006</v>
      </c>
      <c r="R284" s="6">
        <v>47.1</v>
      </c>
      <c r="S284" s="6">
        <v>52</v>
      </c>
      <c r="T284" s="6">
        <v>34</v>
      </c>
      <c r="U284" s="6">
        <v>37.9</v>
      </c>
      <c r="V284" s="6">
        <v>7.5</v>
      </c>
      <c r="W284" s="6">
        <v>13.4</v>
      </c>
      <c r="X284" s="6">
        <v>49.5</v>
      </c>
      <c r="Y284" s="6">
        <v>51.3</v>
      </c>
      <c r="Z284" s="6">
        <v>40.200000000000003</v>
      </c>
      <c r="AA284" s="6">
        <v>35.9</v>
      </c>
      <c r="AB284" s="6">
        <v>65.956999999999994</v>
      </c>
      <c r="AC284" s="6">
        <v>76.123000000000005</v>
      </c>
      <c r="AD284" s="6">
        <v>78.997</v>
      </c>
      <c r="AE284" s="6">
        <v>1.946</v>
      </c>
      <c r="AF284" s="7">
        <v>2025</v>
      </c>
      <c r="AG284" s="6">
        <v>0</v>
      </c>
      <c r="AH284" s="6">
        <v>0</v>
      </c>
      <c r="AI284" s="6">
        <v>18.21</v>
      </c>
      <c r="AJ284" s="6"/>
      <c r="AK284" s="6">
        <v>71.3</v>
      </c>
      <c r="AL284" s="6">
        <v>73.099999999999994</v>
      </c>
      <c r="AM284" s="6">
        <v>1.0349999999999999</v>
      </c>
      <c r="AN284" s="6">
        <v>1.119</v>
      </c>
      <c r="AO284" s="6">
        <v>14.114000000000001</v>
      </c>
      <c r="AP284" s="6" t="s">
        <v>416</v>
      </c>
      <c r="AQ284" t="str">
        <f t="shared" si="4"/>
        <v>Austin Peay</v>
      </c>
    </row>
    <row r="285" spans="1:43" x14ac:dyDescent="0.2">
      <c r="A285" s="8">
        <v>284</v>
      </c>
      <c r="B285" s="6" t="s">
        <v>545</v>
      </c>
      <c r="C285" s="6">
        <v>96.516000000000005</v>
      </c>
      <c r="D285" s="6">
        <v>106.211</v>
      </c>
      <c r="E285" s="6">
        <v>0.25</v>
      </c>
      <c r="F285" s="6" t="s">
        <v>1442</v>
      </c>
      <c r="G285" s="6">
        <v>20</v>
      </c>
      <c r="H285" s="6">
        <v>30</v>
      </c>
      <c r="I285" s="6">
        <v>49.9</v>
      </c>
      <c r="J285" s="6">
        <v>46.9</v>
      </c>
      <c r="K285" s="6">
        <v>22.4</v>
      </c>
      <c r="L285" s="6">
        <v>33.200000000000003</v>
      </c>
      <c r="M285" s="6">
        <v>18.399999999999999</v>
      </c>
      <c r="N285" s="6">
        <v>16.399999999999999</v>
      </c>
      <c r="O285" s="6">
        <v>30.6</v>
      </c>
      <c r="P285" s="6">
        <v>25.6</v>
      </c>
      <c r="Q285" s="6">
        <v>64.2</v>
      </c>
      <c r="R285" s="6">
        <v>51.5</v>
      </c>
      <c r="S285" s="6">
        <v>44.9</v>
      </c>
      <c r="T285" s="6">
        <v>31.4</v>
      </c>
      <c r="U285" s="6">
        <v>33.700000000000003</v>
      </c>
      <c r="V285" s="6">
        <v>9.6999999999999993</v>
      </c>
      <c r="W285" s="6">
        <v>6.9</v>
      </c>
      <c r="X285" s="6">
        <v>55.8</v>
      </c>
      <c r="Y285" s="6">
        <v>45.1</v>
      </c>
      <c r="Z285" s="6">
        <v>37.6</v>
      </c>
      <c r="AA285" s="6">
        <v>35.4</v>
      </c>
      <c r="AB285" s="6">
        <v>63.978999999999999</v>
      </c>
      <c r="AC285" s="6">
        <v>76.706999999999994</v>
      </c>
      <c r="AD285" s="6">
        <v>78.944000000000003</v>
      </c>
      <c r="AE285" s="6">
        <v>1.5289999999999999</v>
      </c>
      <c r="AF285" s="7">
        <v>2025</v>
      </c>
      <c r="AG285" s="6">
        <v>0</v>
      </c>
      <c r="AH285" s="6">
        <v>0</v>
      </c>
      <c r="AI285" s="6">
        <v>0.2</v>
      </c>
      <c r="AJ285" s="6"/>
      <c r="AK285" s="6">
        <v>70.8</v>
      </c>
      <c r="AL285" s="6">
        <v>72.3</v>
      </c>
      <c r="AM285" s="6">
        <v>1.0149999999999999</v>
      </c>
      <c r="AN285" s="6">
        <v>0.99199999999999999</v>
      </c>
      <c r="AO285" s="6">
        <v>4.476</v>
      </c>
      <c r="AP285" s="6" t="s">
        <v>545</v>
      </c>
      <c r="AQ285" t="str">
        <f t="shared" si="4"/>
        <v>Marist</v>
      </c>
    </row>
    <row r="286" spans="1:43" x14ac:dyDescent="0.2">
      <c r="A286" s="8">
        <v>285</v>
      </c>
      <c r="B286" s="6" t="s">
        <v>663</v>
      </c>
      <c r="C286" s="6">
        <v>93.233000000000004</v>
      </c>
      <c r="D286" s="6">
        <v>102.642</v>
      </c>
      <c r="E286" s="6">
        <v>0.249</v>
      </c>
      <c r="F286" s="6" t="s">
        <v>1469</v>
      </c>
      <c r="G286" s="6">
        <v>9</v>
      </c>
      <c r="H286" s="6">
        <v>29</v>
      </c>
      <c r="I286" s="6">
        <v>45.9</v>
      </c>
      <c r="J286" s="6">
        <v>52.1</v>
      </c>
      <c r="K286" s="6">
        <v>41.5</v>
      </c>
      <c r="L286" s="6">
        <v>48.3</v>
      </c>
      <c r="M286" s="6">
        <v>25.1</v>
      </c>
      <c r="N286" s="6">
        <v>23.3</v>
      </c>
      <c r="O286" s="6">
        <v>28.1</v>
      </c>
      <c r="P286" s="6">
        <v>33.9</v>
      </c>
      <c r="Q286" s="6">
        <v>67.2</v>
      </c>
      <c r="R286" s="6">
        <v>45</v>
      </c>
      <c r="S286" s="6">
        <v>52.9</v>
      </c>
      <c r="T286" s="6">
        <v>32.200000000000003</v>
      </c>
      <c r="U286" s="6">
        <v>33.9</v>
      </c>
      <c r="V286" s="6">
        <v>11.7</v>
      </c>
      <c r="W286" s="6">
        <v>12</v>
      </c>
      <c r="X286" s="6">
        <v>46.3</v>
      </c>
      <c r="Y286" s="6">
        <v>60.8</v>
      </c>
      <c r="Z286" s="6">
        <v>25.6</v>
      </c>
      <c r="AA286" s="6">
        <v>42.2</v>
      </c>
      <c r="AB286" s="6">
        <v>65.542000000000002</v>
      </c>
      <c r="AC286" s="6">
        <v>76.381</v>
      </c>
      <c r="AD286" s="6">
        <v>78.941000000000003</v>
      </c>
      <c r="AE286" s="6">
        <v>1.1160000000000001</v>
      </c>
      <c r="AF286" s="7">
        <v>2025</v>
      </c>
      <c r="AG286" s="6">
        <v>0</v>
      </c>
      <c r="AH286" s="6">
        <v>0</v>
      </c>
      <c r="AI286" s="6">
        <v>0.2</v>
      </c>
      <c r="AJ286" s="6"/>
      <c r="AK286" s="6">
        <v>72.900000000000006</v>
      </c>
      <c r="AL286" s="6">
        <v>73.5</v>
      </c>
      <c r="AM286" s="6">
        <v>0.89600000000000002</v>
      </c>
      <c r="AN286" s="6">
        <v>1.0449999999999999</v>
      </c>
      <c r="AO286" s="6">
        <v>18.116</v>
      </c>
      <c r="AP286" s="6" t="s">
        <v>925</v>
      </c>
      <c r="AQ286" t="str">
        <f t="shared" si="4"/>
        <v>Tarleton State</v>
      </c>
    </row>
    <row r="287" spans="1:43" x14ac:dyDescent="0.2">
      <c r="A287" s="8">
        <v>286</v>
      </c>
      <c r="B287" s="6" t="s">
        <v>658</v>
      </c>
      <c r="C287" s="6">
        <v>95.363</v>
      </c>
      <c r="D287" s="6">
        <v>105.11799999999999</v>
      </c>
      <c r="E287" s="6">
        <v>0.246</v>
      </c>
      <c r="F287" s="6" t="s">
        <v>1481</v>
      </c>
      <c r="G287" s="6">
        <v>11</v>
      </c>
      <c r="H287" s="6">
        <v>28</v>
      </c>
      <c r="I287" s="6">
        <v>46.7</v>
      </c>
      <c r="J287" s="6">
        <v>49.2</v>
      </c>
      <c r="K287" s="6">
        <v>32.299999999999997</v>
      </c>
      <c r="L287" s="6">
        <v>34.1</v>
      </c>
      <c r="M287" s="6">
        <v>22.2</v>
      </c>
      <c r="N287" s="6">
        <v>20.2</v>
      </c>
      <c r="O287" s="6">
        <v>34.6</v>
      </c>
      <c r="P287" s="6">
        <v>33.1</v>
      </c>
      <c r="Q287" s="6">
        <v>67.3</v>
      </c>
      <c r="R287" s="6">
        <v>48.8</v>
      </c>
      <c r="S287" s="6">
        <v>47.8</v>
      </c>
      <c r="T287" s="6">
        <v>28.7</v>
      </c>
      <c r="U287" s="6">
        <v>34.4</v>
      </c>
      <c r="V287" s="6">
        <v>11.2</v>
      </c>
      <c r="W287" s="6">
        <v>9.9</v>
      </c>
      <c r="X287" s="6">
        <v>51.4</v>
      </c>
      <c r="Y287" s="6">
        <v>54.7</v>
      </c>
      <c r="Z287" s="6">
        <v>36.9</v>
      </c>
      <c r="AA287" s="6">
        <v>37.1</v>
      </c>
      <c r="AB287" s="6">
        <v>67.331999999999994</v>
      </c>
      <c r="AC287" s="6">
        <v>77.831999999999994</v>
      </c>
      <c r="AD287" s="6">
        <v>80.144999999999996</v>
      </c>
      <c r="AE287" s="6">
        <v>2.298</v>
      </c>
      <c r="AF287" s="7">
        <v>2025</v>
      </c>
      <c r="AG287" s="6">
        <v>0</v>
      </c>
      <c r="AH287" s="6">
        <v>0</v>
      </c>
      <c r="AI287" s="6">
        <v>0.433</v>
      </c>
      <c r="AJ287" s="6"/>
      <c r="AK287" s="6">
        <v>63</v>
      </c>
      <c r="AL287" s="6">
        <v>68.2</v>
      </c>
      <c r="AM287" s="6">
        <v>0.94799999999999995</v>
      </c>
      <c r="AN287" s="6">
        <v>1.0169999999999999</v>
      </c>
      <c r="AO287" s="6">
        <v>12.544</v>
      </c>
      <c r="AP287" s="6" t="s">
        <v>658</v>
      </c>
      <c r="AQ287" t="str">
        <f t="shared" si="4"/>
        <v>Stephen F. Austin</v>
      </c>
    </row>
    <row r="288" spans="1:43" x14ac:dyDescent="0.2">
      <c r="A288" s="8">
        <v>287</v>
      </c>
      <c r="B288" s="6" t="s">
        <v>570</v>
      </c>
      <c r="C288" s="6">
        <v>101.041</v>
      </c>
      <c r="D288" s="6">
        <v>111.506</v>
      </c>
      <c r="E288" s="6">
        <v>0.24399999999999999</v>
      </c>
      <c r="F288" s="6" t="s">
        <v>1427</v>
      </c>
      <c r="G288" s="6">
        <v>14</v>
      </c>
      <c r="H288" s="6">
        <v>33</v>
      </c>
      <c r="I288" s="6">
        <v>48</v>
      </c>
      <c r="J288" s="6">
        <v>52.5</v>
      </c>
      <c r="K288" s="6">
        <v>33.799999999999997</v>
      </c>
      <c r="L288" s="6">
        <v>33.799999999999997</v>
      </c>
      <c r="M288" s="6">
        <v>16.100000000000001</v>
      </c>
      <c r="N288" s="6">
        <v>17.8</v>
      </c>
      <c r="O288" s="6">
        <v>31.3</v>
      </c>
      <c r="P288" s="6">
        <v>27.2</v>
      </c>
      <c r="Q288" s="6">
        <v>66.7</v>
      </c>
      <c r="R288" s="6">
        <v>46.8</v>
      </c>
      <c r="S288" s="6">
        <v>52.6</v>
      </c>
      <c r="T288" s="6">
        <v>33.299999999999997</v>
      </c>
      <c r="U288" s="6">
        <v>34.9</v>
      </c>
      <c r="V288" s="6">
        <v>8</v>
      </c>
      <c r="W288" s="6">
        <v>9.3000000000000007</v>
      </c>
      <c r="X288" s="6">
        <v>52.8</v>
      </c>
      <c r="Y288" s="6">
        <v>50.2</v>
      </c>
      <c r="Z288" s="6">
        <v>37.1</v>
      </c>
      <c r="AA288" s="6">
        <v>41.2</v>
      </c>
      <c r="AB288" s="6">
        <v>66.948999999999998</v>
      </c>
      <c r="AC288" s="6">
        <v>74.266999999999996</v>
      </c>
      <c r="AD288" s="6">
        <v>78.171999999999997</v>
      </c>
      <c r="AE288" s="6">
        <v>1.714</v>
      </c>
      <c r="AF288" s="7">
        <v>2025</v>
      </c>
      <c r="AG288" s="6">
        <v>0</v>
      </c>
      <c r="AH288" s="6">
        <v>0</v>
      </c>
      <c r="AI288" s="6">
        <v>0.2</v>
      </c>
      <c r="AJ288" s="6"/>
      <c r="AK288" s="6">
        <v>73.099999999999994</v>
      </c>
      <c r="AL288" s="6">
        <v>70.5</v>
      </c>
      <c r="AM288" s="6">
        <v>1.046</v>
      </c>
      <c r="AN288" s="6">
        <v>1.0629999999999999</v>
      </c>
      <c r="AO288" s="6">
        <v>6.0110000000000001</v>
      </c>
      <c r="AP288" s="6" t="s">
        <v>570</v>
      </c>
      <c r="AQ288" t="str">
        <f t="shared" si="4"/>
        <v>Navy</v>
      </c>
    </row>
    <row r="289" spans="1:43" x14ac:dyDescent="0.2">
      <c r="A289" s="8">
        <v>288</v>
      </c>
      <c r="B289" s="6" t="s">
        <v>749</v>
      </c>
      <c r="C289" s="6">
        <v>102.02800000000001</v>
      </c>
      <c r="D289" s="6">
        <v>112.628</v>
      </c>
      <c r="E289" s="6">
        <v>0.24299999999999999</v>
      </c>
      <c r="F289" s="6" t="s">
        <v>1483</v>
      </c>
      <c r="G289" s="6">
        <v>11</v>
      </c>
      <c r="H289" s="6">
        <v>30</v>
      </c>
      <c r="I289" s="6">
        <v>47.6</v>
      </c>
      <c r="J289" s="6">
        <v>52.3</v>
      </c>
      <c r="K289" s="6">
        <v>34.4</v>
      </c>
      <c r="L289" s="6">
        <v>33.9</v>
      </c>
      <c r="M289" s="6">
        <v>19.5</v>
      </c>
      <c r="N289" s="6">
        <v>18.899999999999999</v>
      </c>
      <c r="O289" s="6">
        <v>34.700000000000003</v>
      </c>
      <c r="P289" s="6">
        <v>30.8</v>
      </c>
      <c r="Q289" s="6">
        <v>66.8</v>
      </c>
      <c r="R289" s="6">
        <v>48.5</v>
      </c>
      <c r="S289" s="6">
        <v>52</v>
      </c>
      <c r="T289" s="6">
        <v>31.1</v>
      </c>
      <c r="U289" s="6">
        <v>35</v>
      </c>
      <c r="V289" s="6">
        <v>8.4</v>
      </c>
      <c r="W289" s="6">
        <v>14.4</v>
      </c>
      <c r="X289" s="6">
        <v>51.1</v>
      </c>
      <c r="Y289" s="6">
        <v>57</v>
      </c>
      <c r="Z289" s="6">
        <v>47.3</v>
      </c>
      <c r="AA289" s="6">
        <v>48.2</v>
      </c>
      <c r="AB289" s="6">
        <v>66.262</v>
      </c>
      <c r="AC289" s="6">
        <v>76.897000000000006</v>
      </c>
      <c r="AD289" s="6">
        <v>79.418000000000006</v>
      </c>
      <c r="AE289" s="6">
        <v>1.607</v>
      </c>
      <c r="AF289" s="7">
        <v>2025</v>
      </c>
      <c r="AG289" s="6">
        <v>0</v>
      </c>
      <c r="AH289" s="6">
        <v>0</v>
      </c>
      <c r="AI289" s="6">
        <v>0.2</v>
      </c>
      <c r="AJ289" s="6"/>
      <c r="AK289" s="6">
        <v>69.400000000000006</v>
      </c>
      <c r="AL289" s="6">
        <v>70.599999999999994</v>
      </c>
      <c r="AM289" s="6">
        <v>1.0249999999999999</v>
      </c>
      <c r="AN289" s="6">
        <v>1.0680000000000001</v>
      </c>
      <c r="AO289" s="6">
        <v>9.0050000000000008</v>
      </c>
      <c r="AP289" s="6" t="s">
        <v>909</v>
      </c>
      <c r="AQ289" t="str">
        <f t="shared" si="4"/>
        <v>Tennessee Martin</v>
      </c>
    </row>
    <row r="290" spans="1:43" x14ac:dyDescent="0.2">
      <c r="A290" s="8">
        <v>289</v>
      </c>
      <c r="B290" s="6" t="s">
        <v>403</v>
      </c>
      <c r="C290" s="6">
        <v>98.745000000000005</v>
      </c>
      <c r="D290" s="6">
        <v>109.282</v>
      </c>
      <c r="E290" s="6">
        <v>0.23799999999999999</v>
      </c>
      <c r="F290" s="6" t="s">
        <v>1484</v>
      </c>
      <c r="G290" s="6">
        <v>4</v>
      </c>
      <c r="H290" s="6">
        <v>32</v>
      </c>
      <c r="I290" s="6">
        <v>50.1</v>
      </c>
      <c r="J290" s="6">
        <v>54.6</v>
      </c>
      <c r="K290" s="6">
        <v>35.4</v>
      </c>
      <c r="L290" s="6">
        <v>35.4</v>
      </c>
      <c r="M290" s="6">
        <v>20.8</v>
      </c>
      <c r="N290" s="6">
        <v>15.7</v>
      </c>
      <c r="O290" s="6">
        <v>22.7</v>
      </c>
      <c r="P290" s="6">
        <v>29</v>
      </c>
      <c r="Q290" s="6">
        <v>64.7</v>
      </c>
      <c r="R290" s="6">
        <v>50.5</v>
      </c>
      <c r="S290" s="6">
        <v>54.8</v>
      </c>
      <c r="T290" s="6">
        <v>33.1</v>
      </c>
      <c r="U290" s="6">
        <v>36.299999999999997</v>
      </c>
      <c r="V290" s="6">
        <v>8.1</v>
      </c>
      <c r="W290" s="6">
        <v>12.4</v>
      </c>
      <c r="X290" s="6">
        <v>62.9</v>
      </c>
      <c r="Y290" s="6">
        <v>48.6</v>
      </c>
      <c r="Z290" s="6">
        <v>48.5</v>
      </c>
      <c r="AA290" s="6">
        <v>36.200000000000003</v>
      </c>
      <c r="AB290" s="6">
        <v>64.381</v>
      </c>
      <c r="AC290" s="6">
        <v>78.102999999999994</v>
      </c>
      <c r="AD290" s="6">
        <v>80.552000000000007</v>
      </c>
      <c r="AE290" s="6">
        <v>1.633</v>
      </c>
      <c r="AF290" s="7">
        <v>2025</v>
      </c>
      <c r="AG290" s="6">
        <v>0</v>
      </c>
      <c r="AH290" s="6">
        <v>0</v>
      </c>
      <c r="AI290" s="6">
        <v>0.2</v>
      </c>
      <c r="AJ290" s="6"/>
      <c r="AK290" s="6">
        <v>63.5</v>
      </c>
      <c r="AL290" s="6">
        <v>70</v>
      </c>
      <c r="AM290" s="6">
        <v>0.95</v>
      </c>
      <c r="AN290" s="6">
        <v>1.1299999999999999</v>
      </c>
      <c r="AO290" s="6">
        <v>21.42</v>
      </c>
      <c r="AP290" s="6" t="s">
        <v>403</v>
      </c>
      <c r="AQ290" t="str">
        <f t="shared" si="4"/>
        <v>Air Force</v>
      </c>
    </row>
    <row r="291" spans="1:43" x14ac:dyDescent="0.2">
      <c r="A291" s="8">
        <v>290</v>
      </c>
      <c r="B291" s="6" t="s">
        <v>668</v>
      </c>
      <c r="C291" s="6">
        <v>101.093</v>
      </c>
      <c r="D291" s="6">
        <v>111.901</v>
      </c>
      <c r="E291" s="6">
        <v>0.23699999999999999</v>
      </c>
      <c r="F291" s="6" t="s">
        <v>1467</v>
      </c>
      <c r="G291" s="6">
        <v>13</v>
      </c>
      <c r="H291" s="6">
        <v>30</v>
      </c>
      <c r="I291" s="6">
        <v>50.7</v>
      </c>
      <c r="J291" s="6">
        <v>49.6</v>
      </c>
      <c r="K291" s="6">
        <v>28.8</v>
      </c>
      <c r="L291" s="6">
        <v>22.2</v>
      </c>
      <c r="M291" s="6">
        <v>17.399999999999999</v>
      </c>
      <c r="N291" s="6">
        <v>15.2</v>
      </c>
      <c r="O291" s="6">
        <v>25</v>
      </c>
      <c r="P291" s="6">
        <v>32.4</v>
      </c>
      <c r="Q291" s="6">
        <v>68.5</v>
      </c>
      <c r="R291" s="6">
        <v>49</v>
      </c>
      <c r="S291" s="6">
        <v>50.6</v>
      </c>
      <c r="T291" s="6">
        <v>35.1</v>
      </c>
      <c r="U291" s="6">
        <v>31.9</v>
      </c>
      <c r="V291" s="6">
        <v>6.4</v>
      </c>
      <c r="W291" s="6">
        <v>9.5</v>
      </c>
      <c r="X291" s="6">
        <v>59.3</v>
      </c>
      <c r="Y291" s="6">
        <v>47.5</v>
      </c>
      <c r="Z291" s="6">
        <v>46.4</v>
      </c>
      <c r="AA291" s="6">
        <v>34.1</v>
      </c>
      <c r="AB291" s="6">
        <v>67.778999999999996</v>
      </c>
      <c r="AC291" s="6">
        <v>76.073999999999998</v>
      </c>
      <c r="AD291" s="6">
        <v>78.588999999999999</v>
      </c>
      <c r="AE291" s="6">
        <v>1.982</v>
      </c>
      <c r="AF291" s="7">
        <v>2025</v>
      </c>
      <c r="AG291" s="6">
        <v>0</v>
      </c>
      <c r="AH291" s="6">
        <v>0</v>
      </c>
      <c r="AI291" s="6">
        <v>4.0869999999999997</v>
      </c>
      <c r="AJ291" s="6"/>
      <c r="AK291" s="6">
        <v>70.8</v>
      </c>
      <c r="AL291" s="6">
        <v>74.400000000000006</v>
      </c>
      <c r="AM291" s="6">
        <v>1.0249999999999999</v>
      </c>
      <c r="AN291" s="6">
        <v>1.0720000000000001</v>
      </c>
      <c r="AO291" s="6">
        <v>9.8670000000000009</v>
      </c>
      <c r="AP291" s="6" t="s">
        <v>668</v>
      </c>
      <c r="AQ291" t="str">
        <f t="shared" si="4"/>
        <v>Tennessee Tech</v>
      </c>
    </row>
    <row r="292" spans="1:43" x14ac:dyDescent="0.2">
      <c r="A292" s="8">
        <v>291</v>
      </c>
      <c r="B292" s="6" t="s">
        <v>710</v>
      </c>
      <c r="C292" s="6">
        <v>100.86499999999999</v>
      </c>
      <c r="D292" s="6">
        <v>111.76600000000001</v>
      </c>
      <c r="E292" s="6">
        <v>0.23499999999999999</v>
      </c>
      <c r="F292" s="6" t="s">
        <v>1485</v>
      </c>
      <c r="G292" s="6">
        <v>9</v>
      </c>
      <c r="H292" s="6">
        <v>31</v>
      </c>
      <c r="I292" s="6">
        <v>50.2</v>
      </c>
      <c r="J292" s="6">
        <v>53.4</v>
      </c>
      <c r="K292" s="6">
        <v>34.700000000000003</v>
      </c>
      <c r="L292" s="6">
        <v>37.200000000000003</v>
      </c>
      <c r="M292" s="6">
        <v>16.899999999999999</v>
      </c>
      <c r="N292" s="6">
        <v>16.5</v>
      </c>
      <c r="O292" s="6">
        <v>24.4</v>
      </c>
      <c r="P292" s="6">
        <v>30.1</v>
      </c>
      <c r="Q292" s="6">
        <v>65.8</v>
      </c>
      <c r="R292" s="6">
        <v>51.1</v>
      </c>
      <c r="S292" s="6">
        <v>52.2</v>
      </c>
      <c r="T292" s="6">
        <v>32.4</v>
      </c>
      <c r="U292" s="6">
        <v>36.700000000000003</v>
      </c>
      <c r="V292" s="6">
        <v>6.9</v>
      </c>
      <c r="W292" s="6">
        <v>9.6999999999999993</v>
      </c>
      <c r="X292" s="6">
        <v>42.7</v>
      </c>
      <c r="Y292" s="6">
        <v>55</v>
      </c>
      <c r="Z292" s="6">
        <v>37.200000000000003</v>
      </c>
      <c r="AA292" s="6">
        <v>43</v>
      </c>
      <c r="AB292" s="6">
        <v>65.447999999999993</v>
      </c>
      <c r="AC292" s="6">
        <v>78.159000000000006</v>
      </c>
      <c r="AD292" s="6">
        <v>80.888000000000005</v>
      </c>
      <c r="AE292" s="6">
        <v>1.9390000000000001</v>
      </c>
      <c r="AF292" s="7">
        <v>2025</v>
      </c>
      <c r="AG292" s="6">
        <v>0</v>
      </c>
      <c r="AH292" s="6">
        <v>0</v>
      </c>
      <c r="AI292" s="6">
        <v>5.7220000000000004</v>
      </c>
      <c r="AJ292" s="6"/>
      <c r="AK292" s="6">
        <v>70.099999999999994</v>
      </c>
      <c r="AL292" s="6">
        <v>73.599999999999994</v>
      </c>
      <c r="AM292" s="6">
        <v>1.0229999999999999</v>
      </c>
      <c r="AN292" s="6">
        <v>1.1200000000000001</v>
      </c>
      <c r="AO292" s="6">
        <v>11.688000000000001</v>
      </c>
      <c r="AP292" s="6" t="s">
        <v>912</v>
      </c>
      <c r="AQ292" t="str">
        <f t="shared" si="4"/>
        <v>Weber State</v>
      </c>
    </row>
    <row r="293" spans="1:43" x14ac:dyDescent="0.2">
      <c r="A293" s="8">
        <v>292</v>
      </c>
      <c r="B293" s="6" t="s">
        <v>635</v>
      </c>
      <c r="C293" s="6">
        <v>100.131</v>
      </c>
      <c r="D293" s="6">
        <v>111.033</v>
      </c>
      <c r="E293" s="6">
        <v>0.23400000000000001</v>
      </c>
      <c r="F293" s="6" t="s">
        <v>1486</v>
      </c>
      <c r="G293" s="6">
        <v>5</v>
      </c>
      <c r="H293" s="6">
        <v>32</v>
      </c>
      <c r="I293" s="6">
        <v>45.7</v>
      </c>
      <c r="J293" s="6">
        <v>54</v>
      </c>
      <c r="K293" s="6">
        <v>30.5</v>
      </c>
      <c r="L293" s="6">
        <v>46.1</v>
      </c>
      <c r="M293" s="6">
        <v>18.399999999999999</v>
      </c>
      <c r="N293" s="6">
        <v>18.5</v>
      </c>
      <c r="O293" s="6">
        <v>29.9</v>
      </c>
      <c r="P293" s="6">
        <v>31.6</v>
      </c>
      <c r="Q293" s="6">
        <v>71.8</v>
      </c>
      <c r="R293" s="6">
        <v>46.3</v>
      </c>
      <c r="S293" s="6">
        <v>51.6</v>
      </c>
      <c r="T293" s="6">
        <v>29.7</v>
      </c>
      <c r="U293" s="6">
        <v>38.5</v>
      </c>
      <c r="V293" s="6">
        <v>10.1</v>
      </c>
      <c r="W293" s="6">
        <v>9.5</v>
      </c>
      <c r="X293" s="6">
        <v>45.8</v>
      </c>
      <c r="Y293" s="6">
        <v>57.2</v>
      </c>
      <c r="Z293" s="6">
        <v>35.799999999999997</v>
      </c>
      <c r="AA293" s="6">
        <v>38.299999999999997</v>
      </c>
      <c r="AB293" s="6">
        <v>70.944000000000003</v>
      </c>
      <c r="AC293" s="6">
        <v>77.986000000000004</v>
      </c>
      <c r="AD293" s="6">
        <v>81.942999999999998</v>
      </c>
      <c r="AE293" s="6">
        <v>1.78</v>
      </c>
      <c r="AF293" s="7">
        <v>2025</v>
      </c>
      <c r="AG293" s="6">
        <v>0</v>
      </c>
      <c r="AH293" s="6">
        <v>0</v>
      </c>
      <c r="AI293" s="6">
        <v>0.2</v>
      </c>
      <c r="AJ293" s="6"/>
      <c r="AK293" s="6">
        <v>75.099999999999994</v>
      </c>
      <c r="AL293" s="6">
        <v>73.400000000000006</v>
      </c>
      <c r="AM293" s="6">
        <v>0.97699999999999998</v>
      </c>
      <c r="AN293" s="6">
        <v>1.117</v>
      </c>
      <c r="AO293" s="6">
        <v>18.488</v>
      </c>
      <c r="AP293" s="6" t="s">
        <v>635</v>
      </c>
      <c r="AQ293" t="str">
        <f t="shared" si="4"/>
        <v>San Diego</v>
      </c>
    </row>
    <row r="294" spans="1:43" x14ac:dyDescent="0.2">
      <c r="A294" s="8">
        <v>293</v>
      </c>
      <c r="B294" s="6" t="s">
        <v>602</v>
      </c>
      <c r="C294" s="6">
        <v>99.382999999999996</v>
      </c>
      <c r="D294" s="6">
        <v>110.575</v>
      </c>
      <c r="E294" s="6">
        <v>0.22700000000000001</v>
      </c>
      <c r="F294" s="6" t="s">
        <v>1476</v>
      </c>
      <c r="G294" s="6">
        <v>13</v>
      </c>
      <c r="H294" s="6">
        <v>33</v>
      </c>
      <c r="I294" s="6">
        <v>44.1</v>
      </c>
      <c r="J294" s="6">
        <v>51.2</v>
      </c>
      <c r="K294" s="6">
        <v>30.9</v>
      </c>
      <c r="L294" s="6">
        <v>35</v>
      </c>
      <c r="M294" s="6">
        <v>16.899999999999999</v>
      </c>
      <c r="N294" s="6">
        <v>16</v>
      </c>
      <c r="O294" s="6">
        <v>36.4</v>
      </c>
      <c r="P294" s="6">
        <v>32</v>
      </c>
      <c r="Q294" s="6">
        <v>66.2</v>
      </c>
      <c r="R294" s="6">
        <v>45</v>
      </c>
      <c r="S294" s="6">
        <v>51.2</v>
      </c>
      <c r="T294" s="6">
        <v>28.3</v>
      </c>
      <c r="U294" s="6">
        <v>34.1</v>
      </c>
      <c r="V294" s="6">
        <v>9</v>
      </c>
      <c r="W294" s="6">
        <v>10.199999999999999</v>
      </c>
      <c r="X294" s="6">
        <v>43.6</v>
      </c>
      <c r="Y294" s="6">
        <v>49.2</v>
      </c>
      <c r="Z294" s="6">
        <v>35.799999999999997</v>
      </c>
      <c r="AA294" s="6">
        <v>35.299999999999997</v>
      </c>
      <c r="AB294" s="6">
        <v>65.97</v>
      </c>
      <c r="AC294" s="6">
        <v>77.974000000000004</v>
      </c>
      <c r="AD294" s="6">
        <v>80.08</v>
      </c>
      <c r="AE294" s="6">
        <v>1.502</v>
      </c>
      <c r="AF294" s="7">
        <v>2025</v>
      </c>
      <c r="AG294" s="6">
        <v>0</v>
      </c>
      <c r="AH294" s="6">
        <v>0</v>
      </c>
      <c r="AI294" s="6">
        <v>14.558</v>
      </c>
      <c r="AJ294" s="6"/>
      <c r="AK294" s="6">
        <v>71.7</v>
      </c>
      <c r="AL294" s="6">
        <v>69.5</v>
      </c>
      <c r="AM294" s="6">
        <v>1.01</v>
      </c>
      <c r="AN294" s="6">
        <v>1.091</v>
      </c>
      <c r="AO294" s="6">
        <v>10.44</v>
      </c>
      <c r="AP294" s="6" t="s">
        <v>602</v>
      </c>
      <c r="AQ294" t="str">
        <f t="shared" si="4"/>
        <v>Old Dominion</v>
      </c>
    </row>
    <row r="295" spans="1:43" x14ac:dyDescent="0.2">
      <c r="A295" s="8">
        <v>294</v>
      </c>
      <c r="B295" s="6" t="s">
        <v>527</v>
      </c>
      <c r="C295" s="6">
        <v>97.641000000000005</v>
      </c>
      <c r="D295" s="6">
        <v>108.666</v>
      </c>
      <c r="E295" s="6">
        <v>0.22600000000000001</v>
      </c>
      <c r="F295" s="6" t="s">
        <v>1426</v>
      </c>
      <c r="G295" s="6">
        <v>12</v>
      </c>
      <c r="H295" s="6">
        <v>32</v>
      </c>
      <c r="I295" s="6">
        <v>50.2</v>
      </c>
      <c r="J295" s="6">
        <v>50.4</v>
      </c>
      <c r="K295" s="6">
        <v>30.5</v>
      </c>
      <c r="L295" s="6">
        <v>26.9</v>
      </c>
      <c r="M295" s="6">
        <v>16.600000000000001</v>
      </c>
      <c r="N295" s="6">
        <v>16.7</v>
      </c>
      <c r="O295" s="6">
        <v>24</v>
      </c>
      <c r="P295" s="6">
        <v>28</v>
      </c>
      <c r="Q295" s="6">
        <v>65.900000000000006</v>
      </c>
      <c r="R295" s="6">
        <v>49.7</v>
      </c>
      <c r="S295" s="6">
        <v>48.3</v>
      </c>
      <c r="T295" s="6">
        <v>34</v>
      </c>
      <c r="U295" s="6">
        <v>35.799999999999997</v>
      </c>
      <c r="V295" s="6">
        <v>9.9</v>
      </c>
      <c r="W295" s="6">
        <v>6.5</v>
      </c>
      <c r="X295" s="6">
        <v>59.4</v>
      </c>
      <c r="Y295" s="6">
        <v>54.3</v>
      </c>
      <c r="Z295" s="6">
        <v>40.299999999999997</v>
      </c>
      <c r="AA295" s="6">
        <v>37.9</v>
      </c>
      <c r="AB295" s="6">
        <v>66.11</v>
      </c>
      <c r="AC295" s="6">
        <v>75.914000000000001</v>
      </c>
      <c r="AD295" s="6">
        <v>79.906000000000006</v>
      </c>
      <c r="AE295" s="6">
        <v>1.3240000000000001</v>
      </c>
      <c r="AF295" s="7">
        <v>2025</v>
      </c>
      <c r="AG295" s="6">
        <v>0</v>
      </c>
      <c r="AH295" s="6">
        <v>0</v>
      </c>
      <c r="AI295" s="6">
        <v>1.282</v>
      </c>
      <c r="AJ295" s="6"/>
      <c r="AK295" s="6">
        <v>69.2</v>
      </c>
      <c r="AL295" s="6">
        <v>73.5</v>
      </c>
      <c r="AM295" s="6">
        <v>1.0169999999999999</v>
      </c>
      <c r="AN295" s="6">
        <v>1.0449999999999999</v>
      </c>
      <c r="AO295" s="6">
        <v>7.3159999999999998</v>
      </c>
      <c r="AP295" s="6" t="s">
        <v>527</v>
      </c>
      <c r="AQ295" t="str">
        <f t="shared" si="4"/>
        <v>Lafayette</v>
      </c>
    </row>
    <row r="296" spans="1:43" x14ac:dyDescent="0.2">
      <c r="A296" s="8">
        <v>295</v>
      </c>
      <c r="B296" s="6" t="s">
        <v>633</v>
      </c>
      <c r="C296" s="6">
        <v>94.79</v>
      </c>
      <c r="D296" s="6">
        <v>105.523</v>
      </c>
      <c r="E296" s="6">
        <v>0.22600000000000001</v>
      </c>
      <c r="F296" s="6" t="s">
        <v>1487</v>
      </c>
      <c r="G296" s="6">
        <v>11</v>
      </c>
      <c r="H296" s="6">
        <v>27</v>
      </c>
      <c r="I296" s="6">
        <v>44.7</v>
      </c>
      <c r="J296" s="6">
        <v>47.3</v>
      </c>
      <c r="K296" s="6">
        <v>34.700000000000003</v>
      </c>
      <c r="L296" s="6">
        <v>37.6</v>
      </c>
      <c r="M296" s="6">
        <v>20.7</v>
      </c>
      <c r="N296" s="6">
        <v>17.600000000000001</v>
      </c>
      <c r="O296" s="6">
        <v>37</v>
      </c>
      <c r="P296" s="6">
        <v>31</v>
      </c>
      <c r="Q296" s="6">
        <v>64.5</v>
      </c>
      <c r="R296" s="6">
        <v>42.4</v>
      </c>
      <c r="S296" s="6">
        <v>47</v>
      </c>
      <c r="T296" s="6">
        <v>32.200000000000003</v>
      </c>
      <c r="U296" s="6">
        <v>31.9</v>
      </c>
      <c r="V296" s="6">
        <v>10.6</v>
      </c>
      <c r="W296" s="6">
        <v>12.3</v>
      </c>
      <c r="X296" s="6">
        <v>45.3</v>
      </c>
      <c r="Y296" s="6">
        <v>51.1</v>
      </c>
      <c r="Z296" s="6">
        <v>38.5</v>
      </c>
      <c r="AA296" s="6">
        <v>38</v>
      </c>
      <c r="AB296" s="6">
        <v>63.713999999999999</v>
      </c>
      <c r="AC296" s="6">
        <v>77.224999999999994</v>
      </c>
      <c r="AD296" s="6">
        <v>80.206000000000003</v>
      </c>
      <c r="AE296" s="6">
        <v>1.7050000000000001</v>
      </c>
      <c r="AF296" s="7">
        <v>2025</v>
      </c>
      <c r="AG296" s="6">
        <v>0</v>
      </c>
      <c r="AH296" s="6">
        <v>0</v>
      </c>
      <c r="AI296" s="6">
        <v>0.2</v>
      </c>
      <c r="AJ296" s="6"/>
      <c r="AK296" s="6">
        <v>73.599999999999994</v>
      </c>
      <c r="AL296" s="6">
        <v>73.099999999999994</v>
      </c>
      <c r="AM296" s="6">
        <v>0.98599999999999999</v>
      </c>
      <c r="AN296" s="6">
        <v>1.0189999999999999</v>
      </c>
      <c r="AO296" s="6">
        <v>6.98</v>
      </c>
      <c r="AP296" s="6" t="s">
        <v>633</v>
      </c>
      <c r="AQ296" t="str">
        <f t="shared" si="4"/>
        <v>Saint Peter's</v>
      </c>
    </row>
    <row r="297" spans="1:43" x14ac:dyDescent="0.2">
      <c r="A297" s="8">
        <v>296</v>
      </c>
      <c r="B297" s="6" t="s">
        <v>421</v>
      </c>
      <c r="C297" s="6">
        <v>97.331000000000003</v>
      </c>
      <c r="D297" s="6">
        <v>108.49299999999999</v>
      </c>
      <c r="E297" s="6">
        <v>0.223</v>
      </c>
      <c r="F297" s="6" t="s">
        <v>1414</v>
      </c>
      <c r="G297" s="6">
        <v>17</v>
      </c>
      <c r="H297" s="6">
        <v>33</v>
      </c>
      <c r="I297" s="6">
        <v>48.2</v>
      </c>
      <c r="J297" s="6">
        <v>48.8</v>
      </c>
      <c r="K297" s="6">
        <v>35.9</v>
      </c>
      <c r="L297" s="6">
        <v>32.4</v>
      </c>
      <c r="M297" s="6">
        <v>19.5</v>
      </c>
      <c r="N297" s="6">
        <v>16.7</v>
      </c>
      <c r="O297" s="6">
        <v>28.8</v>
      </c>
      <c r="P297" s="6">
        <v>30</v>
      </c>
      <c r="Q297" s="6">
        <v>69.599999999999994</v>
      </c>
      <c r="R297" s="6">
        <v>48.4</v>
      </c>
      <c r="S297" s="6">
        <v>49.8</v>
      </c>
      <c r="T297" s="6">
        <v>31.9</v>
      </c>
      <c r="U297" s="6">
        <v>31.3</v>
      </c>
      <c r="V297" s="6">
        <v>9.6999999999999993</v>
      </c>
      <c r="W297" s="6">
        <v>10</v>
      </c>
      <c r="X297" s="6">
        <v>52.9</v>
      </c>
      <c r="Y297" s="6">
        <v>53.2</v>
      </c>
      <c r="Z297" s="6">
        <v>33.9</v>
      </c>
      <c r="AA297" s="6">
        <v>36.9</v>
      </c>
      <c r="AB297" s="6">
        <v>68.906000000000006</v>
      </c>
      <c r="AC297" s="6">
        <v>77.224999999999994</v>
      </c>
      <c r="AD297" s="6">
        <v>79.480999999999995</v>
      </c>
      <c r="AE297" s="6">
        <v>2.427</v>
      </c>
      <c r="AF297" s="7">
        <v>2025</v>
      </c>
      <c r="AG297" s="6">
        <v>0</v>
      </c>
      <c r="AH297" s="6">
        <v>0</v>
      </c>
      <c r="AI297" s="6">
        <v>8.6039999999999992</v>
      </c>
      <c r="AJ297" s="6"/>
      <c r="AK297" s="6">
        <v>69</v>
      </c>
      <c r="AL297" s="6">
        <v>72.5</v>
      </c>
      <c r="AM297" s="6">
        <v>0.98599999999999999</v>
      </c>
      <c r="AN297" s="6">
        <v>1.036</v>
      </c>
      <c r="AO297" s="6">
        <v>14.037000000000001</v>
      </c>
      <c r="AP297" s="6" t="s">
        <v>905</v>
      </c>
      <c r="AQ297" t="str">
        <f t="shared" si="4"/>
        <v>Bethune Cookman</v>
      </c>
    </row>
    <row r="298" spans="1:43" x14ac:dyDescent="0.2">
      <c r="A298" s="8">
        <v>297</v>
      </c>
      <c r="B298" s="6" t="s">
        <v>605</v>
      </c>
      <c r="C298" s="6">
        <v>103.786</v>
      </c>
      <c r="D298" s="6">
        <v>115.748</v>
      </c>
      <c r="E298" s="6">
        <v>0.222</v>
      </c>
      <c r="F298" s="6" t="s">
        <v>1039</v>
      </c>
      <c r="G298" s="6">
        <v>4</v>
      </c>
      <c r="H298" s="6">
        <v>26</v>
      </c>
      <c r="I298" s="6">
        <v>50</v>
      </c>
      <c r="J298" s="6">
        <v>55</v>
      </c>
      <c r="K298" s="6">
        <v>35</v>
      </c>
      <c r="L298" s="6">
        <v>38.200000000000003</v>
      </c>
      <c r="M298" s="6">
        <v>16.3</v>
      </c>
      <c r="N298" s="6">
        <v>13.9</v>
      </c>
      <c r="O298" s="6">
        <v>22.6</v>
      </c>
      <c r="P298" s="6">
        <v>33.1</v>
      </c>
      <c r="Q298" s="6">
        <v>68.099999999999994</v>
      </c>
      <c r="R298" s="6">
        <v>48.5</v>
      </c>
      <c r="S298" s="6">
        <v>56.6</v>
      </c>
      <c r="T298" s="6">
        <v>34.4</v>
      </c>
      <c r="U298" s="6">
        <v>35</v>
      </c>
      <c r="V298" s="6">
        <v>7.1</v>
      </c>
      <c r="W298" s="6">
        <v>10.199999999999999</v>
      </c>
      <c r="X298" s="6">
        <v>39.799999999999997</v>
      </c>
      <c r="Y298" s="6">
        <v>54.2</v>
      </c>
      <c r="Z298" s="6">
        <v>45.7</v>
      </c>
      <c r="AA298" s="6">
        <v>40.200000000000003</v>
      </c>
      <c r="AB298" s="6">
        <v>67.180000000000007</v>
      </c>
      <c r="AC298" s="6">
        <v>76.385999999999996</v>
      </c>
      <c r="AD298" s="6">
        <v>80.045000000000002</v>
      </c>
      <c r="AE298" s="6">
        <v>1.8440000000000001</v>
      </c>
      <c r="AF298" s="7">
        <v>2025</v>
      </c>
      <c r="AG298" s="6">
        <v>0</v>
      </c>
      <c r="AH298" s="6">
        <v>0</v>
      </c>
      <c r="AI298" s="6">
        <v>31.414999999999999</v>
      </c>
      <c r="AJ298" s="6"/>
      <c r="AK298" s="6">
        <v>75.900000000000006</v>
      </c>
      <c r="AL298" s="6">
        <v>77.2</v>
      </c>
      <c r="AM298" s="6">
        <v>1.038</v>
      </c>
      <c r="AN298" s="6">
        <v>1.198</v>
      </c>
      <c r="AO298" s="6">
        <v>17.206</v>
      </c>
      <c r="AP298" s="6" t="s">
        <v>605</v>
      </c>
      <c r="AQ298" t="str">
        <f t="shared" si="4"/>
        <v>Oral Roberts</v>
      </c>
    </row>
    <row r="299" spans="1:43" x14ac:dyDescent="0.2">
      <c r="A299" s="8">
        <v>298</v>
      </c>
      <c r="B299" s="6" t="s">
        <v>698</v>
      </c>
      <c r="C299" s="6">
        <v>101.736</v>
      </c>
      <c r="D299" s="6">
        <v>113.66500000000001</v>
      </c>
      <c r="E299" s="6">
        <v>0.218</v>
      </c>
      <c r="F299" s="6" t="s">
        <v>1488</v>
      </c>
      <c r="G299" s="6">
        <v>5</v>
      </c>
      <c r="H299" s="6">
        <v>31</v>
      </c>
      <c r="I299" s="6">
        <v>48.8</v>
      </c>
      <c r="J299" s="6">
        <v>53</v>
      </c>
      <c r="K299" s="6">
        <v>33.700000000000003</v>
      </c>
      <c r="L299" s="6">
        <v>41.1</v>
      </c>
      <c r="M299" s="6">
        <v>18.3</v>
      </c>
      <c r="N299" s="6">
        <v>17.399999999999999</v>
      </c>
      <c r="O299" s="6">
        <v>26.2</v>
      </c>
      <c r="P299" s="6">
        <v>33.5</v>
      </c>
      <c r="Q299" s="6">
        <v>68.599999999999994</v>
      </c>
      <c r="R299" s="6">
        <v>47.9</v>
      </c>
      <c r="S299" s="6">
        <v>53.7</v>
      </c>
      <c r="T299" s="6">
        <v>33.4</v>
      </c>
      <c r="U299" s="6">
        <v>34.4</v>
      </c>
      <c r="V299" s="6">
        <v>8.5</v>
      </c>
      <c r="W299" s="6">
        <v>11.1</v>
      </c>
      <c r="X299" s="6">
        <v>51.6</v>
      </c>
      <c r="Y299" s="6">
        <v>50.3</v>
      </c>
      <c r="Z299" s="6">
        <v>39.799999999999997</v>
      </c>
      <c r="AA299" s="6">
        <v>31.5</v>
      </c>
      <c r="AB299" s="6">
        <v>67.358000000000004</v>
      </c>
      <c r="AC299" s="6">
        <v>75.52</v>
      </c>
      <c r="AD299" s="6">
        <v>78.617999999999995</v>
      </c>
      <c r="AE299" s="6">
        <v>2.282</v>
      </c>
      <c r="AF299" s="7">
        <v>2025</v>
      </c>
      <c r="AG299" s="6">
        <v>0</v>
      </c>
      <c r="AH299" s="6">
        <v>0</v>
      </c>
      <c r="AI299" s="6">
        <v>0.2</v>
      </c>
      <c r="AJ299" s="6"/>
      <c r="AK299" s="6">
        <v>70.2</v>
      </c>
      <c r="AL299" s="6">
        <v>70.900000000000006</v>
      </c>
      <c r="AM299" s="6">
        <v>0.99099999999999999</v>
      </c>
      <c r="AN299" s="6">
        <v>1.117</v>
      </c>
      <c r="AO299" s="6">
        <v>15.193</v>
      </c>
      <c r="AP299" s="6" t="s">
        <v>698</v>
      </c>
      <c r="AQ299" t="str">
        <f t="shared" si="4"/>
        <v>Utah Tech</v>
      </c>
    </row>
    <row r="300" spans="1:43" x14ac:dyDescent="0.2">
      <c r="A300" s="8">
        <v>299</v>
      </c>
      <c r="B300" s="6" t="s">
        <v>454</v>
      </c>
      <c r="C300" s="6">
        <v>104.24299999999999</v>
      </c>
      <c r="D300" s="6">
        <v>116.545</v>
      </c>
      <c r="E300" s="6">
        <v>0.217</v>
      </c>
      <c r="F300" s="6" t="s">
        <v>1034</v>
      </c>
      <c r="G300" s="6">
        <v>10</v>
      </c>
      <c r="H300" s="6">
        <v>25</v>
      </c>
      <c r="I300" s="6">
        <v>52.6</v>
      </c>
      <c r="J300" s="6">
        <v>56.4</v>
      </c>
      <c r="K300" s="6">
        <v>29.5</v>
      </c>
      <c r="L300" s="6">
        <v>25.4</v>
      </c>
      <c r="M300" s="6">
        <v>15.4</v>
      </c>
      <c r="N300" s="6">
        <v>16.399999999999999</v>
      </c>
      <c r="O300" s="6">
        <v>25.9</v>
      </c>
      <c r="P300" s="6">
        <v>26.7</v>
      </c>
      <c r="Q300" s="6">
        <v>71.400000000000006</v>
      </c>
      <c r="R300" s="6">
        <v>53.9</v>
      </c>
      <c r="S300" s="6">
        <v>54.6</v>
      </c>
      <c r="T300" s="6">
        <v>33.799999999999997</v>
      </c>
      <c r="U300" s="6">
        <v>39.200000000000003</v>
      </c>
      <c r="V300" s="6">
        <v>5.8</v>
      </c>
      <c r="W300" s="6">
        <v>10</v>
      </c>
      <c r="X300" s="6">
        <v>60.1</v>
      </c>
      <c r="Y300" s="6">
        <v>63.7</v>
      </c>
      <c r="Z300" s="6">
        <v>39.1</v>
      </c>
      <c r="AA300" s="6">
        <v>41.8</v>
      </c>
      <c r="AB300" s="6">
        <v>70.766000000000005</v>
      </c>
      <c r="AC300" s="6">
        <v>76.825000000000003</v>
      </c>
      <c r="AD300" s="6">
        <v>79.387</v>
      </c>
      <c r="AE300" s="6">
        <v>1.8029999999999999</v>
      </c>
      <c r="AF300" s="7">
        <v>2025</v>
      </c>
      <c r="AG300" s="6">
        <v>0</v>
      </c>
      <c r="AH300" s="6">
        <v>0</v>
      </c>
      <c r="AI300" s="6">
        <v>8.93</v>
      </c>
      <c r="AJ300" s="6"/>
      <c r="AK300" s="6">
        <v>72.8</v>
      </c>
      <c r="AL300" s="6">
        <v>73.099999999999994</v>
      </c>
      <c r="AM300" s="6">
        <v>1.08</v>
      </c>
      <c r="AN300" s="6">
        <v>1.129</v>
      </c>
      <c r="AO300" s="6">
        <v>10.945</v>
      </c>
      <c r="AP300" s="6" t="s">
        <v>454</v>
      </c>
      <c r="AQ300" t="str">
        <f t="shared" si="4"/>
        <v>Columbia</v>
      </c>
    </row>
    <row r="301" spans="1:43" x14ac:dyDescent="0.2">
      <c r="A301" s="8">
        <v>300</v>
      </c>
      <c r="B301" s="6" t="s">
        <v>530</v>
      </c>
      <c r="C301" s="6">
        <v>99.528000000000006</v>
      </c>
      <c r="D301" s="6">
        <v>111.324</v>
      </c>
      <c r="E301" s="6">
        <v>0.216</v>
      </c>
      <c r="F301" s="6" t="s">
        <v>1489</v>
      </c>
      <c r="G301" s="6">
        <v>9</v>
      </c>
      <c r="H301" s="6">
        <v>28</v>
      </c>
      <c r="I301" s="6">
        <v>51.1</v>
      </c>
      <c r="J301" s="6">
        <v>50.7</v>
      </c>
      <c r="K301" s="6">
        <v>31.5</v>
      </c>
      <c r="L301" s="6">
        <v>33.9</v>
      </c>
      <c r="M301" s="6">
        <v>15.6</v>
      </c>
      <c r="N301" s="6">
        <v>16.100000000000001</v>
      </c>
      <c r="O301" s="6">
        <v>21.4</v>
      </c>
      <c r="P301" s="6">
        <v>29.1</v>
      </c>
      <c r="Q301" s="6">
        <v>66.8</v>
      </c>
      <c r="R301" s="6">
        <v>49.1</v>
      </c>
      <c r="S301" s="6">
        <v>53</v>
      </c>
      <c r="T301" s="6">
        <v>36.4</v>
      </c>
      <c r="U301" s="6">
        <v>31.2</v>
      </c>
      <c r="V301" s="6">
        <v>5.7</v>
      </c>
      <c r="W301" s="6">
        <v>8.3000000000000007</v>
      </c>
      <c r="X301" s="6">
        <v>51.3</v>
      </c>
      <c r="Y301" s="6">
        <v>48.5</v>
      </c>
      <c r="Z301" s="6">
        <v>37.299999999999997</v>
      </c>
      <c r="AA301" s="6">
        <v>36.700000000000003</v>
      </c>
      <c r="AB301" s="6">
        <v>67.134</v>
      </c>
      <c r="AC301" s="6">
        <v>76.216999999999999</v>
      </c>
      <c r="AD301" s="6">
        <v>79.756</v>
      </c>
      <c r="AE301" s="6">
        <v>1.395</v>
      </c>
      <c r="AF301" s="7">
        <v>2025</v>
      </c>
      <c r="AG301" s="6">
        <v>0</v>
      </c>
      <c r="AH301" s="6">
        <v>0</v>
      </c>
      <c r="AI301" s="6">
        <v>0.2</v>
      </c>
      <c r="AJ301" s="6"/>
      <c r="AK301" s="6">
        <v>67.8</v>
      </c>
      <c r="AL301" s="6">
        <v>74.2</v>
      </c>
      <c r="AM301" s="6">
        <v>1.0189999999999999</v>
      </c>
      <c r="AN301" s="6">
        <v>1.0720000000000001</v>
      </c>
      <c r="AO301" s="6">
        <v>10.4</v>
      </c>
      <c r="AP301" s="6" t="s">
        <v>530</v>
      </c>
      <c r="AQ301" t="str">
        <f t="shared" si="4"/>
        <v>Lehigh</v>
      </c>
    </row>
    <row r="302" spans="1:43" x14ac:dyDescent="0.2">
      <c r="A302" s="8">
        <v>301</v>
      </c>
      <c r="B302" s="6" t="s">
        <v>654</v>
      </c>
      <c r="C302" s="6">
        <v>99.846999999999994</v>
      </c>
      <c r="D302" s="6">
        <v>111.96599999999999</v>
      </c>
      <c r="E302" s="6">
        <v>0.21099999999999999</v>
      </c>
      <c r="F302" s="6" t="s">
        <v>1467</v>
      </c>
      <c r="G302" s="6">
        <v>13</v>
      </c>
      <c r="H302" s="6">
        <v>30</v>
      </c>
      <c r="I302" s="6">
        <v>51.6</v>
      </c>
      <c r="J302" s="6">
        <v>51.3</v>
      </c>
      <c r="K302" s="6">
        <v>23.8</v>
      </c>
      <c r="L302" s="6">
        <v>28.7</v>
      </c>
      <c r="M302" s="6">
        <v>19.600000000000001</v>
      </c>
      <c r="N302" s="6">
        <v>16.399999999999999</v>
      </c>
      <c r="O302" s="6">
        <v>25.4</v>
      </c>
      <c r="P302" s="6">
        <v>30</v>
      </c>
      <c r="Q302" s="6">
        <v>66.599999999999994</v>
      </c>
      <c r="R302" s="6">
        <v>52.6</v>
      </c>
      <c r="S302" s="6">
        <v>53.4</v>
      </c>
      <c r="T302" s="6">
        <v>33.4</v>
      </c>
      <c r="U302" s="6">
        <v>32.299999999999997</v>
      </c>
      <c r="V302" s="6">
        <v>6.7</v>
      </c>
      <c r="W302" s="6">
        <v>9.3000000000000007</v>
      </c>
      <c r="X302" s="6">
        <v>50.3</v>
      </c>
      <c r="Y302" s="6">
        <v>51</v>
      </c>
      <c r="Z302" s="6">
        <v>41.9</v>
      </c>
      <c r="AA302" s="6">
        <v>43.2</v>
      </c>
      <c r="AB302" s="6">
        <v>67.188000000000002</v>
      </c>
      <c r="AC302" s="6">
        <v>76.305000000000007</v>
      </c>
      <c r="AD302" s="6">
        <v>78.644000000000005</v>
      </c>
      <c r="AE302" s="6">
        <v>1.173</v>
      </c>
      <c r="AF302" s="7">
        <v>2025</v>
      </c>
      <c r="AG302" s="6">
        <v>0</v>
      </c>
      <c r="AH302" s="6">
        <v>0</v>
      </c>
      <c r="AI302" s="6">
        <v>0.2</v>
      </c>
      <c r="AJ302" s="6"/>
      <c r="AK302" s="6">
        <v>72.5</v>
      </c>
      <c r="AL302" s="6">
        <v>74.5</v>
      </c>
      <c r="AM302" s="6">
        <v>1.0009999999999999</v>
      </c>
      <c r="AN302" s="6">
        <v>1.081</v>
      </c>
      <c r="AO302" s="6">
        <v>12.759</v>
      </c>
      <c r="AP302" s="6" t="s">
        <v>927</v>
      </c>
      <c r="AQ302" t="str">
        <f t="shared" si="4"/>
        <v>Saint Francis</v>
      </c>
    </row>
    <row r="303" spans="1:43" x14ac:dyDescent="0.2">
      <c r="A303" s="8">
        <v>302</v>
      </c>
      <c r="B303" s="6" t="s">
        <v>506</v>
      </c>
      <c r="C303" s="6">
        <v>103.10899999999999</v>
      </c>
      <c r="D303" s="6">
        <v>115.70399999999999</v>
      </c>
      <c r="E303" s="6">
        <v>0.21</v>
      </c>
      <c r="F303" s="6" t="s">
        <v>1490</v>
      </c>
      <c r="G303" s="6">
        <v>10</v>
      </c>
      <c r="H303" s="6">
        <v>28</v>
      </c>
      <c r="I303" s="6">
        <v>53.5</v>
      </c>
      <c r="J303" s="6">
        <v>52.3</v>
      </c>
      <c r="K303" s="6">
        <v>35.700000000000003</v>
      </c>
      <c r="L303" s="6">
        <v>40.9</v>
      </c>
      <c r="M303" s="6">
        <v>21.2</v>
      </c>
      <c r="N303" s="6">
        <v>16.5</v>
      </c>
      <c r="O303" s="6">
        <v>29</v>
      </c>
      <c r="P303" s="6">
        <v>33.799999999999997</v>
      </c>
      <c r="Q303" s="6">
        <v>70.8</v>
      </c>
      <c r="R303" s="6">
        <v>52.6</v>
      </c>
      <c r="S303" s="6">
        <v>53.1</v>
      </c>
      <c r="T303" s="6">
        <v>36.6</v>
      </c>
      <c r="U303" s="6">
        <v>33.799999999999997</v>
      </c>
      <c r="V303" s="6">
        <v>7.4</v>
      </c>
      <c r="W303" s="6">
        <v>8.3000000000000007</v>
      </c>
      <c r="X303" s="6">
        <v>57</v>
      </c>
      <c r="Y303" s="6">
        <v>45.5</v>
      </c>
      <c r="Z303" s="6">
        <v>38.4</v>
      </c>
      <c r="AA303" s="6">
        <v>33.5</v>
      </c>
      <c r="AB303" s="6">
        <v>69.650999999999996</v>
      </c>
      <c r="AC303" s="6">
        <v>76.789000000000001</v>
      </c>
      <c r="AD303" s="6">
        <v>79.313000000000002</v>
      </c>
      <c r="AE303" s="6">
        <v>2.2639999999999998</v>
      </c>
      <c r="AF303" s="7">
        <v>2025</v>
      </c>
      <c r="AG303" s="6">
        <v>0</v>
      </c>
      <c r="AH303" s="6">
        <v>0</v>
      </c>
      <c r="AI303" s="6">
        <v>12.439</v>
      </c>
      <c r="AJ303" s="6"/>
      <c r="AK303" s="6">
        <v>76</v>
      </c>
      <c r="AL303" s="6">
        <v>77.2</v>
      </c>
      <c r="AM303" s="6">
        <v>1.0589999999999999</v>
      </c>
      <c r="AN303" s="6">
        <v>1.131</v>
      </c>
      <c r="AO303" s="6">
        <v>12.574</v>
      </c>
      <c r="AP303" s="6" t="s">
        <v>506</v>
      </c>
      <c r="AQ303" t="str">
        <f t="shared" si="4"/>
        <v>Howard</v>
      </c>
    </row>
    <row r="304" spans="1:43" x14ac:dyDescent="0.2">
      <c r="A304" s="8">
        <v>303</v>
      </c>
      <c r="B304" s="6" t="s">
        <v>609</v>
      </c>
      <c r="C304" s="6">
        <v>103.066</v>
      </c>
      <c r="D304" s="6">
        <v>115.697</v>
      </c>
      <c r="E304" s="6">
        <v>0.20899999999999999</v>
      </c>
      <c r="F304" s="6" t="s">
        <v>1491</v>
      </c>
      <c r="G304" s="6">
        <v>8</v>
      </c>
      <c r="H304" s="6">
        <v>27</v>
      </c>
      <c r="I304" s="6">
        <v>49.4</v>
      </c>
      <c r="J304" s="6">
        <v>53</v>
      </c>
      <c r="K304" s="6">
        <v>28.9</v>
      </c>
      <c r="L304" s="6">
        <v>25.8</v>
      </c>
      <c r="M304" s="6">
        <v>16.399999999999999</v>
      </c>
      <c r="N304" s="6">
        <v>13.4</v>
      </c>
      <c r="O304" s="6">
        <v>26.8</v>
      </c>
      <c r="P304" s="6">
        <v>29.7</v>
      </c>
      <c r="Q304" s="6">
        <v>67.5</v>
      </c>
      <c r="R304" s="6">
        <v>49.9</v>
      </c>
      <c r="S304" s="6">
        <v>50.8</v>
      </c>
      <c r="T304" s="6">
        <v>32.6</v>
      </c>
      <c r="U304" s="6">
        <v>37.5</v>
      </c>
      <c r="V304" s="6">
        <v>4.7</v>
      </c>
      <c r="W304" s="6">
        <v>9.6999999999999993</v>
      </c>
      <c r="X304" s="6">
        <v>55.7</v>
      </c>
      <c r="Y304" s="6">
        <v>53.8</v>
      </c>
      <c r="Z304" s="6">
        <v>44.4</v>
      </c>
      <c r="AA304" s="6">
        <v>39.200000000000003</v>
      </c>
      <c r="AB304" s="6">
        <v>66.847999999999999</v>
      </c>
      <c r="AC304" s="6">
        <v>76.784000000000006</v>
      </c>
      <c r="AD304" s="6">
        <v>79.944000000000003</v>
      </c>
      <c r="AE304" s="6">
        <v>1.681</v>
      </c>
      <c r="AF304" s="7">
        <v>2025</v>
      </c>
      <c r="AG304" s="6">
        <v>0</v>
      </c>
      <c r="AH304" s="6">
        <v>0</v>
      </c>
      <c r="AI304" s="6">
        <v>0.2</v>
      </c>
      <c r="AJ304" s="6"/>
      <c r="AK304" s="6">
        <v>69.7</v>
      </c>
      <c r="AL304" s="6">
        <v>77.3</v>
      </c>
      <c r="AM304" s="6">
        <v>1.026</v>
      </c>
      <c r="AN304" s="6">
        <v>1.141</v>
      </c>
      <c r="AO304" s="6">
        <v>14.738</v>
      </c>
      <c r="AP304" s="6" t="s">
        <v>928</v>
      </c>
      <c r="AQ304" t="str">
        <f t="shared" si="4"/>
        <v>Penn</v>
      </c>
    </row>
    <row r="305" spans="1:43" x14ac:dyDescent="0.2">
      <c r="A305" s="8">
        <v>304</v>
      </c>
      <c r="B305" s="6" t="s">
        <v>479</v>
      </c>
      <c r="C305" s="6">
        <v>97.649000000000001</v>
      </c>
      <c r="D305" s="6">
        <v>109.744</v>
      </c>
      <c r="E305" s="6">
        <v>0.20699999999999999</v>
      </c>
      <c r="F305" s="6" t="s">
        <v>1473</v>
      </c>
      <c r="G305" s="6">
        <v>10</v>
      </c>
      <c r="H305" s="6">
        <v>30</v>
      </c>
      <c r="I305" s="6">
        <v>49.1</v>
      </c>
      <c r="J305" s="6">
        <v>50.5</v>
      </c>
      <c r="K305" s="6">
        <v>32.1</v>
      </c>
      <c r="L305" s="6">
        <v>30.4</v>
      </c>
      <c r="M305" s="6">
        <v>17.100000000000001</v>
      </c>
      <c r="N305" s="6">
        <v>17.600000000000001</v>
      </c>
      <c r="O305" s="6">
        <v>25.9</v>
      </c>
      <c r="P305" s="6">
        <v>32</v>
      </c>
      <c r="Q305" s="6">
        <v>68.599999999999994</v>
      </c>
      <c r="R305" s="6">
        <v>49.7</v>
      </c>
      <c r="S305" s="6">
        <v>53.3</v>
      </c>
      <c r="T305" s="6">
        <v>32.200000000000003</v>
      </c>
      <c r="U305" s="6">
        <v>30.3</v>
      </c>
      <c r="V305" s="6">
        <v>6.9</v>
      </c>
      <c r="W305" s="6">
        <v>9.4</v>
      </c>
      <c r="X305" s="6">
        <v>53.6</v>
      </c>
      <c r="Y305" s="6">
        <v>50.4</v>
      </c>
      <c r="Z305" s="6">
        <v>41.5</v>
      </c>
      <c r="AA305" s="6">
        <v>35.6</v>
      </c>
      <c r="AB305" s="6">
        <v>69.218000000000004</v>
      </c>
      <c r="AC305" s="6">
        <v>75.835999999999999</v>
      </c>
      <c r="AD305" s="6">
        <v>77.756</v>
      </c>
      <c r="AE305" s="6">
        <v>1.9630000000000001</v>
      </c>
      <c r="AF305" s="7">
        <v>2025</v>
      </c>
      <c r="AG305" s="6">
        <v>0</v>
      </c>
      <c r="AH305" s="6">
        <v>0</v>
      </c>
      <c r="AI305" s="6">
        <v>0.2</v>
      </c>
      <c r="AJ305" s="6"/>
      <c r="AK305" s="6">
        <v>71.5</v>
      </c>
      <c r="AL305" s="6">
        <v>76</v>
      </c>
      <c r="AM305" s="6">
        <v>1.0109999999999999</v>
      </c>
      <c r="AN305" s="6">
        <v>1.0669999999999999</v>
      </c>
      <c r="AO305" s="6">
        <v>10.733000000000001</v>
      </c>
      <c r="AP305" s="6" t="s">
        <v>479</v>
      </c>
      <c r="AQ305" t="str">
        <f t="shared" si="4"/>
        <v>Fairleigh Dickinson</v>
      </c>
    </row>
    <row r="306" spans="1:43" x14ac:dyDescent="0.2">
      <c r="A306" s="8">
        <v>305</v>
      </c>
      <c r="B306" s="6" t="s">
        <v>538</v>
      </c>
      <c r="C306" s="6">
        <v>97.418000000000006</v>
      </c>
      <c r="D306" s="6">
        <v>109.66</v>
      </c>
      <c r="E306" s="6">
        <v>0.20399999999999999</v>
      </c>
      <c r="F306" s="6" t="s">
        <v>1464</v>
      </c>
      <c r="G306" s="6">
        <v>11</v>
      </c>
      <c r="H306" s="6">
        <v>32</v>
      </c>
      <c r="I306" s="6">
        <v>45.7</v>
      </c>
      <c r="J306" s="6">
        <v>51.3</v>
      </c>
      <c r="K306" s="6">
        <v>29.8</v>
      </c>
      <c r="L306" s="6">
        <v>43.8</v>
      </c>
      <c r="M306" s="6">
        <v>16</v>
      </c>
      <c r="N306" s="6">
        <v>19.100000000000001</v>
      </c>
      <c r="O306" s="6">
        <v>25.9</v>
      </c>
      <c r="P306" s="6">
        <v>35.5</v>
      </c>
      <c r="Q306" s="6">
        <v>66.400000000000006</v>
      </c>
      <c r="R306" s="6">
        <v>45</v>
      </c>
      <c r="S306" s="6">
        <v>53.8</v>
      </c>
      <c r="T306" s="6">
        <v>31.3</v>
      </c>
      <c r="U306" s="6">
        <v>31.5</v>
      </c>
      <c r="V306" s="6">
        <v>8.5</v>
      </c>
      <c r="W306" s="6">
        <v>11.5</v>
      </c>
      <c r="X306" s="6">
        <v>45.3</v>
      </c>
      <c r="Y306" s="6">
        <v>49.2</v>
      </c>
      <c r="Z306" s="6">
        <v>38.1</v>
      </c>
      <c r="AA306" s="6">
        <v>36.9</v>
      </c>
      <c r="AB306" s="6">
        <v>66.233999999999995</v>
      </c>
      <c r="AC306" s="6">
        <v>76.206999999999994</v>
      </c>
      <c r="AD306" s="6">
        <v>78.846999999999994</v>
      </c>
      <c r="AE306" s="6">
        <v>2.1850000000000001</v>
      </c>
      <c r="AF306" s="7">
        <v>2025</v>
      </c>
      <c r="AG306" s="6">
        <v>0</v>
      </c>
      <c r="AH306" s="6">
        <v>0</v>
      </c>
      <c r="AI306" s="6">
        <v>9.2870000000000008</v>
      </c>
      <c r="AJ306" s="6"/>
      <c r="AK306" s="6">
        <v>72.900000000000006</v>
      </c>
      <c r="AL306" s="6">
        <v>73</v>
      </c>
      <c r="AM306" s="6">
        <v>0.97099999999999997</v>
      </c>
      <c r="AN306" s="6">
        <v>1.0960000000000001</v>
      </c>
      <c r="AO306" s="6">
        <v>12.28</v>
      </c>
      <c r="AP306" s="6" t="s">
        <v>538</v>
      </c>
      <c r="AQ306" t="str">
        <f t="shared" si="4"/>
        <v>Louisiana</v>
      </c>
    </row>
    <row r="307" spans="1:43" x14ac:dyDescent="0.2">
      <c r="A307" s="8">
        <v>306</v>
      </c>
      <c r="B307" s="6" t="s">
        <v>748</v>
      </c>
      <c r="C307" s="6">
        <v>96.400999999999996</v>
      </c>
      <c r="D307" s="6">
        <v>108.602</v>
      </c>
      <c r="E307" s="6">
        <v>0.20300000000000001</v>
      </c>
      <c r="F307" s="6" t="s">
        <v>1485</v>
      </c>
      <c r="G307" s="6">
        <v>9</v>
      </c>
      <c r="H307" s="6">
        <v>31</v>
      </c>
      <c r="I307" s="6">
        <v>47.9</v>
      </c>
      <c r="J307" s="6">
        <v>50.2</v>
      </c>
      <c r="K307" s="6">
        <v>33.799999999999997</v>
      </c>
      <c r="L307" s="6">
        <v>35.4</v>
      </c>
      <c r="M307" s="6">
        <v>19.5</v>
      </c>
      <c r="N307" s="6">
        <v>16.100000000000001</v>
      </c>
      <c r="O307" s="6">
        <v>28.1</v>
      </c>
      <c r="P307" s="6">
        <v>30.2</v>
      </c>
      <c r="Q307" s="6">
        <v>71</v>
      </c>
      <c r="R307" s="6">
        <v>49.8</v>
      </c>
      <c r="S307" s="6">
        <v>51.2</v>
      </c>
      <c r="T307" s="6">
        <v>29.8</v>
      </c>
      <c r="U307" s="6">
        <v>32.5</v>
      </c>
      <c r="V307" s="6">
        <v>11.2</v>
      </c>
      <c r="W307" s="6">
        <v>9.4</v>
      </c>
      <c r="X307" s="6">
        <v>56.9</v>
      </c>
      <c r="Y307" s="6">
        <v>51.6</v>
      </c>
      <c r="Z307" s="6">
        <v>36.9</v>
      </c>
      <c r="AA307" s="6">
        <v>38.4</v>
      </c>
      <c r="AB307" s="6">
        <v>70.712000000000003</v>
      </c>
      <c r="AC307" s="6">
        <v>76.694999999999993</v>
      </c>
      <c r="AD307" s="6">
        <v>79.334999999999994</v>
      </c>
      <c r="AE307" s="6">
        <v>2.4980000000000002</v>
      </c>
      <c r="AF307" s="7">
        <v>2025</v>
      </c>
      <c r="AG307" s="6">
        <v>0</v>
      </c>
      <c r="AH307" s="6">
        <v>0</v>
      </c>
      <c r="AI307" s="6">
        <v>27.039000000000001</v>
      </c>
      <c r="AJ307" s="6"/>
      <c r="AK307" s="6">
        <v>69.400000000000006</v>
      </c>
      <c r="AL307" s="6">
        <v>70.599999999999994</v>
      </c>
      <c r="AM307" s="6">
        <v>0.97799999999999998</v>
      </c>
      <c r="AN307" s="6">
        <v>1.07</v>
      </c>
      <c r="AO307" s="6">
        <v>11.499000000000001</v>
      </c>
      <c r="AP307" s="6" t="s">
        <v>748</v>
      </c>
      <c r="AQ307" t="str">
        <f t="shared" si="4"/>
        <v>Southern Miss</v>
      </c>
    </row>
    <row r="308" spans="1:43" x14ac:dyDescent="0.2">
      <c r="A308" s="8">
        <v>307</v>
      </c>
      <c r="B308" s="6" t="s">
        <v>625</v>
      </c>
      <c r="C308" s="6">
        <v>101.815</v>
      </c>
      <c r="D308" s="6">
        <v>114.764</v>
      </c>
      <c r="E308" s="6">
        <v>0.20200000000000001</v>
      </c>
      <c r="F308" s="6" t="s">
        <v>1427</v>
      </c>
      <c r="G308" s="6">
        <v>14</v>
      </c>
      <c r="H308" s="6">
        <v>33</v>
      </c>
      <c r="I308" s="6">
        <v>47.7</v>
      </c>
      <c r="J308" s="6">
        <v>53.1</v>
      </c>
      <c r="K308" s="6">
        <v>29.6</v>
      </c>
      <c r="L308" s="6">
        <v>27.3</v>
      </c>
      <c r="M308" s="6">
        <v>17.2</v>
      </c>
      <c r="N308" s="6">
        <v>16</v>
      </c>
      <c r="O308" s="6">
        <v>32.200000000000003</v>
      </c>
      <c r="P308" s="6">
        <v>30.7</v>
      </c>
      <c r="Q308" s="6">
        <v>65.3</v>
      </c>
      <c r="R308" s="6">
        <v>48.1</v>
      </c>
      <c r="S308" s="6">
        <v>52.8</v>
      </c>
      <c r="T308" s="6">
        <v>31.2</v>
      </c>
      <c r="U308" s="6">
        <v>35.700000000000003</v>
      </c>
      <c r="V308" s="6">
        <v>9.1</v>
      </c>
      <c r="W308" s="6">
        <v>8.8000000000000007</v>
      </c>
      <c r="X308" s="6">
        <v>51.1</v>
      </c>
      <c r="Y308" s="6">
        <v>53.9</v>
      </c>
      <c r="Z308" s="6">
        <v>30.1</v>
      </c>
      <c r="AA308" s="6">
        <v>40.9</v>
      </c>
      <c r="AB308" s="6">
        <v>64.804000000000002</v>
      </c>
      <c r="AC308" s="6">
        <v>76.801000000000002</v>
      </c>
      <c r="AD308" s="6">
        <v>79.034999999999997</v>
      </c>
      <c r="AE308" s="6">
        <v>2.0259999999999998</v>
      </c>
      <c r="AF308" s="7">
        <v>2025</v>
      </c>
      <c r="AG308" s="6">
        <v>0</v>
      </c>
      <c r="AH308" s="6">
        <v>0</v>
      </c>
      <c r="AI308" s="6">
        <v>11.592000000000001</v>
      </c>
      <c r="AJ308" s="6"/>
      <c r="AK308" s="6">
        <v>72.2</v>
      </c>
      <c r="AL308" s="6">
        <v>69.099999999999994</v>
      </c>
      <c r="AM308" s="6">
        <v>1.026</v>
      </c>
      <c r="AN308" s="6">
        <v>1.1000000000000001</v>
      </c>
      <c r="AO308" s="6">
        <v>9.9920000000000009</v>
      </c>
      <c r="AP308" s="6" t="s">
        <v>625</v>
      </c>
      <c r="AQ308" t="str">
        <f t="shared" si="4"/>
        <v>Rider</v>
      </c>
    </row>
    <row r="309" spans="1:43" x14ac:dyDescent="0.2">
      <c r="A309" s="8">
        <v>308</v>
      </c>
      <c r="B309" s="6" t="s">
        <v>443</v>
      </c>
      <c r="C309" s="6">
        <v>98.956999999999994</v>
      </c>
      <c r="D309" s="6">
        <v>111.58</v>
      </c>
      <c r="E309" s="6">
        <v>0.20100000000000001</v>
      </c>
      <c r="F309" s="6" t="s">
        <v>1468</v>
      </c>
      <c r="G309" s="6">
        <v>8</v>
      </c>
      <c r="H309" s="6">
        <v>30</v>
      </c>
      <c r="I309" s="6">
        <v>48.7</v>
      </c>
      <c r="J309" s="6">
        <v>53.4</v>
      </c>
      <c r="K309" s="6">
        <v>43.9</v>
      </c>
      <c r="L309" s="6">
        <v>33.299999999999997</v>
      </c>
      <c r="M309" s="6">
        <v>19.899999999999999</v>
      </c>
      <c r="N309" s="6">
        <v>13.5</v>
      </c>
      <c r="O309" s="6">
        <v>31.2</v>
      </c>
      <c r="P309" s="6">
        <v>28.2</v>
      </c>
      <c r="Q309" s="6">
        <v>68.900000000000006</v>
      </c>
      <c r="R309" s="6">
        <v>50.7</v>
      </c>
      <c r="S309" s="6">
        <v>55.4</v>
      </c>
      <c r="T309" s="6">
        <v>30.7</v>
      </c>
      <c r="U309" s="6">
        <v>32.4</v>
      </c>
      <c r="V309" s="6">
        <v>6.1</v>
      </c>
      <c r="W309" s="6">
        <v>10.9</v>
      </c>
      <c r="X309" s="6">
        <v>47.5</v>
      </c>
      <c r="Y309" s="6">
        <v>41.7</v>
      </c>
      <c r="Z309" s="6">
        <v>42</v>
      </c>
      <c r="AA309" s="6">
        <v>29.2</v>
      </c>
      <c r="AB309" s="6">
        <v>67.477999999999994</v>
      </c>
      <c r="AC309" s="6">
        <v>77.265000000000001</v>
      </c>
      <c r="AD309" s="6">
        <v>80.307000000000002</v>
      </c>
      <c r="AE309" s="6">
        <v>2.2989999999999999</v>
      </c>
      <c r="AF309" s="7">
        <v>2025</v>
      </c>
      <c r="AG309" s="6">
        <v>0</v>
      </c>
      <c r="AH309" s="6">
        <v>0</v>
      </c>
      <c r="AI309" s="6">
        <v>1.0740000000000001</v>
      </c>
      <c r="AJ309" s="6"/>
      <c r="AK309" s="6">
        <v>66.3</v>
      </c>
      <c r="AL309" s="6">
        <v>69.8</v>
      </c>
      <c r="AM309" s="6">
        <v>1.0049999999999999</v>
      </c>
      <c r="AN309" s="6">
        <v>1.129</v>
      </c>
      <c r="AO309" s="6">
        <v>15.157</v>
      </c>
      <c r="AP309" s="6" t="s">
        <v>443</v>
      </c>
      <c r="AQ309" t="str">
        <f t="shared" si="4"/>
        <v>Charleston Southern</v>
      </c>
    </row>
    <row r="310" spans="1:43" x14ac:dyDescent="0.2">
      <c r="A310" s="8">
        <v>309</v>
      </c>
      <c r="B310" s="6" t="s">
        <v>535</v>
      </c>
      <c r="C310" s="6">
        <v>100.739</v>
      </c>
      <c r="D310" s="6">
        <v>113.66500000000001</v>
      </c>
      <c r="E310" s="6">
        <v>0.2</v>
      </c>
      <c r="F310" s="6" t="s">
        <v>1492</v>
      </c>
      <c r="G310" s="6">
        <v>5</v>
      </c>
      <c r="H310" s="6">
        <v>30</v>
      </c>
      <c r="I310" s="6">
        <v>49.2</v>
      </c>
      <c r="J310" s="6">
        <v>53.4</v>
      </c>
      <c r="K310" s="6">
        <v>35.5</v>
      </c>
      <c r="L310" s="6">
        <v>35.200000000000003</v>
      </c>
      <c r="M310" s="6">
        <v>21.7</v>
      </c>
      <c r="N310" s="6">
        <v>17.100000000000001</v>
      </c>
      <c r="O310" s="6">
        <v>28.5</v>
      </c>
      <c r="P310" s="6">
        <v>34.9</v>
      </c>
      <c r="Q310" s="6">
        <v>65.7</v>
      </c>
      <c r="R310" s="6">
        <v>47</v>
      </c>
      <c r="S310" s="6">
        <v>51.2</v>
      </c>
      <c r="T310" s="6">
        <v>35.299999999999997</v>
      </c>
      <c r="U310" s="6">
        <v>38.1</v>
      </c>
      <c r="V310" s="6">
        <v>8.3000000000000007</v>
      </c>
      <c r="W310" s="6">
        <v>8</v>
      </c>
      <c r="X310" s="6">
        <v>49.3</v>
      </c>
      <c r="Y310" s="6">
        <v>49.4</v>
      </c>
      <c r="Z310" s="6">
        <v>37.1</v>
      </c>
      <c r="AA310" s="6">
        <v>37.6</v>
      </c>
      <c r="AB310" s="6">
        <v>64.009</v>
      </c>
      <c r="AC310" s="6">
        <v>78.093000000000004</v>
      </c>
      <c r="AD310" s="6">
        <v>80.977000000000004</v>
      </c>
      <c r="AE310" s="6">
        <v>1.7370000000000001</v>
      </c>
      <c r="AF310" s="7">
        <v>2025</v>
      </c>
      <c r="AG310" s="6">
        <v>0</v>
      </c>
      <c r="AH310" s="6">
        <v>0</v>
      </c>
      <c r="AI310" s="6">
        <v>20.12</v>
      </c>
      <c r="AJ310" s="6"/>
      <c r="AK310" s="6">
        <v>75.5</v>
      </c>
      <c r="AL310" s="6">
        <v>73.8</v>
      </c>
      <c r="AM310" s="6">
        <v>0.99099999999999999</v>
      </c>
      <c r="AN310" s="6">
        <v>1.1379999999999999</v>
      </c>
      <c r="AO310" s="6">
        <v>15.835000000000001</v>
      </c>
      <c r="AP310" s="6" t="s">
        <v>918</v>
      </c>
      <c r="AQ310" t="str">
        <f t="shared" si="4"/>
        <v>Long Beach State</v>
      </c>
    </row>
    <row r="311" spans="1:43" x14ac:dyDescent="0.2">
      <c r="A311" s="8">
        <v>310</v>
      </c>
      <c r="B311" s="6" t="s">
        <v>737</v>
      </c>
      <c r="C311" s="6">
        <v>99.733999999999995</v>
      </c>
      <c r="D311" s="6">
        <v>112.712</v>
      </c>
      <c r="E311" s="6">
        <v>0.19700000000000001</v>
      </c>
      <c r="F311" s="6" t="s">
        <v>1483</v>
      </c>
      <c r="G311" s="6">
        <v>11</v>
      </c>
      <c r="H311" s="6">
        <v>30</v>
      </c>
      <c r="I311" s="6">
        <v>50.1</v>
      </c>
      <c r="J311" s="6">
        <v>52.8</v>
      </c>
      <c r="K311" s="6">
        <v>29.3</v>
      </c>
      <c r="L311" s="6">
        <v>30.2</v>
      </c>
      <c r="M311" s="6">
        <v>17.7</v>
      </c>
      <c r="N311" s="6">
        <v>16.899999999999999</v>
      </c>
      <c r="O311" s="6">
        <v>28.6</v>
      </c>
      <c r="P311" s="6">
        <v>27.9</v>
      </c>
      <c r="Q311" s="6">
        <v>66.7</v>
      </c>
      <c r="R311" s="6">
        <v>50.7</v>
      </c>
      <c r="S311" s="6">
        <v>52.9</v>
      </c>
      <c r="T311" s="6">
        <v>32.9</v>
      </c>
      <c r="U311" s="6">
        <v>35.1</v>
      </c>
      <c r="V311" s="6">
        <v>7.9</v>
      </c>
      <c r="W311" s="6">
        <v>7</v>
      </c>
      <c r="X311" s="6">
        <v>54.8</v>
      </c>
      <c r="Y311" s="6">
        <v>51.8</v>
      </c>
      <c r="Z311" s="6">
        <v>39.6</v>
      </c>
      <c r="AA311" s="6">
        <v>35.700000000000003</v>
      </c>
      <c r="AB311" s="6">
        <v>66.491</v>
      </c>
      <c r="AC311" s="6">
        <v>77.186000000000007</v>
      </c>
      <c r="AD311" s="6">
        <v>79.376999999999995</v>
      </c>
      <c r="AE311" s="6">
        <v>1.7</v>
      </c>
      <c r="AF311" s="7">
        <v>2025</v>
      </c>
      <c r="AG311" s="6">
        <v>0</v>
      </c>
      <c r="AH311" s="6">
        <v>0</v>
      </c>
      <c r="AI311" s="6">
        <v>0.2</v>
      </c>
      <c r="AJ311" s="6"/>
      <c r="AK311" s="6">
        <v>68.900000000000006</v>
      </c>
      <c r="AL311" s="6">
        <v>74.3</v>
      </c>
      <c r="AM311" s="6">
        <v>1.0269999999999999</v>
      </c>
      <c r="AN311" s="6">
        <v>1.077</v>
      </c>
      <c r="AO311" s="6">
        <v>7.2469999999999999</v>
      </c>
      <c r="AP311" s="6" t="s">
        <v>989</v>
      </c>
      <c r="AQ311" t="str">
        <f t="shared" si="4"/>
        <v>Loyola MD</v>
      </c>
    </row>
    <row r="312" spans="1:43" x14ac:dyDescent="0.2">
      <c r="A312" s="8">
        <v>311</v>
      </c>
      <c r="B312" s="6" t="s">
        <v>934</v>
      </c>
      <c r="C312" s="6">
        <v>98.408000000000001</v>
      </c>
      <c r="D312" s="6">
        <v>111.319</v>
      </c>
      <c r="E312" s="6">
        <v>0.19500000000000001</v>
      </c>
      <c r="F312" s="6" t="s">
        <v>1483</v>
      </c>
      <c r="G312" s="6">
        <v>11</v>
      </c>
      <c r="H312" s="6">
        <v>30</v>
      </c>
      <c r="I312" s="6">
        <v>48.5</v>
      </c>
      <c r="J312" s="6">
        <v>54.2</v>
      </c>
      <c r="K312" s="6">
        <v>37.5</v>
      </c>
      <c r="L312" s="6">
        <v>30.5</v>
      </c>
      <c r="M312" s="6">
        <v>18</v>
      </c>
      <c r="N312" s="6">
        <v>17.600000000000001</v>
      </c>
      <c r="O312" s="6">
        <v>25.2</v>
      </c>
      <c r="P312" s="6">
        <v>32.1</v>
      </c>
      <c r="Q312" s="6">
        <v>68</v>
      </c>
      <c r="R312" s="6">
        <v>50.3</v>
      </c>
      <c r="S312" s="6">
        <v>56.3</v>
      </c>
      <c r="T312" s="6">
        <v>31</v>
      </c>
      <c r="U312" s="6">
        <v>34.5</v>
      </c>
      <c r="V312" s="6">
        <v>8.4</v>
      </c>
      <c r="W312" s="6">
        <v>10.3</v>
      </c>
      <c r="X312" s="6">
        <v>48.5</v>
      </c>
      <c r="Y312" s="6">
        <v>64.7</v>
      </c>
      <c r="Z312" s="6">
        <v>46.9</v>
      </c>
      <c r="AA312" s="6">
        <v>47.5</v>
      </c>
      <c r="AB312" s="6">
        <v>68.064999999999998</v>
      </c>
      <c r="AC312" s="6">
        <v>76.869</v>
      </c>
      <c r="AD312" s="6">
        <v>79.128</v>
      </c>
      <c r="AE312" s="6">
        <v>0.94599999999999995</v>
      </c>
      <c r="AF312" s="7">
        <v>2025</v>
      </c>
      <c r="AG312" s="6">
        <v>0</v>
      </c>
      <c r="AH312" s="6">
        <v>0</v>
      </c>
      <c r="AI312" s="6">
        <v>0.2</v>
      </c>
      <c r="AJ312" s="6"/>
      <c r="AK312" s="6">
        <v>76.7</v>
      </c>
      <c r="AL312" s="6">
        <v>65.099999999999994</v>
      </c>
      <c r="AM312" s="6">
        <v>1.012</v>
      </c>
      <c r="AN312" s="6">
        <v>1.105</v>
      </c>
      <c r="AO312" s="6">
        <v>10.125</v>
      </c>
      <c r="AP312" s="6" t="s">
        <v>934</v>
      </c>
      <c r="AQ312" t="str">
        <f t="shared" si="4"/>
        <v>VMI</v>
      </c>
    </row>
    <row r="313" spans="1:43" x14ac:dyDescent="0.2">
      <c r="A313" s="8">
        <v>312</v>
      </c>
      <c r="B313" s="6" t="s">
        <v>726</v>
      </c>
      <c r="C313" s="6">
        <v>100.145</v>
      </c>
      <c r="D313" s="6">
        <v>113.35899999999999</v>
      </c>
      <c r="E313" s="6">
        <v>0.19400000000000001</v>
      </c>
      <c r="F313" s="6" t="s">
        <v>1434</v>
      </c>
      <c r="G313" s="6">
        <v>14</v>
      </c>
      <c r="H313" s="6">
        <v>29</v>
      </c>
      <c r="I313" s="6">
        <v>49.7</v>
      </c>
      <c r="J313" s="6">
        <v>53.7</v>
      </c>
      <c r="K313" s="6">
        <v>25.8</v>
      </c>
      <c r="L313" s="6">
        <v>27.1</v>
      </c>
      <c r="M313" s="6">
        <v>14.7</v>
      </c>
      <c r="N313" s="6">
        <v>16</v>
      </c>
      <c r="O313" s="6">
        <v>25.8</v>
      </c>
      <c r="P313" s="6">
        <v>29.3</v>
      </c>
      <c r="Q313" s="6">
        <v>67.599999999999994</v>
      </c>
      <c r="R313" s="6">
        <v>52.1</v>
      </c>
      <c r="S313" s="6">
        <v>55.2</v>
      </c>
      <c r="T313" s="6">
        <v>30.8</v>
      </c>
      <c r="U313" s="6">
        <v>34.5</v>
      </c>
      <c r="V313" s="6">
        <v>6.1</v>
      </c>
      <c r="W313" s="6">
        <v>8.8000000000000007</v>
      </c>
      <c r="X313" s="6">
        <v>50.2</v>
      </c>
      <c r="Y313" s="6">
        <v>53.8</v>
      </c>
      <c r="Z313" s="6">
        <v>41.1</v>
      </c>
      <c r="AA313" s="6">
        <v>42.2</v>
      </c>
      <c r="AB313" s="6">
        <v>67.506</v>
      </c>
      <c r="AC313" s="6">
        <v>74.893000000000001</v>
      </c>
      <c r="AD313" s="6">
        <v>77.963999999999999</v>
      </c>
      <c r="AE313" s="6">
        <v>1.9430000000000001</v>
      </c>
      <c r="AF313" s="7">
        <v>2025</v>
      </c>
      <c r="AG313" s="6">
        <v>0</v>
      </c>
      <c r="AH313" s="6">
        <v>0</v>
      </c>
      <c r="AI313" s="6">
        <v>0.2</v>
      </c>
      <c r="AJ313" s="6"/>
      <c r="AK313" s="6">
        <v>68.5</v>
      </c>
      <c r="AL313" s="6">
        <v>69.900000000000006</v>
      </c>
      <c r="AM313" s="6">
        <v>1.032</v>
      </c>
      <c r="AN313" s="6">
        <v>1.107</v>
      </c>
      <c r="AO313" s="6">
        <v>8.1180000000000003</v>
      </c>
      <c r="AP313" s="6" t="s">
        <v>726</v>
      </c>
      <c r="AQ313" t="str">
        <f t="shared" si="4"/>
        <v>Army</v>
      </c>
    </row>
    <row r="314" spans="1:43" x14ac:dyDescent="0.2">
      <c r="A314" s="8">
        <v>313</v>
      </c>
      <c r="B314" s="6" t="s">
        <v>462</v>
      </c>
      <c r="C314" s="6">
        <v>100.92100000000001</v>
      </c>
      <c r="D314" s="6">
        <v>114.316</v>
      </c>
      <c r="E314" s="6">
        <v>0.193</v>
      </c>
      <c r="F314" s="6" t="s">
        <v>1035</v>
      </c>
      <c r="G314" s="6">
        <v>12</v>
      </c>
      <c r="H314" s="6">
        <v>26</v>
      </c>
      <c r="I314" s="6">
        <v>48.8</v>
      </c>
      <c r="J314" s="6">
        <v>53.8</v>
      </c>
      <c r="K314" s="6">
        <v>36.299999999999997</v>
      </c>
      <c r="L314" s="6">
        <v>40.299999999999997</v>
      </c>
      <c r="M314" s="6">
        <v>18.100000000000001</v>
      </c>
      <c r="N314" s="6">
        <v>20</v>
      </c>
      <c r="O314" s="6">
        <v>34</v>
      </c>
      <c r="P314" s="6">
        <v>32.1</v>
      </c>
      <c r="Q314" s="6">
        <v>71.3</v>
      </c>
      <c r="R314" s="6">
        <v>47.6</v>
      </c>
      <c r="S314" s="6">
        <v>56.3</v>
      </c>
      <c r="T314" s="6">
        <v>35.5</v>
      </c>
      <c r="U314" s="6">
        <v>33.5</v>
      </c>
      <c r="V314" s="6">
        <v>6.4</v>
      </c>
      <c r="W314" s="6">
        <v>6.5</v>
      </c>
      <c r="X314" s="6">
        <v>44.8</v>
      </c>
      <c r="Y314" s="6">
        <v>57.4</v>
      </c>
      <c r="Z314" s="6">
        <v>20.7</v>
      </c>
      <c r="AA314" s="6">
        <v>41.1</v>
      </c>
      <c r="AB314" s="6">
        <v>70.069999999999993</v>
      </c>
      <c r="AC314" s="6">
        <v>76.918999999999997</v>
      </c>
      <c r="AD314" s="6">
        <v>80.900999999999996</v>
      </c>
      <c r="AE314" s="6">
        <v>2.367</v>
      </c>
      <c r="AF314" s="7">
        <v>2025</v>
      </c>
      <c r="AG314" s="6">
        <v>0</v>
      </c>
      <c r="AH314" s="6">
        <v>0</v>
      </c>
      <c r="AI314" s="6">
        <v>0.2</v>
      </c>
      <c r="AJ314" s="6"/>
      <c r="AK314" s="6">
        <v>72.3</v>
      </c>
      <c r="AL314" s="6">
        <v>73.7</v>
      </c>
      <c r="AM314" s="6">
        <v>1.0469999999999999</v>
      </c>
      <c r="AN314" s="6">
        <v>1.0920000000000001</v>
      </c>
      <c r="AO314" s="6">
        <v>8.782</v>
      </c>
      <c r="AP314" s="6" t="s">
        <v>929</v>
      </c>
      <c r="AQ314" t="str">
        <f t="shared" si="4"/>
        <v>Delaware State</v>
      </c>
    </row>
    <row r="315" spans="1:43" x14ac:dyDescent="0.2">
      <c r="A315" s="8">
        <v>314</v>
      </c>
      <c r="B315" s="6" t="s">
        <v>734</v>
      </c>
      <c r="C315" s="6">
        <v>108.997</v>
      </c>
      <c r="D315" s="6">
        <v>123.489</v>
      </c>
      <c r="E315" s="6">
        <v>0.192</v>
      </c>
      <c r="F315" s="6" t="s">
        <v>1493</v>
      </c>
      <c r="G315" s="6">
        <v>7</v>
      </c>
      <c r="H315" s="6">
        <v>29</v>
      </c>
      <c r="I315" s="6">
        <v>50.4</v>
      </c>
      <c r="J315" s="6">
        <v>57</v>
      </c>
      <c r="K315" s="6">
        <v>34.1</v>
      </c>
      <c r="L315" s="6">
        <v>35.1</v>
      </c>
      <c r="M315" s="6">
        <v>15.7</v>
      </c>
      <c r="N315" s="6">
        <v>16</v>
      </c>
      <c r="O315" s="6">
        <v>30.6</v>
      </c>
      <c r="P315" s="6">
        <v>33.6</v>
      </c>
      <c r="Q315" s="6">
        <v>65.900000000000006</v>
      </c>
      <c r="R315" s="6">
        <v>46.2</v>
      </c>
      <c r="S315" s="6">
        <v>57.8</v>
      </c>
      <c r="T315" s="6">
        <v>36.799999999999997</v>
      </c>
      <c r="U315" s="6">
        <v>37.299999999999997</v>
      </c>
      <c r="V315" s="6">
        <v>5.9</v>
      </c>
      <c r="W315" s="6">
        <v>13.8</v>
      </c>
      <c r="X315" s="6">
        <v>53.2</v>
      </c>
      <c r="Y315" s="6">
        <v>59.2</v>
      </c>
      <c r="Z315" s="6">
        <v>47.3</v>
      </c>
      <c r="AA315" s="6">
        <v>40.799999999999997</v>
      </c>
      <c r="AB315" s="6">
        <v>64.816000000000003</v>
      </c>
      <c r="AC315" s="6">
        <v>76.790000000000006</v>
      </c>
      <c r="AD315" s="6">
        <v>78.959000000000003</v>
      </c>
      <c r="AE315" s="6">
        <v>1.966</v>
      </c>
      <c r="AF315" s="7">
        <v>2025</v>
      </c>
      <c r="AG315" s="6">
        <v>0</v>
      </c>
      <c r="AH315" s="6">
        <v>0</v>
      </c>
      <c r="AI315" s="6">
        <v>0.2</v>
      </c>
      <c r="AJ315" s="6"/>
      <c r="AK315" s="6">
        <v>74.8</v>
      </c>
      <c r="AL315" s="6">
        <v>74.900000000000006</v>
      </c>
      <c r="AM315" s="6">
        <v>1.093</v>
      </c>
      <c r="AN315" s="6">
        <v>1.2030000000000001</v>
      </c>
      <c r="AO315" s="6">
        <v>11.372999999999999</v>
      </c>
      <c r="AP315" s="6" t="s">
        <v>926</v>
      </c>
      <c r="AQ315" t="str">
        <f t="shared" si="4"/>
        <v>IU Indy</v>
      </c>
    </row>
    <row r="316" spans="1:43" x14ac:dyDescent="0.2">
      <c r="A316" s="8">
        <v>315</v>
      </c>
      <c r="B316" s="6" t="s">
        <v>472</v>
      </c>
      <c r="C316" s="6">
        <v>93.328999999999994</v>
      </c>
      <c r="D316" s="6">
        <v>105.821</v>
      </c>
      <c r="E316" s="6">
        <v>0.191</v>
      </c>
      <c r="F316" s="6" t="s">
        <v>1489</v>
      </c>
      <c r="G316" s="6">
        <v>9</v>
      </c>
      <c r="H316" s="6">
        <v>28</v>
      </c>
      <c r="I316" s="6">
        <v>44.1</v>
      </c>
      <c r="J316" s="6">
        <v>51</v>
      </c>
      <c r="K316" s="6">
        <v>33</v>
      </c>
      <c r="L316" s="6">
        <v>39.700000000000003</v>
      </c>
      <c r="M316" s="6">
        <v>18.7</v>
      </c>
      <c r="N316" s="6">
        <v>20.8</v>
      </c>
      <c r="O316" s="6">
        <v>30</v>
      </c>
      <c r="P316" s="6">
        <v>30.9</v>
      </c>
      <c r="Q316" s="6">
        <v>67</v>
      </c>
      <c r="R316" s="6">
        <v>42.6</v>
      </c>
      <c r="S316" s="6">
        <v>50.2</v>
      </c>
      <c r="T316" s="6">
        <v>31.7</v>
      </c>
      <c r="U316" s="6">
        <v>34.700000000000003</v>
      </c>
      <c r="V316" s="6">
        <v>8.1</v>
      </c>
      <c r="W316" s="6">
        <v>11.5</v>
      </c>
      <c r="X316" s="6">
        <v>46</v>
      </c>
      <c r="Y316" s="6">
        <v>61.8</v>
      </c>
      <c r="Z316" s="6">
        <v>29.7</v>
      </c>
      <c r="AA316" s="6">
        <v>44.4</v>
      </c>
      <c r="AB316" s="6">
        <v>66.097999999999999</v>
      </c>
      <c r="AC316" s="6">
        <v>76.369</v>
      </c>
      <c r="AD316" s="6">
        <v>78.674000000000007</v>
      </c>
      <c r="AE316" s="6">
        <v>2.3039999999999998</v>
      </c>
      <c r="AF316" s="7">
        <v>2025</v>
      </c>
      <c r="AG316" s="6">
        <v>0</v>
      </c>
      <c r="AH316" s="6">
        <v>0</v>
      </c>
      <c r="AI316" s="6">
        <v>0.2</v>
      </c>
      <c r="AJ316" s="6"/>
      <c r="AK316" s="6">
        <v>69.3</v>
      </c>
      <c r="AL316" s="6">
        <v>71.099999999999994</v>
      </c>
      <c r="AM316" s="6">
        <v>0.94</v>
      </c>
      <c r="AN316" s="6">
        <v>1.04</v>
      </c>
      <c r="AO316" s="6">
        <v>12.531000000000001</v>
      </c>
      <c r="AP316" s="6" t="s">
        <v>472</v>
      </c>
      <c r="AQ316" t="str">
        <f t="shared" si="4"/>
        <v>Eastern Illinois</v>
      </c>
    </row>
    <row r="317" spans="1:43" x14ac:dyDescent="0.2">
      <c r="A317" s="8">
        <v>316</v>
      </c>
      <c r="B317" s="6" t="s">
        <v>422</v>
      </c>
      <c r="C317" s="6">
        <v>98.802999999999997</v>
      </c>
      <c r="D317" s="6">
        <v>112.14</v>
      </c>
      <c r="E317" s="6">
        <v>0.189</v>
      </c>
      <c r="F317" s="6" t="s">
        <v>1482</v>
      </c>
      <c r="G317" s="6">
        <v>12</v>
      </c>
      <c r="H317" s="6">
        <v>29</v>
      </c>
      <c r="I317" s="6">
        <v>51.6</v>
      </c>
      <c r="J317" s="6">
        <v>49.7</v>
      </c>
      <c r="K317" s="6">
        <v>33.700000000000003</v>
      </c>
      <c r="L317" s="6">
        <v>31.9</v>
      </c>
      <c r="M317" s="6">
        <v>19.600000000000001</v>
      </c>
      <c r="N317" s="6">
        <v>12.8</v>
      </c>
      <c r="O317" s="6">
        <v>26.9</v>
      </c>
      <c r="P317" s="6">
        <v>26.9</v>
      </c>
      <c r="Q317" s="6">
        <v>66.400000000000006</v>
      </c>
      <c r="R317" s="6">
        <v>50.6</v>
      </c>
      <c r="S317" s="6">
        <v>51.1</v>
      </c>
      <c r="T317" s="6">
        <v>35.4</v>
      </c>
      <c r="U317" s="6">
        <v>31.8</v>
      </c>
      <c r="V317" s="6">
        <v>8.1999999999999993</v>
      </c>
      <c r="W317" s="6">
        <v>11.9</v>
      </c>
      <c r="X317" s="6">
        <v>51.7</v>
      </c>
      <c r="Y317" s="6">
        <v>46.4</v>
      </c>
      <c r="Z317" s="6">
        <v>36.200000000000003</v>
      </c>
      <c r="AA317" s="6">
        <v>40.299999999999997</v>
      </c>
      <c r="AB317" s="6">
        <v>65.551000000000002</v>
      </c>
      <c r="AC317" s="6">
        <v>78.126000000000005</v>
      </c>
      <c r="AD317" s="6">
        <v>79.221000000000004</v>
      </c>
      <c r="AE317" s="6">
        <v>2.23</v>
      </c>
      <c r="AF317" s="7">
        <v>2025</v>
      </c>
      <c r="AG317" s="6">
        <v>0</v>
      </c>
      <c r="AH317" s="6">
        <v>0</v>
      </c>
      <c r="AI317" s="6">
        <v>2.0510000000000002</v>
      </c>
      <c r="AJ317" s="6"/>
      <c r="AK317" s="6">
        <v>70.099999999999994</v>
      </c>
      <c r="AL317" s="6">
        <v>72.400000000000006</v>
      </c>
      <c r="AM317" s="6">
        <v>1.02</v>
      </c>
      <c r="AN317" s="6">
        <v>1.085</v>
      </c>
      <c r="AO317" s="6">
        <v>6.8639999999999999</v>
      </c>
      <c r="AP317" s="6" t="s">
        <v>422</v>
      </c>
      <c r="AQ317" t="str">
        <f t="shared" si="4"/>
        <v>Binghamton</v>
      </c>
    </row>
    <row r="318" spans="1:43" x14ac:dyDescent="0.2">
      <c r="A318" s="8">
        <v>317</v>
      </c>
      <c r="B318" s="6" t="s">
        <v>395</v>
      </c>
      <c r="C318" s="6">
        <v>98.094999999999999</v>
      </c>
      <c r="D318" s="6">
        <v>111.358</v>
      </c>
      <c r="E318" s="6">
        <v>0.189</v>
      </c>
      <c r="F318" s="6" t="s">
        <v>1454</v>
      </c>
      <c r="G318" s="6">
        <v>15</v>
      </c>
      <c r="H318" s="6">
        <v>31</v>
      </c>
      <c r="I318" s="6">
        <v>50.2</v>
      </c>
      <c r="J318" s="6">
        <v>52.4</v>
      </c>
      <c r="K318" s="6">
        <v>30.7</v>
      </c>
      <c r="L318" s="6">
        <v>32</v>
      </c>
      <c r="M318" s="6">
        <v>20.6</v>
      </c>
      <c r="N318" s="6">
        <v>16.7</v>
      </c>
      <c r="O318" s="6">
        <v>32.5</v>
      </c>
      <c r="P318" s="6">
        <v>23.4</v>
      </c>
      <c r="Q318" s="6">
        <v>63.7</v>
      </c>
      <c r="R318" s="6">
        <v>50.7</v>
      </c>
      <c r="S318" s="6">
        <v>51.2</v>
      </c>
      <c r="T318" s="6">
        <v>33</v>
      </c>
      <c r="U318" s="6">
        <v>36.1</v>
      </c>
      <c r="V318" s="6">
        <v>8.1999999999999993</v>
      </c>
      <c r="W318" s="6">
        <v>9.6</v>
      </c>
      <c r="X318" s="6">
        <v>48.8</v>
      </c>
      <c r="Y318" s="6">
        <v>52.8</v>
      </c>
      <c r="Z318" s="6">
        <v>41.9</v>
      </c>
      <c r="AA318" s="6">
        <v>40.200000000000003</v>
      </c>
      <c r="AB318" s="6">
        <v>63.250999999999998</v>
      </c>
      <c r="AC318" s="6">
        <v>77.388999999999996</v>
      </c>
      <c r="AD318" s="6">
        <v>80.653000000000006</v>
      </c>
      <c r="AE318" s="6">
        <v>1.675</v>
      </c>
      <c r="AF318" s="7">
        <v>2025</v>
      </c>
      <c r="AG318" s="6">
        <v>0</v>
      </c>
      <c r="AH318" s="6">
        <v>0</v>
      </c>
      <c r="AI318" s="6">
        <v>4.0789999999999997</v>
      </c>
      <c r="AJ318" s="6"/>
      <c r="AK318" s="6">
        <v>66.900000000000006</v>
      </c>
      <c r="AL318" s="6">
        <v>74.599999999999994</v>
      </c>
      <c r="AM318" s="6">
        <v>1.0149999999999999</v>
      </c>
      <c r="AN318" s="6">
        <v>1.0549999999999999</v>
      </c>
      <c r="AO318" s="6">
        <v>6.6760000000000002</v>
      </c>
      <c r="AP318" s="6" t="s">
        <v>395</v>
      </c>
      <c r="AQ318" t="str">
        <f t="shared" si="4"/>
        <v>Boston University</v>
      </c>
    </row>
    <row r="319" spans="1:43" x14ac:dyDescent="0.2">
      <c r="A319" s="8">
        <v>318</v>
      </c>
      <c r="B319" s="6" t="s">
        <v>690</v>
      </c>
      <c r="C319" s="6">
        <v>104.78</v>
      </c>
      <c r="D319" s="6">
        <v>119.04900000000001</v>
      </c>
      <c r="E319" s="6">
        <v>0.187</v>
      </c>
      <c r="F319" s="6" t="s">
        <v>1447</v>
      </c>
      <c r="G319" s="6">
        <v>10</v>
      </c>
      <c r="H319" s="6">
        <v>29</v>
      </c>
      <c r="I319" s="6">
        <v>55.2</v>
      </c>
      <c r="J319" s="6">
        <v>54.1</v>
      </c>
      <c r="K319" s="6">
        <v>31.6</v>
      </c>
      <c r="L319" s="6">
        <v>27.9</v>
      </c>
      <c r="M319" s="6">
        <v>15.9</v>
      </c>
      <c r="N319" s="6">
        <v>17.399999999999999</v>
      </c>
      <c r="O319" s="6">
        <v>19.399999999999999</v>
      </c>
      <c r="P319" s="6">
        <v>33.700000000000003</v>
      </c>
      <c r="Q319" s="6">
        <v>71</v>
      </c>
      <c r="R319" s="6">
        <v>53.8</v>
      </c>
      <c r="S319" s="6">
        <v>54.2</v>
      </c>
      <c r="T319" s="6">
        <v>38.4</v>
      </c>
      <c r="U319" s="6">
        <v>35.799999999999997</v>
      </c>
      <c r="V319" s="6">
        <v>5.9</v>
      </c>
      <c r="W319" s="6">
        <v>8</v>
      </c>
      <c r="X319" s="6">
        <v>50.4</v>
      </c>
      <c r="Y319" s="6">
        <v>46.7</v>
      </c>
      <c r="Z319" s="6">
        <v>38.4</v>
      </c>
      <c r="AA319" s="6">
        <v>34.4</v>
      </c>
      <c r="AB319" s="6">
        <v>70.414000000000001</v>
      </c>
      <c r="AC319" s="6">
        <v>76.411000000000001</v>
      </c>
      <c r="AD319" s="6">
        <v>78.602999999999994</v>
      </c>
      <c r="AE319" s="6">
        <v>2.3239999999999998</v>
      </c>
      <c r="AF319" s="7">
        <v>2025</v>
      </c>
      <c r="AG319" s="6">
        <v>0</v>
      </c>
      <c r="AH319" s="6">
        <v>0</v>
      </c>
      <c r="AI319" s="6">
        <v>0.2</v>
      </c>
      <c r="AJ319" s="6"/>
      <c r="AK319" s="6">
        <v>70</v>
      </c>
      <c r="AL319" s="6">
        <v>69.5</v>
      </c>
      <c r="AM319" s="6">
        <v>1.0720000000000001</v>
      </c>
      <c r="AN319" s="6">
        <v>1.1180000000000001</v>
      </c>
      <c r="AO319" s="6">
        <v>8.49</v>
      </c>
      <c r="AP319" s="6" t="s">
        <v>690</v>
      </c>
      <c r="AQ319" t="str">
        <f t="shared" si="4"/>
        <v>UMBC</v>
      </c>
    </row>
    <row r="320" spans="1:43" x14ac:dyDescent="0.2">
      <c r="A320" s="8">
        <v>319</v>
      </c>
      <c r="B320" s="6" t="s">
        <v>583</v>
      </c>
      <c r="C320" s="6">
        <v>102.446</v>
      </c>
      <c r="D320" s="6">
        <v>116.708</v>
      </c>
      <c r="E320" s="6">
        <v>0.183</v>
      </c>
      <c r="F320" s="6" t="s">
        <v>1447</v>
      </c>
      <c r="G320" s="6">
        <v>10</v>
      </c>
      <c r="H320" s="6">
        <v>29</v>
      </c>
      <c r="I320" s="6">
        <v>50.1</v>
      </c>
      <c r="J320" s="6">
        <v>54.8</v>
      </c>
      <c r="K320" s="6">
        <v>39.799999999999997</v>
      </c>
      <c r="L320" s="6">
        <v>42</v>
      </c>
      <c r="M320" s="6">
        <v>19.2</v>
      </c>
      <c r="N320" s="6">
        <v>21</v>
      </c>
      <c r="O320" s="6">
        <v>34.6</v>
      </c>
      <c r="P320" s="6">
        <v>38.799999999999997</v>
      </c>
      <c r="Q320" s="6">
        <v>68.900000000000006</v>
      </c>
      <c r="R320" s="6">
        <v>49.9</v>
      </c>
      <c r="S320" s="6">
        <v>57.6</v>
      </c>
      <c r="T320" s="6">
        <v>33.700000000000003</v>
      </c>
      <c r="U320" s="6">
        <v>32.700000000000003</v>
      </c>
      <c r="V320" s="6">
        <v>5.7</v>
      </c>
      <c r="W320" s="6">
        <v>8.6999999999999993</v>
      </c>
      <c r="X320" s="6">
        <v>54.6</v>
      </c>
      <c r="Y320" s="6">
        <v>48.2</v>
      </c>
      <c r="Z320" s="6">
        <v>34</v>
      </c>
      <c r="AA320" s="6">
        <v>32.799999999999997</v>
      </c>
      <c r="AB320" s="6">
        <v>66.930999999999997</v>
      </c>
      <c r="AC320" s="6">
        <v>76.631</v>
      </c>
      <c r="AD320" s="6">
        <v>78.938000000000002</v>
      </c>
      <c r="AE320" s="6">
        <v>2.4689999999999999</v>
      </c>
      <c r="AF320" s="7">
        <v>2025</v>
      </c>
      <c r="AG320" s="6">
        <v>0</v>
      </c>
      <c r="AH320" s="6">
        <v>0</v>
      </c>
      <c r="AI320" s="6">
        <v>0.2</v>
      </c>
      <c r="AJ320" s="6"/>
      <c r="AK320" s="6">
        <v>70.099999999999994</v>
      </c>
      <c r="AL320" s="6">
        <v>72.400000000000006</v>
      </c>
      <c r="AM320" s="6">
        <v>1.056</v>
      </c>
      <c r="AN320" s="6">
        <v>1.125</v>
      </c>
      <c r="AO320" s="6">
        <v>9.391</v>
      </c>
      <c r="AP320" s="6" t="s">
        <v>583</v>
      </c>
      <c r="AQ320" t="str">
        <f t="shared" si="4"/>
        <v>North Carolina Central</v>
      </c>
    </row>
    <row r="321" spans="1:43" x14ac:dyDescent="0.2">
      <c r="A321" s="8">
        <v>320</v>
      </c>
      <c r="B321" s="6" t="s">
        <v>532</v>
      </c>
      <c r="C321" s="6">
        <v>94.474999999999994</v>
      </c>
      <c r="D321" s="6">
        <v>107.643</v>
      </c>
      <c r="E321" s="6">
        <v>0.182</v>
      </c>
      <c r="F321" s="6" t="s">
        <v>1467</v>
      </c>
      <c r="G321" s="6">
        <v>13</v>
      </c>
      <c r="H321" s="6">
        <v>30</v>
      </c>
      <c r="I321" s="6">
        <v>45</v>
      </c>
      <c r="J321" s="6">
        <v>50.7</v>
      </c>
      <c r="K321" s="6">
        <v>36</v>
      </c>
      <c r="L321" s="6">
        <v>34.700000000000003</v>
      </c>
      <c r="M321" s="6">
        <v>17.899999999999999</v>
      </c>
      <c r="N321" s="6">
        <v>19.399999999999999</v>
      </c>
      <c r="O321" s="6">
        <v>30</v>
      </c>
      <c r="P321" s="6">
        <v>31.5</v>
      </c>
      <c r="Q321" s="6">
        <v>69.900000000000006</v>
      </c>
      <c r="R321" s="6">
        <v>47.6</v>
      </c>
      <c r="S321" s="6">
        <v>50</v>
      </c>
      <c r="T321" s="6">
        <v>26.7</v>
      </c>
      <c r="U321" s="6">
        <v>34.6</v>
      </c>
      <c r="V321" s="6">
        <v>10</v>
      </c>
      <c r="W321" s="6">
        <v>11.1</v>
      </c>
      <c r="X321" s="6">
        <v>42.3</v>
      </c>
      <c r="Y321" s="6">
        <v>50.6</v>
      </c>
      <c r="Z321" s="6">
        <v>34.6</v>
      </c>
      <c r="AA321" s="6">
        <v>37.5</v>
      </c>
      <c r="AB321" s="6">
        <v>69.388999999999996</v>
      </c>
      <c r="AC321" s="6">
        <v>76.91</v>
      </c>
      <c r="AD321" s="6">
        <v>79.212000000000003</v>
      </c>
      <c r="AE321" s="6">
        <v>1.7090000000000001</v>
      </c>
      <c r="AF321" s="7">
        <v>2025</v>
      </c>
      <c r="AG321" s="6">
        <v>0</v>
      </c>
      <c r="AH321" s="6">
        <v>0</v>
      </c>
      <c r="AI321" s="6">
        <v>7.0419999999999998</v>
      </c>
      <c r="AJ321" s="6"/>
      <c r="AK321" s="6">
        <v>68.8</v>
      </c>
      <c r="AL321" s="6">
        <v>70.5</v>
      </c>
      <c r="AM321" s="6">
        <v>0.96099999999999997</v>
      </c>
      <c r="AN321" s="6">
        <v>1.044</v>
      </c>
      <c r="AO321" s="6">
        <v>10.919</v>
      </c>
      <c r="AP321" s="6" t="s">
        <v>532</v>
      </c>
      <c r="AQ321" t="str">
        <f t="shared" si="4"/>
        <v>Lindenwood</v>
      </c>
    </row>
    <row r="322" spans="1:43" x14ac:dyDescent="0.2">
      <c r="A322" s="8">
        <v>321</v>
      </c>
      <c r="B322" s="6" t="s">
        <v>565</v>
      </c>
      <c r="C322" s="6">
        <v>98</v>
      </c>
      <c r="D322" s="6">
        <v>111.672</v>
      </c>
      <c r="E322" s="6">
        <v>0.182</v>
      </c>
      <c r="F322" s="6" t="s">
        <v>1482</v>
      </c>
      <c r="G322" s="6">
        <v>12</v>
      </c>
      <c r="H322" s="6">
        <v>29</v>
      </c>
      <c r="I322" s="6">
        <v>45.9</v>
      </c>
      <c r="J322" s="6">
        <v>50.3</v>
      </c>
      <c r="K322" s="6">
        <v>37.6</v>
      </c>
      <c r="L322" s="6">
        <v>34.700000000000003</v>
      </c>
      <c r="M322" s="6">
        <v>18.399999999999999</v>
      </c>
      <c r="N322" s="6">
        <v>14.4</v>
      </c>
      <c r="O322" s="6">
        <v>31.2</v>
      </c>
      <c r="P322" s="6">
        <v>25.4</v>
      </c>
      <c r="Q322" s="6">
        <v>64.900000000000006</v>
      </c>
      <c r="R322" s="6">
        <v>45.5</v>
      </c>
      <c r="S322" s="6">
        <v>49.9</v>
      </c>
      <c r="T322" s="6">
        <v>31.2</v>
      </c>
      <c r="U322" s="6">
        <v>34.1</v>
      </c>
      <c r="V322" s="6">
        <v>6.4</v>
      </c>
      <c r="W322" s="6">
        <v>9.8000000000000007</v>
      </c>
      <c r="X322" s="6">
        <v>48.1</v>
      </c>
      <c r="Y322" s="6">
        <v>46</v>
      </c>
      <c r="Z322" s="6">
        <v>34.1</v>
      </c>
      <c r="AA322" s="6">
        <v>33.4</v>
      </c>
      <c r="AB322" s="6">
        <v>64.016000000000005</v>
      </c>
      <c r="AC322" s="6">
        <v>77.427000000000007</v>
      </c>
      <c r="AD322" s="6">
        <v>80.197999999999993</v>
      </c>
      <c r="AE322" s="6">
        <v>2.2909999999999999</v>
      </c>
      <c r="AF322" s="7">
        <v>2025</v>
      </c>
      <c r="AG322" s="6">
        <v>0</v>
      </c>
      <c r="AH322" s="6">
        <v>0</v>
      </c>
      <c r="AI322" s="6">
        <v>5.4619999999999997</v>
      </c>
      <c r="AJ322" s="6"/>
      <c r="AK322" s="6">
        <v>67.400000000000006</v>
      </c>
      <c r="AL322" s="6">
        <v>75.099999999999994</v>
      </c>
      <c r="AM322" s="6">
        <v>0.97799999999999998</v>
      </c>
      <c r="AN322" s="6">
        <v>1.0720000000000001</v>
      </c>
      <c r="AO322" s="6">
        <v>10.041</v>
      </c>
      <c r="AP322" s="6" t="s">
        <v>919</v>
      </c>
      <c r="AQ322" t="str">
        <f t="shared" si="4"/>
        <v>Morehead State</v>
      </c>
    </row>
    <row r="323" spans="1:43" x14ac:dyDescent="0.2">
      <c r="A323" s="8">
        <v>322</v>
      </c>
      <c r="B323" s="6" t="s">
        <v>409</v>
      </c>
      <c r="C323" s="6">
        <v>97.286000000000001</v>
      </c>
      <c r="D323" s="6">
        <v>110.88200000000001</v>
      </c>
      <c r="E323" s="6">
        <v>0.182</v>
      </c>
      <c r="F323" s="6" t="s">
        <v>1456</v>
      </c>
      <c r="G323" s="6">
        <v>11</v>
      </c>
      <c r="H323" s="6">
        <v>31</v>
      </c>
      <c r="I323" s="6">
        <v>46.1</v>
      </c>
      <c r="J323" s="6">
        <v>53</v>
      </c>
      <c r="K323" s="6">
        <v>30.4</v>
      </c>
      <c r="L323" s="6">
        <v>31.5</v>
      </c>
      <c r="M323" s="6">
        <v>19.600000000000001</v>
      </c>
      <c r="N323" s="6">
        <v>18.3</v>
      </c>
      <c r="O323" s="6">
        <v>33.6</v>
      </c>
      <c r="P323" s="6">
        <v>32.5</v>
      </c>
      <c r="Q323" s="6">
        <v>66.3</v>
      </c>
      <c r="R323" s="6">
        <v>45.4</v>
      </c>
      <c r="S323" s="6">
        <v>54.6</v>
      </c>
      <c r="T323" s="6">
        <v>31.8</v>
      </c>
      <c r="U323" s="6">
        <v>34.1</v>
      </c>
      <c r="V323" s="6">
        <v>8.5</v>
      </c>
      <c r="W323" s="6">
        <v>10.6</v>
      </c>
      <c r="X323" s="6">
        <v>43.5</v>
      </c>
      <c r="Y323" s="6">
        <v>60.9</v>
      </c>
      <c r="Z323" s="6">
        <v>29.6</v>
      </c>
      <c r="AA323" s="6">
        <v>45.3</v>
      </c>
      <c r="AB323" s="6">
        <v>64.688999999999993</v>
      </c>
      <c r="AC323" s="6">
        <v>75.406000000000006</v>
      </c>
      <c r="AD323" s="6">
        <v>78.558000000000007</v>
      </c>
      <c r="AE323" s="6">
        <v>1.9630000000000001</v>
      </c>
      <c r="AF323" s="7">
        <v>2025</v>
      </c>
      <c r="AG323" s="6">
        <v>0</v>
      </c>
      <c r="AH323" s="6">
        <v>0</v>
      </c>
      <c r="AI323" s="6">
        <v>0.308</v>
      </c>
      <c r="AJ323" s="6"/>
      <c r="AK323" s="6">
        <v>72</v>
      </c>
      <c r="AL323" s="6">
        <v>72.099999999999994</v>
      </c>
      <c r="AM323" s="6">
        <v>0.98199999999999998</v>
      </c>
      <c r="AN323" s="6">
        <v>1.089</v>
      </c>
      <c r="AO323" s="6">
        <v>15.3</v>
      </c>
      <c r="AP323" s="6" t="s">
        <v>933</v>
      </c>
      <c r="AQ323" t="str">
        <f t="shared" ref="AQ323:AQ365" si="5">SUBSTITUTE(AP323,"St.","State")</f>
        <v>Alcorn State</v>
      </c>
    </row>
    <row r="324" spans="1:43" x14ac:dyDescent="0.2">
      <c r="A324" s="8">
        <v>323</v>
      </c>
      <c r="B324" s="6" t="s">
        <v>730</v>
      </c>
      <c r="C324" s="6">
        <v>95.281000000000006</v>
      </c>
      <c r="D324" s="6">
        <v>108.646</v>
      </c>
      <c r="E324" s="6">
        <v>0.18099999999999999</v>
      </c>
      <c r="F324" s="6" t="s">
        <v>1485</v>
      </c>
      <c r="G324" s="6">
        <v>9</v>
      </c>
      <c r="H324" s="6">
        <v>31</v>
      </c>
      <c r="I324" s="6">
        <v>47.3</v>
      </c>
      <c r="J324" s="6">
        <v>49.3</v>
      </c>
      <c r="K324" s="6">
        <v>35.1</v>
      </c>
      <c r="L324" s="6">
        <v>31.3</v>
      </c>
      <c r="M324" s="6">
        <v>19.2</v>
      </c>
      <c r="N324" s="6">
        <v>18.3</v>
      </c>
      <c r="O324" s="6">
        <v>26.3</v>
      </c>
      <c r="P324" s="6">
        <v>31.1</v>
      </c>
      <c r="Q324" s="6">
        <v>66.099999999999994</v>
      </c>
      <c r="R324" s="6">
        <v>46.9</v>
      </c>
      <c r="S324" s="6">
        <v>47</v>
      </c>
      <c r="T324" s="6">
        <v>32</v>
      </c>
      <c r="U324" s="6">
        <v>35.700000000000003</v>
      </c>
      <c r="V324" s="6">
        <v>9.8000000000000007</v>
      </c>
      <c r="W324" s="6">
        <v>10.199999999999999</v>
      </c>
      <c r="X324" s="6">
        <v>48.5</v>
      </c>
      <c r="Y324" s="6">
        <v>52.6</v>
      </c>
      <c r="Z324" s="6">
        <v>35</v>
      </c>
      <c r="AA324" s="6">
        <v>35.6</v>
      </c>
      <c r="AB324" s="6">
        <v>63.817</v>
      </c>
      <c r="AC324" s="6">
        <v>77.111000000000004</v>
      </c>
      <c r="AD324" s="6">
        <v>80.524000000000001</v>
      </c>
      <c r="AE324" s="6">
        <v>2.0379999999999998</v>
      </c>
      <c r="AF324" s="7">
        <v>2025</v>
      </c>
      <c r="AG324" s="6">
        <v>0</v>
      </c>
      <c r="AH324" s="6">
        <v>0</v>
      </c>
      <c r="AI324" s="6">
        <v>9.6769999999999996</v>
      </c>
      <c r="AJ324" s="6"/>
      <c r="AK324" s="6">
        <v>72.900000000000006</v>
      </c>
      <c r="AL324" s="6">
        <v>74.900000000000006</v>
      </c>
      <c r="AM324" s="6">
        <v>0.96599999999999997</v>
      </c>
      <c r="AN324" s="6">
        <v>1.0389999999999999</v>
      </c>
      <c r="AO324" s="6">
        <v>13.483000000000001</v>
      </c>
      <c r="AP324" s="6" t="s">
        <v>931</v>
      </c>
      <c r="AQ324" t="str">
        <f t="shared" si="5"/>
        <v>Grambling State</v>
      </c>
    </row>
    <row r="325" spans="1:43" x14ac:dyDescent="0.2">
      <c r="A325" s="8">
        <v>324</v>
      </c>
      <c r="B325" s="6" t="s">
        <v>450</v>
      </c>
      <c r="C325" s="6">
        <v>100.765</v>
      </c>
      <c r="D325" s="6">
        <v>115.056</v>
      </c>
      <c r="E325" s="6">
        <v>0.17899999999999999</v>
      </c>
      <c r="F325" s="6" t="s">
        <v>1468</v>
      </c>
      <c r="G325" s="6">
        <v>8</v>
      </c>
      <c r="H325" s="6">
        <v>30</v>
      </c>
      <c r="I325" s="6">
        <v>49.4</v>
      </c>
      <c r="J325" s="6">
        <v>48.6</v>
      </c>
      <c r="K325" s="6">
        <v>34.4</v>
      </c>
      <c r="L325" s="6">
        <v>36.9</v>
      </c>
      <c r="M325" s="6">
        <v>18.399999999999999</v>
      </c>
      <c r="N325" s="6">
        <v>10.5</v>
      </c>
      <c r="O325" s="6">
        <v>29</v>
      </c>
      <c r="P325" s="6">
        <v>28.7</v>
      </c>
      <c r="Q325" s="6">
        <v>64.2</v>
      </c>
      <c r="R325" s="6">
        <v>47.7</v>
      </c>
      <c r="S325" s="6">
        <v>48.5</v>
      </c>
      <c r="T325" s="6">
        <v>34.799999999999997</v>
      </c>
      <c r="U325" s="6">
        <v>32.5</v>
      </c>
      <c r="V325" s="6">
        <v>4.3</v>
      </c>
      <c r="W325" s="6">
        <v>10.8</v>
      </c>
      <c r="X325" s="6">
        <v>49.2</v>
      </c>
      <c r="Y325" s="6">
        <v>42.3</v>
      </c>
      <c r="Z325" s="6">
        <v>39.200000000000003</v>
      </c>
      <c r="AA325" s="6">
        <v>36.299999999999997</v>
      </c>
      <c r="AB325" s="6">
        <v>63.103000000000002</v>
      </c>
      <c r="AC325" s="6">
        <v>77.757999999999996</v>
      </c>
      <c r="AD325" s="6">
        <v>81.793000000000006</v>
      </c>
      <c r="AE325" s="6">
        <v>1.7450000000000001</v>
      </c>
      <c r="AF325" s="7">
        <v>2025</v>
      </c>
      <c r="AG325" s="6">
        <v>0</v>
      </c>
      <c r="AH325" s="6">
        <v>0</v>
      </c>
      <c r="AI325" s="6">
        <v>1.3129999999999999</v>
      </c>
      <c r="AJ325" s="6"/>
      <c r="AK325" s="6">
        <v>69.400000000000006</v>
      </c>
      <c r="AL325" s="6">
        <v>73.3</v>
      </c>
      <c r="AM325" s="6">
        <v>1.024</v>
      </c>
      <c r="AN325" s="6">
        <v>1.1200000000000001</v>
      </c>
      <c r="AO325" s="6">
        <v>8.8030000000000008</v>
      </c>
      <c r="AP325" s="6" t="s">
        <v>450</v>
      </c>
      <c r="AQ325" t="str">
        <f t="shared" si="5"/>
        <v>Coastal Carolina</v>
      </c>
    </row>
    <row r="326" spans="1:43" x14ac:dyDescent="0.2">
      <c r="A326" s="8">
        <v>325</v>
      </c>
      <c r="B326" s="6" t="s">
        <v>652</v>
      </c>
      <c r="C326" s="6">
        <v>95.825000000000003</v>
      </c>
      <c r="D326" s="6">
        <v>109.435</v>
      </c>
      <c r="E326" s="6">
        <v>0.17799999999999999</v>
      </c>
      <c r="F326" s="6" t="s">
        <v>1489</v>
      </c>
      <c r="G326" s="6">
        <v>9</v>
      </c>
      <c r="H326" s="6">
        <v>28</v>
      </c>
      <c r="I326" s="6">
        <v>46.8</v>
      </c>
      <c r="J326" s="6">
        <v>49.9</v>
      </c>
      <c r="K326" s="6">
        <v>36.200000000000003</v>
      </c>
      <c r="L326" s="6">
        <v>33</v>
      </c>
      <c r="M326" s="6">
        <v>21.6</v>
      </c>
      <c r="N326" s="6">
        <v>15.1</v>
      </c>
      <c r="O326" s="6">
        <v>30.1</v>
      </c>
      <c r="P326" s="6">
        <v>32</v>
      </c>
      <c r="Q326" s="6">
        <v>70</v>
      </c>
      <c r="R326" s="6">
        <v>47.2</v>
      </c>
      <c r="S326" s="6">
        <v>49.8</v>
      </c>
      <c r="T326" s="6">
        <v>30.5</v>
      </c>
      <c r="U326" s="6">
        <v>33.299999999999997</v>
      </c>
      <c r="V326" s="6">
        <v>9</v>
      </c>
      <c r="W326" s="6">
        <v>8.6999999999999993</v>
      </c>
      <c r="X326" s="6">
        <v>48.5</v>
      </c>
      <c r="Y326" s="6">
        <v>50.6</v>
      </c>
      <c r="Z326" s="6">
        <v>32.6</v>
      </c>
      <c r="AA326" s="6">
        <v>27.7</v>
      </c>
      <c r="AB326" s="6">
        <v>68.899000000000001</v>
      </c>
      <c r="AC326" s="6">
        <v>77.117999999999995</v>
      </c>
      <c r="AD326" s="6">
        <v>80.400999999999996</v>
      </c>
      <c r="AE326" s="6">
        <v>2.4729999999999999</v>
      </c>
      <c r="AF326" s="7">
        <v>2025</v>
      </c>
      <c r="AG326" s="6">
        <v>0</v>
      </c>
      <c r="AH326" s="6">
        <v>0</v>
      </c>
      <c r="AI326" s="6">
        <v>6.92</v>
      </c>
      <c r="AJ326" s="6"/>
      <c r="AK326" s="6">
        <v>72.900000000000006</v>
      </c>
      <c r="AL326" s="6">
        <v>68.5</v>
      </c>
      <c r="AM326" s="6">
        <v>0.95399999999999996</v>
      </c>
      <c r="AN326" s="6">
        <v>1.075</v>
      </c>
      <c r="AO326" s="6">
        <v>15.263999999999999</v>
      </c>
      <c r="AP326" s="6" t="s">
        <v>652</v>
      </c>
      <c r="AQ326" t="str">
        <f t="shared" si="5"/>
        <v>Southern Utah</v>
      </c>
    </row>
    <row r="327" spans="1:43" x14ac:dyDescent="0.2">
      <c r="A327" s="8">
        <v>326</v>
      </c>
      <c r="B327" s="6" t="s">
        <v>481</v>
      </c>
      <c r="C327" s="6">
        <v>101.86799999999999</v>
      </c>
      <c r="D327" s="6">
        <v>116.38800000000001</v>
      </c>
      <c r="E327" s="6">
        <v>0.17799999999999999</v>
      </c>
      <c r="F327" s="6" t="s">
        <v>1482</v>
      </c>
      <c r="G327" s="6">
        <v>12</v>
      </c>
      <c r="H327" s="6">
        <v>29</v>
      </c>
      <c r="I327" s="6">
        <v>50.6</v>
      </c>
      <c r="J327" s="6">
        <v>51.4</v>
      </c>
      <c r="K327" s="6">
        <v>36.700000000000003</v>
      </c>
      <c r="L327" s="6">
        <v>39.9</v>
      </c>
      <c r="M327" s="6">
        <v>20.7</v>
      </c>
      <c r="N327" s="6">
        <v>15.4</v>
      </c>
      <c r="O327" s="6">
        <v>27.7</v>
      </c>
      <c r="P327" s="6">
        <v>31.9</v>
      </c>
      <c r="Q327" s="6">
        <v>68.400000000000006</v>
      </c>
      <c r="R327" s="6">
        <v>50.8</v>
      </c>
      <c r="S327" s="6">
        <v>51.5</v>
      </c>
      <c r="T327" s="6">
        <v>33.6</v>
      </c>
      <c r="U327" s="6">
        <v>34.200000000000003</v>
      </c>
      <c r="V327" s="6">
        <v>8.3000000000000007</v>
      </c>
      <c r="W327" s="6">
        <v>10.4</v>
      </c>
      <c r="X327" s="6">
        <v>52.4</v>
      </c>
      <c r="Y327" s="6">
        <v>48.3</v>
      </c>
      <c r="Z327" s="6">
        <v>46.6</v>
      </c>
      <c r="AA327" s="6">
        <v>36.5</v>
      </c>
      <c r="AB327" s="6">
        <v>67.162000000000006</v>
      </c>
      <c r="AC327" s="6">
        <v>77.302000000000007</v>
      </c>
      <c r="AD327" s="6">
        <v>80.885999999999996</v>
      </c>
      <c r="AE327" s="6">
        <v>2.5470000000000002</v>
      </c>
      <c r="AF327" s="7">
        <v>2025</v>
      </c>
      <c r="AG327" s="6">
        <v>0</v>
      </c>
      <c r="AH327" s="6">
        <v>0</v>
      </c>
      <c r="AI327" s="6">
        <v>6.9850000000000003</v>
      </c>
      <c r="AJ327" s="6"/>
      <c r="AK327" s="6">
        <v>71.400000000000006</v>
      </c>
      <c r="AL327" s="6">
        <v>69.599999999999994</v>
      </c>
      <c r="AM327" s="6">
        <v>1.0049999999999999</v>
      </c>
      <c r="AN327" s="6">
        <v>1.1120000000000001</v>
      </c>
      <c r="AO327" s="6">
        <v>18.141999999999999</v>
      </c>
      <c r="AP327" s="6" t="s">
        <v>481</v>
      </c>
      <c r="AQ327" t="str">
        <f t="shared" si="5"/>
        <v>Florida A&amp;M</v>
      </c>
    </row>
    <row r="328" spans="1:43" x14ac:dyDescent="0.2">
      <c r="A328" s="8">
        <v>327</v>
      </c>
      <c r="B328" s="6" t="s">
        <v>578</v>
      </c>
      <c r="C328" s="6">
        <v>100.624</v>
      </c>
      <c r="D328" s="6">
        <v>115.328</v>
      </c>
      <c r="E328" s="6">
        <v>0.17199999999999999</v>
      </c>
      <c r="F328" s="6" t="s">
        <v>1473</v>
      </c>
      <c r="G328" s="6">
        <v>10</v>
      </c>
      <c r="H328" s="6">
        <v>30</v>
      </c>
      <c r="I328" s="6">
        <v>52</v>
      </c>
      <c r="J328" s="6">
        <v>53</v>
      </c>
      <c r="K328" s="6">
        <v>30.4</v>
      </c>
      <c r="L328" s="6">
        <v>29.8</v>
      </c>
      <c r="M328" s="6">
        <v>18.600000000000001</v>
      </c>
      <c r="N328" s="6">
        <v>16.8</v>
      </c>
      <c r="O328" s="6">
        <v>23.6</v>
      </c>
      <c r="P328" s="6">
        <v>27.3</v>
      </c>
      <c r="Q328" s="6">
        <v>64.8</v>
      </c>
      <c r="R328" s="6">
        <v>51.8</v>
      </c>
      <c r="S328" s="6">
        <v>51.8</v>
      </c>
      <c r="T328" s="6">
        <v>34.9</v>
      </c>
      <c r="U328" s="6">
        <v>36.700000000000003</v>
      </c>
      <c r="V328" s="6">
        <v>6.5</v>
      </c>
      <c r="W328" s="6">
        <v>9.3000000000000007</v>
      </c>
      <c r="X328" s="6">
        <v>51.7</v>
      </c>
      <c r="Y328" s="6">
        <v>55.7</v>
      </c>
      <c r="Z328" s="6">
        <v>42.8</v>
      </c>
      <c r="AA328" s="6">
        <v>38.4</v>
      </c>
      <c r="AB328" s="6">
        <v>64.856999999999999</v>
      </c>
      <c r="AC328" s="6">
        <v>76.713999999999999</v>
      </c>
      <c r="AD328" s="6">
        <v>79.272999999999996</v>
      </c>
      <c r="AE328" s="6">
        <v>2.125</v>
      </c>
      <c r="AF328" s="7">
        <v>2025</v>
      </c>
      <c r="AG328" s="6">
        <v>0</v>
      </c>
      <c r="AH328" s="6">
        <v>0</v>
      </c>
      <c r="AI328" s="6">
        <v>9.9809999999999999</v>
      </c>
      <c r="AJ328" s="6"/>
      <c r="AK328" s="6">
        <v>74</v>
      </c>
      <c r="AL328" s="6">
        <v>78.599999999999994</v>
      </c>
      <c r="AM328" s="6">
        <v>1.028</v>
      </c>
      <c r="AN328" s="6">
        <v>1.0920000000000001</v>
      </c>
      <c r="AO328" s="6">
        <v>8.2240000000000002</v>
      </c>
      <c r="AP328" s="6" t="s">
        <v>578</v>
      </c>
      <c r="AQ328" t="str">
        <f t="shared" si="5"/>
        <v>Niagara</v>
      </c>
    </row>
    <row r="329" spans="1:43" x14ac:dyDescent="0.2">
      <c r="A329" s="8">
        <v>328</v>
      </c>
      <c r="B329" s="6" t="s">
        <v>660</v>
      </c>
      <c r="C329" s="6">
        <v>99.936999999999998</v>
      </c>
      <c r="D329" s="6">
        <v>114.996</v>
      </c>
      <c r="E329" s="6">
        <v>0.16600000000000001</v>
      </c>
      <c r="F329" s="6" t="s">
        <v>1467</v>
      </c>
      <c r="G329" s="6">
        <v>13</v>
      </c>
      <c r="H329" s="6">
        <v>30</v>
      </c>
      <c r="I329" s="6">
        <v>51.1</v>
      </c>
      <c r="J329" s="6">
        <v>50.9</v>
      </c>
      <c r="K329" s="6">
        <v>31.4</v>
      </c>
      <c r="L329" s="6">
        <v>32.700000000000003</v>
      </c>
      <c r="M329" s="6">
        <v>18.3</v>
      </c>
      <c r="N329" s="6">
        <v>16.2</v>
      </c>
      <c r="O329" s="6">
        <v>26.4</v>
      </c>
      <c r="P329" s="6">
        <v>29.4</v>
      </c>
      <c r="Q329" s="6">
        <v>65.7</v>
      </c>
      <c r="R329" s="6">
        <v>49.4</v>
      </c>
      <c r="S329" s="6">
        <v>50.1</v>
      </c>
      <c r="T329" s="6">
        <v>35.4</v>
      </c>
      <c r="U329" s="6">
        <v>34.9</v>
      </c>
      <c r="V329" s="6">
        <v>6.9</v>
      </c>
      <c r="W329" s="6">
        <v>12.6</v>
      </c>
      <c r="X329" s="6">
        <v>60.4</v>
      </c>
      <c r="Y329" s="6">
        <v>40.9</v>
      </c>
      <c r="Z329" s="6">
        <v>44.5</v>
      </c>
      <c r="AA329" s="6">
        <v>33.299999999999997</v>
      </c>
      <c r="AB329" s="6">
        <v>65.135999999999996</v>
      </c>
      <c r="AC329" s="6">
        <v>77.100999999999999</v>
      </c>
      <c r="AD329" s="6">
        <v>79.513999999999996</v>
      </c>
      <c r="AE329" s="6">
        <v>1.609</v>
      </c>
      <c r="AF329" s="7">
        <v>2025</v>
      </c>
      <c r="AG329" s="6">
        <v>0</v>
      </c>
      <c r="AH329" s="6">
        <v>0</v>
      </c>
      <c r="AI329" s="6">
        <v>0.2</v>
      </c>
      <c r="AJ329" s="6"/>
      <c r="AK329" s="6">
        <v>72.099999999999994</v>
      </c>
      <c r="AL329" s="6">
        <v>73.3</v>
      </c>
      <c r="AM329" s="6">
        <v>1.0249999999999999</v>
      </c>
      <c r="AN329" s="6">
        <v>1.079</v>
      </c>
      <c r="AO329" s="6">
        <v>8.0869999999999997</v>
      </c>
      <c r="AP329" s="6" t="s">
        <v>660</v>
      </c>
      <c r="AQ329" t="str">
        <f t="shared" si="5"/>
        <v>Stonehill</v>
      </c>
    </row>
    <row r="330" spans="1:43" x14ac:dyDescent="0.2">
      <c r="A330" s="8">
        <v>329</v>
      </c>
      <c r="B330" s="6" t="s">
        <v>503</v>
      </c>
      <c r="C330" s="6">
        <v>100.627</v>
      </c>
      <c r="D330" s="6">
        <v>115.82599999999999</v>
      </c>
      <c r="E330" s="6">
        <v>0.16600000000000001</v>
      </c>
      <c r="F330" s="6" t="s">
        <v>1483</v>
      </c>
      <c r="G330" s="6">
        <v>11</v>
      </c>
      <c r="H330" s="6">
        <v>30</v>
      </c>
      <c r="I330" s="6">
        <v>53.1</v>
      </c>
      <c r="J330" s="6">
        <v>53.5</v>
      </c>
      <c r="K330" s="6">
        <v>22.2</v>
      </c>
      <c r="L330" s="6">
        <v>25.4</v>
      </c>
      <c r="M330" s="6">
        <v>17.899999999999999</v>
      </c>
      <c r="N330" s="6">
        <v>13.6</v>
      </c>
      <c r="O330" s="6">
        <v>23.3</v>
      </c>
      <c r="P330" s="6">
        <v>27</v>
      </c>
      <c r="Q330" s="6">
        <v>65.900000000000006</v>
      </c>
      <c r="R330" s="6">
        <v>49.6</v>
      </c>
      <c r="S330" s="6">
        <v>54.5</v>
      </c>
      <c r="T330" s="6">
        <v>38.6</v>
      </c>
      <c r="U330" s="6">
        <v>34.5</v>
      </c>
      <c r="V330" s="6">
        <v>7.9</v>
      </c>
      <c r="W330" s="6">
        <v>7.7</v>
      </c>
      <c r="X330" s="6">
        <v>48.2</v>
      </c>
      <c r="Y330" s="6">
        <v>52.8</v>
      </c>
      <c r="Z330" s="6">
        <v>42.3</v>
      </c>
      <c r="AA330" s="6">
        <v>37.799999999999997</v>
      </c>
      <c r="AB330" s="6">
        <v>65.813999999999993</v>
      </c>
      <c r="AC330" s="6">
        <v>77.266000000000005</v>
      </c>
      <c r="AD330" s="6">
        <v>78.620999999999995</v>
      </c>
      <c r="AE330" s="6">
        <v>1.115</v>
      </c>
      <c r="AF330" s="7">
        <v>2025</v>
      </c>
      <c r="AG330" s="6">
        <v>0</v>
      </c>
      <c r="AH330" s="6">
        <v>0</v>
      </c>
      <c r="AI330" s="6">
        <v>2.778</v>
      </c>
      <c r="AJ330" s="6"/>
      <c r="AK330" s="6">
        <v>71.7</v>
      </c>
      <c r="AL330" s="6">
        <v>68.7</v>
      </c>
      <c r="AM330" s="6">
        <v>1.032</v>
      </c>
      <c r="AN330" s="6">
        <v>1.1100000000000001</v>
      </c>
      <c r="AO330" s="6">
        <v>8.718</v>
      </c>
      <c r="AP330" s="6" t="s">
        <v>503</v>
      </c>
      <c r="AQ330" t="str">
        <f t="shared" si="5"/>
        <v>Holy Cross</v>
      </c>
    </row>
    <row r="331" spans="1:43" x14ac:dyDescent="0.2">
      <c r="A331" s="8">
        <v>330</v>
      </c>
      <c r="B331" s="6" t="s">
        <v>498</v>
      </c>
      <c r="C331" s="6">
        <v>100.383</v>
      </c>
      <c r="D331" s="6">
        <v>115.803</v>
      </c>
      <c r="E331" s="6">
        <v>0.16200000000000001</v>
      </c>
      <c r="F331" s="6" t="s">
        <v>1494</v>
      </c>
      <c r="G331" s="6">
        <v>4</v>
      </c>
      <c r="H331" s="6">
        <v>31</v>
      </c>
      <c r="I331" s="6">
        <v>50.9</v>
      </c>
      <c r="J331" s="6">
        <v>54.8</v>
      </c>
      <c r="K331" s="6">
        <v>37</v>
      </c>
      <c r="L331" s="6">
        <v>35.4</v>
      </c>
      <c r="M331" s="6">
        <v>18</v>
      </c>
      <c r="N331" s="6">
        <v>14.6</v>
      </c>
      <c r="O331" s="6">
        <v>18.399999999999999</v>
      </c>
      <c r="P331" s="6">
        <v>32</v>
      </c>
      <c r="Q331" s="6">
        <v>69.099999999999994</v>
      </c>
      <c r="R331" s="6">
        <v>52.2</v>
      </c>
      <c r="S331" s="6">
        <v>54.1</v>
      </c>
      <c r="T331" s="6">
        <v>32.9</v>
      </c>
      <c r="U331" s="6">
        <v>37.299999999999997</v>
      </c>
      <c r="V331" s="6">
        <v>5.4</v>
      </c>
      <c r="W331" s="6">
        <v>13.5</v>
      </c>
      <c r="X331" s="6">
        <v>60</v>
      </c>
      <c r="Y331" s="6">
        <v>54.8</v>
      </c>
      <c r="Z331" s="6">
        <v>46.2</v>
      </c>
      <c r="AA331" s="6">
        <v>39.4</v>
      </c>
      <c r="AB331" s="6">
        <v>69.067999999999998</v>
      </c>
      <c r="AC331" s="6">
        <v>76.323999999999998</v>
      </c>
      <c r="AD331" s="6">
        <v>78.349000000000004</v>
      </c>
      <c r="AE331" s="6">
        <v>1.1579999999999999</v>
      </c>
      <c r="AF331" s="7">
        <v>2025</v>
      </c>
      <c r="AG331" s="6">
        <v>0</v>
      </c>
      <c r="AH331" s="6">
        <v>0</v>
      </c>
      <c r="AI331" s="6">
        <v>0.2</v>
      </c>
      <c r="AJ331" s="6"/>
      <c r="AK331" s="6">
        <v>78.5</v>
      </c>
      <c r="AL331" s="6">
        <v>68.8</v>
      </c>
      <c r="AM331" s="6">
        <v>1.008</v>
      </c>
      <c r="AN331" s="6">
        <v>1.1619999999999999</v>
      </c>
      <c r="AO331" s="6">
        <v>12.294</v>
      </c>
      <c r="AP331" s="6" t="s">
        <v>498</v>
      </c>
      <c r="AQ331" t="str">
        <f t="shared" si="5"/>
        <v>Green Bay</v>
      </c>
    </row>
    <row r="332" spans="1:43" x14ac:dyDescent="0.2">
      <c r="A332" s="8">
        <v>331</v>
      </c>
      <c r="B332" s="6" t="s">
        <v>661</v>
      </c>
      <c r="C332" s="6">
        <v>101.595</v>
      </c>
      <c r="D332" s="6">
        <v>117.303</v>
      </c>
      <c r="E332" s="6">
        <v>0.161</v>
      </c>
      <c r="F332" s="6" t="s">
        <v>1455</v>
      </c>
      <c r="G332" s="6">
        <v>7</v>
      </c>
      <c r="H332" s="6">
        <v>31</v>
      </c>
      <c r="I332" s="6">
        <v>47.7</v>
      </c>
      <c r="J332" s="6">
        <v>56</v>
      </c>
      <c r="K332" s="6">
        <v>31.6</v>
      </c>
      <c r="L332" s="6">
        <v>28.4</v>
      </c>
      <c r="M332" s="6">
        <v>18.3</v>
      </c>
      <c r="N332" s="6">
        <v>14.9</v>
      </c>
      <c r="O332" s="6">
        <v>29.5</v>
      </c>
      <c r="P332" s="6">
        <v>31.2</v>
      </c>
      <c r="Q332" s="6">
        <v>64.599999999999994</v>
      </c>
      <c r="R332" s="6">
        <v>45.7</v>
      </c>
      <c r="S332" s="6">
        <v>57.2</v>
      </c>
      <c r="T332" s="6">
        <v>33.799999999999997</v>
      </c>
      <c r="U332" s="6">
        <v>36.299999999999997</v>
      </c>
      <c r="V332" s="6">
        <v>6</v>
      </c>
      <c r="W332" s="6">
        <v>11</v>
      </c>
      <c r="X332" s="6">
        <v>48.8</v>
      </c>
      <c r="Y332" s="6">
        <v>58.7</v>
      </c>
      <c r="Z332" s="6">
        <v>39</v>
      </c>
      <c r="AA332" s="6">
        <v>42.3</v>
      </c>
      <c r="AB332" s="6">
        <v>64.444999999999993</v>
      </c>
      <c r="AC332" s="6">
        <v>77.207999999999998</v>
      </c>
      <c r="AD332" s="6">
        <v>79.534000000000006</v>
      </c>
      <c r="AE332" s="6">
        <v>1.9990000000000001</v>
      </c>
      <c r="AF332" s="7">
        <v>2025</v>
      </c>
      <c r="AG332" s="6">
        <v>0</v>
      </c>
      <c r="AH332" s="6">
        <v>0</v>
      </c>
      <c r="AI332" s="6">
        <v>0.498</v>
      </c>
      <c r="AJ332" s="6"/>
      <c r="AK332" s="6">
        <v>74.5</v>
      </c>
      <c r="AL332" s="6">
        <v>69.900000000000006</v>
      </c>
      <c r="AM332" s="6">
        <v>1.016</v>
      </c>
      <c r="AN332" s="6">
        <v>1.1619999999999999</v>
      </c>
      <c r="AO332" s="6">
        <v>10.504</v>
      </c>
      <c r="AP332" s="6" t="s">
        <v>661</v>
      </c>
      <c r="AQ332" t="str">
        <f t="shared" si="5"/>
        <v>Stony Brook</v>
      </c>
    </row>
    <row r="333" spans="1:43" x14ac:dyDescent="0.2">
      <c r="A333" s="8">
        <v>332</v>
      </c>
      <c r="B333" s="6" t="s">
        <v>471</v>
      </c>
      <c r="C333" s="6">
        <v>96.173000000000002</v>
      </c>
      <c r="D333" s="6">
        <v>111.21299999999999</v>
      </c>
      <c r="E333" s="6">
        <v>0.158</v>
      </c>
      <c r="F333" s="6" t="s">
        <v>1488</v>
      </c>
      <c r="G333" s="6">
        <v>5</v>
      </c>
      <c r="H333" s="6">
        <v>31</v>
      </c>
      <c r="I333" s="6">
        <v>49.2</v>
      </c>
      <c r="J333" s="6">
        <v>53.8</v>
      </c>
      <c r="K333" s="6">
        <v>28</v>
      </c>
      <c r="L333" s="6">
        <v>36.5</v>
      </c>
      <c r="M333" s="6">
        <v>22.5</v>
      </c>
      <c r="N333" s="6">
        <v>19.899999999999999</v>
      </c>
      <c r="O333" s="6">
        <v>28.1</v>
      </c>
      <c r="P333" s="6">
        <v>35.9</v>
      </c>
      <c r="Q333" s="6">
        <v>67.8</v>
      </c>
      <c r="R333" s="6">
        <v>51.1</v>
      </c>
      <c r="S333" s="6">
        <v>52.6</v>
      </c>
      <c r="T333" s="6">
        <v>31.4</v>
      </c>
      <c r="U333" s="6">
        <v>37.4</v>
      </c>
      <c r="V333" s="6">
        <v>10.7</v>
      </c>
      <c r="W333" s="6">
        <v>13.4</v>
      </c>
      <c r="X333" s="6">
        <v>61.6</v>
      </c>
      <c r="Y333" s="6">
        <v>59.4</v>
      </c>
      <c r="Z333" s="6">
        <v>48.3</v>
      </c>
      <c r="AA333" s="6">
        <v>34.6</v>
      </c>
      <c r="AB333" s="6">
        <v>67.405000000000001</v>
      </c>
      <c r="AC333" s="6">
        <v>76.302000000000007</v>
      </c>
      <c r="AD333" s="6">
        <v>79.364999999999995</v>
      </c>
      <c r="AE333" s="6">
        <v>1.9970000000000001</v>
      </c>
      <c r="AF333" s="7">
        <v>2025</v>
      </c>
      <c r="AG333" s="6">
        <v>0</v>
      </c>
      <c r="AH333" s="6">
        <v>0</v>
      </c>
      <c r="AI333" s="6">
        <v>8.2010000000000005</v>
      </c>
      <c r="AJ333" s="6"/>
      <c r="AK333" s="6">
        <v>64.400000000000006</v>
      </c>
      <c r="AL333" s="6">
        <v>69.2</v>
      </c>
      <c r="AM333" s="6">
        <v>0.94499999999999995</v>
      </c>
      <c r="AN333" s="6">
        <v>1.1000000000000001</v>
      </c>
      <c r="AO333" s="6">
        <v>14.798999999999999</v>
      </c>
      <c r="AP333" s="6" t="s">
        <v>936</v>
      </c>
      <c r="AQ333" t="str">
        <f t="shared" si="5"/>
        <v>Texas A&amp;M Commerce</v>
      </c>
    </row>
    <row r="334" spans="1:43" x14ac:dyDescent="0.2">
      <c r="A334" s="8">
        <v>333</v>
      </c>
      <c r="B334" s="6" t="s">
        <v>552</v>
      </c>
      <c r="C334" s="6">
        <v>99.96</v>
      </c>
      <c r="D334" s="6">
        <v>115.788</v>
      </c>
      <c r="E334" s="6">
        <v>0.156</v>
      </c>
      <c r="F334" s="6" t="s">
        <v>1495</v>
      </c>
      <c r="G334" s="6">
        <v>12</v>
      </c>
      <c r="H334" s="6">
        <v>28</v>
      </c>
      <c r="I334" s="6">
        <v>48.6</v>
      </c>
      <c r="J334" s="6">
        <v>55</v>
      </c>
      <c r="K334" s="6">
        <v>30.9</v>
      </c>
      <c r="L334" s="6">
        <v>38.299999999999997</v>
      </c>
      <c r="M334" s="6">
        <v>16.399999999999999</v>
      </c>
      <c r="N334" s="6">
        <v>20.3</v>
      </c>
      <c r="O334" s="6">
        <v>22.2</v>
      </c>
      <c r="P334" s="6">
        <v>33.299999999999997</v>
      </c>
      <c r="Q334" s="6">
        <v>64.5</v>
      </c>
      <c r="R334" s="6">
        <v>45.8</v>
      </c>
      <c r="S334" s="6">
        <v>56</v>
      </c>
      <c r="T334" s="6">
        <v>35.700000000000003</v>
      </c>
      <c r="U334" s="6">
        <v>35.700000000000003</v>
      </c>
      <c r="V334" s="6">
        <v>6</v>
      </c>
      <c r="W334" s="6">
        <v>8.1999999999999993</v>
      </c>
      <c r="X334" s="6">
        <v>57.8</v>
      </c>
      <c r="Y334" s="6">
        <v>55.5</v>
      </c>
      <c r="Z334" s="6">
        <v>36.4</v>
      </c>
      <c r="AA334" s="6">
        <v>39.799999999999997</v>
      </c>
      <c r="AB334" s="6">
        <v>64.563999999999993</v>
      </c>
      <c r="AC334" s="6">
        <v>75.356999999999999</v>
      </c>
      <c r="AD334" s="6">
        <v>78.459000000000003</v>
      </c>
      <c r="AE334" s="6">
        <v>2.198</v>
      </c>
      <c r="AF334" s="7">
        <v>2025</v>
      </c>
      <c r="AG334" s="6">
        <v>0</v>
      </c>
      <c r="AH334" s="6">
        <v>0</v>
      </c>
      <c r="AI334" s="6">
        <v>0.2</v>
      </c>
      <c r="AJ334" s="6"/>
      <c r="AK334" s="6">
        <v>80.7</v>
      </c>
      <c r="AL334" s="6">
        <v>71.3</v>
      </c>
      <c r="AM334" s="6">
        <v>1.006</v>
      </c>
      <c r="AN334" s="6">
        <v>1.0980000000000001</v>
      </c>
      <c r="AO334" s="6">
        <v>9.1780000000000008</v>
      </c>
      <c r="AP334" s="6" t="s">
        <v>552</v>
      </c>
      <c r="AQ334" t="str">
        <f t="shared" si="5"/>
        <v>Mercyhurst</v>
      </c>
    </row>
    <row r="335" spans="1:43" x14ac:dyDescent="0.2">
      <c r="A335" s="8">
        <v>334</v>
      </c>
      <c r="B335" s="6" t="s">
        <v>754</v>
      </c>
      <c r="C335" s="6">
        <v>99.084999999999994</v>
      </c>
      <c r="D335" s="6">
        <v>114.896</v>
      </c>
      <c r="E335" s="6">
        <v>0.154</v>
      </c>
      <c r="F335" s="6" t="s">
        <v>1496</v>
      </c>
      <c r="G335" s="6">
        <v>3</v>
      </c>
      <c r="H335" s="6">
        <v>29</v>
      </c>
      <c r="I335" s="6">
        <v>49.8</v>
      </c>
      <c r="J335" s="6">
        <v>56.1</v>
      </c>
      <c r="K335" s="6">
        <v>30.4</v>
      </c>
      <c r="L335" s="6">
        <v>39.5</v>
      </c>
      <c r="M335" s="6">
        <v>19</v>
      </c>
      <c r="N335" s="6">
        <v>16.600000000000001</v>
      </c>
      <c r="O335" s="6">
        <v>25.3</v>
      </c>
      <c r="P335" s="6">
        <v>32.4</v>
      </c>
      <c r="Q335" s="6">
        <v>73.5</v>
      </c>
      <c r="R335" s="6">
        <v>53.1</v>
      </c>
      <c r="S335" s="6">
        <v>58.3</v>
      </c>
      <c r="T335" s="6">
        <v>29.4</v>
      </c>
      <c r="U335" s="6">
        <v>35.200000000000003</v>
      </c>
      <c r="V335" s="6">
        <v>6.4</v>
      </c>
      <c r="W335" s="6">
        <v>7.9</v>
      </c>
      <c r="X335" s="6">
        <v>48.1</v>
      </c>
      <c r="Y335" s="6">
        <v>47.6</v>
      </c>
      <c r="Z335" s="6">
        <v>36.9</v>
      </c>
      <c r="AA335" s="6">
        <v>40.200000000000003</v>
      </c>
      <c r="AB335" s="6">
        <v>72.700999999999993</v>
      </c>
      <c r="AC335" s="6">
        <v>76.471999999999994</v>
      </c>
      <c r="AD335" s="6">
        <v>78.994</v>
      </c>
      <c r="AE335" s="6">
        <v>0.98099999999999998</v>
      </c>
      <c r="AF335" s="7">
        <v>2025</v>
      </c>
      <c r="AG335" s="6">
        <v>0</v>
      </c>
      <c r="AH335" s="6">
        <v>0</v>
      </c>
      <c r="AI335" s="6">
        <v>10.218999999999999</v>
      </c>
      <c r="AJ335" s="6"/>
      <c r="AK335" s="6">
        <v>67.7</v>
      </c>
      <c r="AL335" s="6">
        <v>72.2</v>
      </c>
      <c r="AM335" s="6">
        <v>0.98699999999999999</v>
      </c>
      <c r="AN335" s="6">
        <v>1.163</v>
      </c>
      <c r="AO335" s="6">
        <v>12.726000000000001</v>
      </c>
      <c r="AP335" s="6" t="s">
        <v>930</v>
      </c>
      <c r="AQ335" t="str">
        <f t="shared" si="5"/>
        <v>USC Upstate</v>
      </c>
    </row>
    <row r="336" spans="1:43" x14ac:dyDescent="0.2">
      <c r="A336" s="8">
        <v>335</v>
      </c>
      <c r="B336" s="6" t="s">
        <v>651</v>
      </c>
      <c r="C336" s="6">
        <v>98.606999999999999</v>
      </c>
      <c r="D336" s="6">
        <v>114.80500000000001</v>
      </c>
      <c r="E336" s="6">
        <v>0.14799999999999999</v>
      </c>
      <c r="F336" s="6" t="s">
        <v>1497</v>
      </c>
      <c r="G336" s="6">
        <v>8</v>
      </c>
      <c r="H336" s="6">
        <v>28</v>
      </c>
      <c r="I336" s="6">
        <v>47.9</v>
      </c>
      <c r="J336" s="6">
        <v>51.8</v>
      </c>
      <c r="K336" s="6">
        <v>30.7</v>
      </c>
      <c r="L336" s="6">
        <v>35.6</v>
      </c>
      <c r="M336" s="6">
        <v>17.2</v>
      </c>
      <c r="N336" s="6">
        <v>16.7</v>
      </c>
      <c r="O336" s="6">
        <v>27.9</v>
      </c>
      <c r="P336" s="6">
        <v>31.3</v>
      </c>
      <c r="Q336" s="6">
        <v>68.099999999999994</v>
      </c>
      <c r="R336" s="6">
        <v>45.4</v>
      </c>
      <c r="S336" s="6">
        <v>50</v>
      </c>
      <c r="T336" s="6">
        <v>35.200000000000003</v>
      </c>
      <c r="U336" s="6">
        <v>36.700000000000003</v>
      </c>
      <c r="V336" s="6">
        <v>7.1</v>
      </c>
      <c r="W336" s="6">
        <v>8.1999999999999993</v>
      </c>
      <c r="X336" s="6">
        <v>43.6</v>
      </c>
      <c r="Y336" s="6">
        <v>46.6</v>
      </c>
      <c r="Z336" s="6">
        <v>33.5</v>
      </c>
      <c r="AA336" s="6">
        <v>36.5</v>
      </c>
      <c r="AB336" s="6">
        <v>66.962999999999994</v>
      </c>
      <c r="AC336" s="6">
        <v>76.355000000000004</v>
      </c>
      <c r="AD336" s="6">
        <v>79.438000000000002</v>
      </c>
      <c r="AE336" s="6">
        <v>1.89</v>
      </c>
      <c r="AF336" s="7">
        <v>2025</v>
      </c>
      <c r="AG336" s="6">
        <v>0</v>
      </c>
      <c r="AH336" s="6">
        <v>0</v>
      </c>
      <c r="AI336" s="6">
        <v>0.2</v>
      </c>
      <c r="AJ336" s="6"/>
      <c r="AK336" s="6">
        <v>73.900000000000006</v>
      </c>
      <c r="AL336" s="6">
        <v>68</v>
      </c>
      <c r="AM336" s="6">
        <v>1.008</v>
      </c>
      <c r="AN336" s="6">
        <v>1.087</v>
      </c>
      <c r="AO336" s="6">
        <v>6.3689999999999998</v>
      </c>
      <c r="AP336" s="6" t="s">
        <v>651</v>
      </c>
      <c r="AQ336" t="str">
        <f t="shared" si="5"/>
        <v>Southern Indiana</v>
      </c>
    </row>
    <row r="337" spans="1:43" x14ac:dyDescent="0.2">
      <c r="A337" s="8">
        <v>336</v>
      </c>
      <c r="B337" s="6" t="s">
        <v>566</v>
      </c>
      <c r="C337" s="6">
        <v>100.44199999999999</v>
      </c>
      <c r="D337" s="6">
        <v>116.947</v>
      </c>
      <c r="E337" s="6">
        <v>0.14799999999999999</v>
      </c>
      <c r="F337" s="6" t="s">
        <v>1490</v>
      </c>
      <c r="G337" s="6">
        <v>10</v>
      </c>
      <c r="H337" s="6">
        <v>28</v>
      </c>
      <c r="I337" s="6">
        <v>49</v>
      </c>
      <c r="J337" s="6">
        <v>52.4</v>
      </c>
      <c r="K337" s="6">
        <v>35.700000000000003</v>
      </c>
      <c r="L337" s="6">
        <v>39.1</v>
      </c>
      <c r="M337" s="6">
        <v>17.899999999999999</v>
      </c>
      <c r="N337" s="6">
        <v>17</v>
      </c>
      <c r="O337" s="6">
        <v>34.1</v>
      </c>
      <c r="P337" s="6">
        <v>36.9</v>
      </c>
      <c r="Q337" s="6">
        <v>71.7</v>
      </c>
      <c r="R337" s="6">
        <v>49.5</v>
      </c>
      <c r="S337" s="6">
        <v>51</v>
      </c>
      <c r="T337" s="6">
        <v>31.6</v>
      </c>
      <c r="U337" s="6">
        <v>36.799999999999997</v>
      </c>
      <c r="V337" s="6">
        <v>11.1</v>
      </c>
      <c r="W337" s="6">
        <v>8.8000000000000007</v>
      </c>
      <c r="X337" s="6">
        <v>43.7</v>
      </c>
      <c r="Y337" s="6">
        <v>54.1</v>
      </c>
      <c r="Z337" s="6">
        <v>21.7</v>
      </c>
      <c r="AA337" s="6">
        <v>34.299999999999997</v>
      </c>
      <c r="AB337" s="6">
        <v>70.361999999999995</v>
      </c>
      <c r="AC337" s="6">
        <v>76.165000000000006</v>
      </c>
      <c r="AD337" s="6">
        <v>80.186999999999998</v>
      </c>
      <c r="AE337" s="6">
        <v>2.444</v>
      </c>
      <c r="AF337" s="7">
        <v>2025</v>
      </c>
      <c r="AG337" s="6">
        <v>0</v>
      </c>
      <c r="AH337" s="6">
        <v>0</v>
      </c>
      <c r="AI337" s="6">
        <v>2.0910000000000002</v>
      </c>
      <c r="AJ337" s="6"/>
      <c r="AK337" s="6">
        <v>72.5</v>
      </c>
      <c r="AL337" s="6">
        <v>68.8</v>
      </c>
      <c r="AM337" s="6">
        <v>1.0489999999999999</v>
      </c>
      <c r="AN337" s="6">
        <v>1.139</v>
      </c>
      <c r="AO337" s="6">
        <v>9.9440000000000008</v>
      </c>
      <c r="AP337" s="6" t="s">
        <v>937</v>
      </c>
      <c r="AQ337" t="str">
        <f t="shared" si="5"/>
        <v>Morgan State</v>
      </c>
    </row>
    <row r="338" spans="1:43" x14ac:dyDescent="0.2">
      <c r="A338" s="8">
        <v>337</v>
      </c>
      <c r="B338" s="6" t="s">
        <v>478</v>
      </c>
      <c r="C338" s="6">
        <v>97.32</v>
      </c>
      <c r="D338" s="6">
        <v>113.327</v>
      </c>
      <c r="E338" s="6">
        <v>0.14799999999999999</v>
      </c>
      <c r="F338" s="6" t="s">
        <v>1456</v>
      </c>
      <c r="G338" s="6">
        <v>11</v>
      </c>
      <c r="H338" s="6">
        <v>31</v>
      </c>
      <c r="I338" s="6">
        <v>46.3</v>
      </c>
      <c r="J338" s="6">
        <v>53.7</v>
      </c>
      <c r="K338" s="6">
        <v>25.4</v>
      </c>
      <c r="L338" s="6">
        <v>31</v>
      </c>
      <c r="M338" s="6">
        <v>15.5</v>
      </c>
      <c r="N338" s="6">
        <v>18.2</v>
      </c>
      <c r="O338" s="6">
        <v>28.6</v>
      </c>
      <c r="P338" s="6">
        <v>31</v>
      </c>
      <c r="Q338" s="6">
        <v>66.5</v>
      </c>
      <c r="R338" s="6">
        <v>45.8</v>
      </c>
      <c r="S338" s="6">
        <v>53.4</v>
      </c>
      <c r="T338" s="6">
        <v>31.5</v>
      </c>
      <c r="U338" s="6">
        <v>36</v>
      </c>
      <c r="V338" s="6">
        <v>8.4</v>
      </c>
      <c r="W338" s="6">
        <v>9.8000000000000007</v>
      </c>
      <c r="X338" s="6">
        <v>51</v>
      </c>
      <c r="Y338" s="6">
        <v>52.8</v>
      </c>
      <c r="Z338" s="6">
        <v>38.299999999999997</v>
      </c>
      <c r="AA338" s="6">
        <v>36.9</v>
      </c>
      <c r="AB338" s="6">
        <v>65.84</v>
      </c>
      <c r="AC338" s="6">
        <v>75.95</v>
      </c>
      <c r="AD338" s="6">
        <v>80.094999999999999</v>
      </c>
      <c r="AE338" s="6">
        <v>2.1789999999999998</v>
      </c>
      <c r="AF338" s="7">
        <v>2025</v>
      </c>
      <c r="AG338" s="6">
        <v>0</v>
      </c>
      <c r="AH338" s="6">
        <v>0</v>
      </c>
      <c r="AI338" s="6">
        <v>10.375</v>
      </c>
      <c r="AJ338" s="6"/>
      <c r="AK338" s="6">
        <v>73.3</v>
      </c>
      <c r="AL338" s="6">
        <v>77.099999999999994</v>
      </c>
      <c r="AM338" s="6">
        <v>0.999</v>
      </c>
      <c r="AN338" s="6">
        <v>1.1020000000000001</v>
      </c>
      <c r="AO338" s="6">
        <v>6.9509999999999996</v>
      </c>
      <c r="AP338" s="6" t="s">
        <v>478</v>
      </c>
      <c r="AQ338" t="str">
        <f t="shared" si="5"/>
        <v>Fairfield</v>
      </c>
    </row>
    <row r="339" spans="1:43" x14ac:dyDescent="0.2">
      <c r="A339" s="8">
        <v>338</v>
      </c>
      <c r="B339" s="6" t="s">
        <v>419</v>
      </c>
      <c r="C339" s="6">
        <v>103.45699999999999</v>
      </c>
      <c r="D339" s="6">
        <v>120.55</v>
      </c>
      <c r="E339" s="6">
        <v>0.14699999999999999</v>
      </c>
      <c r="F339" s="6" t="s">
        <v>1496</v>
      </c>
      <c r="G339" s="6">
        <v>3</v>
      </c>
      <c r="H339" s="6">
        <v>29</v>
      </c>
      <c r="I339" s="6">
        <v>53.7</v>
      </c>
      <c r="J339" s="6">
        <v>58.1</v>
      </c>
      <c r="K339" s="6">
        <v>26.5</v>
      </c>
      <c r="L339" s="6">
        <v>34.9</v>
      </c>
      <c r="M339" s="6">
        <v>17.399999999999999</v>
      </c>
      <c r="N339" s="6">
        <v>15.4</v>
      </c>
      <c r="O339" s="6">
        <v>20.2</v>
      </c>
      <c r="P339" s="6">
        <v>30</v>
      </c>
      <c r="Q339" s="6">
        <v>67.2</v>
      </c>
      <c r="R339" s="6">
        <v>53.9</v>
      </c>
      <c r="S339" s="6">
        <v>57.8</v>
      </c>
      <c r="T339" s="6">
        <v>35.6</v>
      </c>
      <c r="U339" s="6">
        <v>39</v>
      </c>
      <c r="V339" s="6">
        <v>5.6</v>
      </c>
      <c r="W339" s="6">
        <v>7.4</v>
      </c>
      <c r="X339" s="6">
        <v>52.4</v>
      </c>
      <c r="Y339" s="6">
        <v>55.8</v>
      </c>
      <c r="Z339" s="6">
        <v>43.2</v>
      </c>
      <c r="AA339" s="6">
        <v>47.4</v>
      </c>
      <c r="AB339" s="6">
        <v>66.236999999999995</v>
      </c>
      <c r="AC339" s="6">
        <v>76.507999999999996</v>
      </c>
      <c r="AD339" s="6">
        <v>78.948999999999998</v>
      </c>
      <c r="AE339" s="6">
        <v>1.6539999999999999</v>
      </c>
      <c r="AF339" s="7">
        <v>2025</v>
      </c>
      <c r="AG339" s="6">
        <v>0</v>
      </c>
      <c r="AH339" s="6">
        <v>0</v>
      </c>
      <c r="AI339" s="6">
        <v>0.2</v>
      </c>
      <c r="AJ339" s="6"/>
      <c r="AK339" s="6">
        <v>76.599999999999994</v>
      </c>
      <c r="AL339" s="6">
        <v>76.2</v>
      </c>
      <c r="AM339" s="6">
        <v>1.046</v>
      </c>
      <c r="AN339" s="6">
        <v>1.2</v>
      </c>
      <c r="AO339" s="6">
        <v>12.983000000000001</v>
      </c>
      <c r="AP339" s="6" t="s">
        <v>419</v>
      </c>
      <c r="AQ339" t="str">
        <f t="shared" si="5"/>
        <v>Bellarmine</v>
      </c>
    </row>
    <row r="340" spans="1:43" x14ac:dyDescent="0.2">
      <c r="A340" s="8">
        <v>339</v>
      </c>
      <c r="B340" s="6" t="s">
        <v>582</v>
      </c>
      <c r="C340" s="6">
        <v>96.448999999999998</v>
      </c>
      <c r="D340" s="6">
        <v>112.598</v>
      </c>
      <c r="E340" s="6">
        <v>0.14399999999999999</v>
      </c>
      <c r="F340" s="6" t="s">
        <v>1498</v>
      </c>
      <c r="G340" s="6">
        <v>6</v>
      </c>
      <c r="H340" s="6">
        <v>31</v>
      </c>
      <c r="I340" s="6">
        <v>45.8</v>
      </c>
      <c r="J340" s="6">
        <v>51.5</v>
      </c>
      <c r="K340" s="6">
        <v>31.2</v>
      </c>
      <c r="L340" s="6">
        <v>30</v>
      </c>
      <c r="M340" s="6">
        <v>15.4</v>
      </c>
      <c r="N340" s="6">
        <v>15.3</v>
      </c>
      <c r="O340" s="6">
        <v>27</v>
      </c>
      <c r="P340" s="6">
        <v>31.4</v>
      </c>
      <c r="Q340" s="6">
        <v>69.099999999999994</v>
      </c>
      <c r="R340" s="6">
        <v>46.3</v>
      </c>
      <c r="S340" s="6">
        <v>52.4</v>
      </c>
      <c r="T340" s="6">
        <v>30</v>
      </c>
      <c r="U340" s="6">
        <v>33.299999999999997</v>
      </c>
      <c r="V340" s="6">
        <v>8.1999999999999993</v>
      </c>
      <c r="W340" s="6">
        <v>9.4</v>
      </c>
      <c r="X340" s="6">
        <v>44.4</v>
      </c>
      <c r="Y340" s="6">
        <v>57.4</v>
      </c>
      <c r="Z340" s="6">
        <v>36</v>
      </c>
      <c r="AA340" s="6">
        <v>38.5</v>
      </c>
      <c r="AB340" s="6">
        <v>69.266999999999996</v>
      </c>
      <c r="AC340" s="6">
        <v>75.738</v>
      </c>
      <c r="AD340" s="6">
        <v>78.459000000000003</v>
      </c>
      <c r="AE340" s="6">
        <v>1.238</v>
      </c>
      <c r="AF340" s="7">
        <v>2025</v>
      </c>
      <c r="AG340" s="6">
        <v>0</v>
      </c>
      <c r="AH340" s="6">
        <v>0</v>
      </c>
      <c r="AI340" s="6">
        <v>19.957000000000001</v>
      </c>
      <c r="AJ340" s="6"/>
      <c r="AK340" s="6">
        <v>68.7</v>
      </c>
      <c r="AL340" s="6">
        <v>75.900000000000006</v>
      </c>
      <c r="AM340" s="6">
        <v>0.98299999999999998</v>
      </c>
      <c r="AN340" s="6">
        <v>1.113</v>
      </c>
      <c r="AO340" s="6">
        <v>11.802</v>
      </c>
      <c r="AP340" s="6" t="s">
        <v>582</v>
      </c>
      <c r="AQ340" t="str">
        <f t="shared" si="5"/>
        <v>North Carolina A&amp;T</v>
      </c>
    </row>
    <row r="341" spans="1:43" x14ac:dyDescent="0.2">
      <c r="A341" s="8">
        <v>340</v>
      </c>
      <c r="B341" s="6" t="s">
        <v>706</v>
      </c>
      <c r="C341" s="6">
        <v>93.078000000000003</v>
      </c>
      <c r="D341" s="6">
        <v>109.08</v>
      </c>
      <c r="E341" s="6">
        <v>0.13900000000000001</v>
      </c>
      <c r="F341" s="6" t="s">
        <v>1038</v>
      </c>
      <c r="G341" s="6">
        <v>10</v>
      </c>
      <c r="H341" s="6">
        <v>26</v>
      </c>
      <c r="I341" s="6">
        <v>43.7</v>
      </c>
      <c r="J341" s="6">
        <v>50.4</v>
      </c>
      <c r="K341" s="6">
        <v>29.3</v>
      </c>
      <c r="L341" s="6">
        <v>39.9</v>
      </c>
      <c r="M341" s="6">
        <v>19.399999999999999</v>
      </c>
      <c r="N341" s="6">
        <v>18.2</v>
      </c>
      <c r="O341" s="6">
        <v>31.7</v>
      </c>
      <c r="P341" s="6">
        <v>25</v>
      </c>
      <c r="Q341" s="6">
        <v>60.5</v>
      </c>
      <c r="R341" s="6">
        <v>41.5</v>
      </c>
      <c r="S341" s="6">
        <v>50.8</v>
      </c>
      <c r="T341" s="6">
        <v>31.6</v>
      </c>
      <c r="U341" s="6">
        <v>33.200000000000003</v>
      </c>
      <c r="V341" s="6">
        <v>5.0999999999999996</v>
      </c>
      <c r="W341" s="6">
        <v>9.9</v>
      </c>
      <c r="X341" s="6">
        <v>54.8</v>
      </c>
      <c r="Y341" s="6">
        <v>56</v>
      </c>
      <c r="Z341" s="6">
        <v>37.6</v>
      </c>
      <c r="AA341" s="6">
        <v>42.9</v>
      </c>
      <c r="AB341" s="6">
        <v>60.082999999999998</v>
      </c>
      <c r="AC341" s="6">
        <v>76.736000000000004</v>
      </c>
      <c r="AD341" s="6">
        <v>79.656999999999996</v>
      </c>
      <c r="AE341" s="6">
        <v>2.3540000000000001</v>
      </c>
      <c r="AF341" s="7">
        <v>2025</v>
      </c>
      <c r="AG341" s="6">
        <v>0</v>
      </c>
      <c r="AH341" s="6">
        <v>0</v>
      </c>
      <c r="AI341" s="6">
        <v>0.2</v>
      </c>
      <c r="AJ341" s="6"/>
      <c r="AK341" s="6">
        <v>71.099999999999994</v>
      </c>
      <c r="AL341" s="6">
        <v>72.8</v>
      </c>
      <c r="AM341" s="6">
        <v>0.93799999999999994</v>
      </c>
      <c r="AN341" s="6">
        <v>1.028</v>
      </c>
      <c r="AO341" s="6">
        <v>8.8209999999999997</v>
      </c>
      <c r="AP341" s="6" t="s">
        <v>706</v>
      </c>
      <c r="AQ341" t="str">
        <f t="shared" si="5"/>
        <v>Wagner</v>
      </c>
    </row>
    <row r="342" spans="1:43" x14ac:dyDescent="0.2">
      <c r="A342" s="8">
        <v>341</v>
      </c>
      <c r="B342" s="6" t="s">
        <v>713</v>
      </c>
      <c r="C342" s="6">
        <v>95.433000000000007</v>
      </c>
      <c r="D342" s="6">
        <v>112.398</v>
      </c>
      <c r="E342" s="6">
        <v>0.13200000000000001</v>
      </c>
      <c r="F342" s="6" t="s">
        <v>1499</v>
      </c>
      <c r="G342" s="6">
        <v>5</v>
      </c>
      <c r="H342" s="6">
        <v>27</v>
      </c>
      <c r="I342" s="6">
        <v>45.4</v>
      </c>
      <c r="J342" s="6">
        <v>51.1</v>
      </c>
      <c r="K342" s="6">
        <v>27</v>
      </c>
      <c r="L342" s="6">
        <v>34</v>
      </c>
      <c r="M342" s="6">
        <v>19</v>
      </c>
      <c r="N342" s="6">
        <v>13.5</v>
      </c>
      <c r="O342" s="6">
        <v>25.7</v>
      </c>
      <c r="P342" s="6">
        <v>29.4</v>
      </c>
      <c r="Q342" s="6">
        <v>71.099999999999994</v>
      </c>
      <c r="R342" s="6">
        <v>46.3</v>
      </c>
      <c r="S342" s="6">
        <v>52.8</v>
      </c>
      <c r="T342" s="6">
        <v>29.7</v>
      </c>
      <c r="U342" s="6">
        <v>32.6</v>
      </c>
      <c r="V342" s="6">
        <v>9</v>
      </c>
      <c r="W342" s="6">
        <v>9.4</v>
      </c>
      <c r="X342" s="6">
        <v>48.8</v>
      </c>
      <c r="Y342" s="6">
        <v>54.3</v>
      </c>
      <c r="Z342" s="6">
        <v>48.2</v>
      </c>
      <c r="AA342" s="6">
        <v>44</v>
      </c>
      <c r="AB342" s="6">
        <v>70.402000000000001</v>
      </c>
      <c r="AC342" s="6">
        <v>77.328999999999994</v>
      </c>
      <c r="AD342" s="6">
        <v>80.825000000000003</v>
      </c>
      <c r="AE342" s="6">
        <v>1.8779999999999999</v>
      </c>
      <c r="AF342" s="7">
        <v>2025</v>
      </c>
      <c r="AG342" s="6">
        <v>0</v>
      </c>
      <c r="AH342" s="6">
        <v>0</v>
      </c>
      <c r="AI342" s="6">
        <v>0.21299999999999999</v>
      </c>
      <c r="AJ342" s="6"/>
      <c r="AK342" s="6">
        <v>73.5</v>
      </c>
      <c r="AL342" s="6">
        <v>74.5</v>
      </c>
      <c r="AM342" s="6">
        <v>0.93300000000000005</v>
      </c>
      <c r="AN342" s="6">
        <v>1.1200000000000001</v>
      </c>
      <c r="AO342" s="6">
        <v>15.462999999999999</v>
      </c>
      <c r="AP342" s="6" t="s">
        <v>713</v>
      </c>
      <c r="AQ342" t="str">
        <f t="shared" si="5"/>
        <v>Western Carolina</v>
      </c>
    </row>
    <row r="343" spans="1:43" x14ac:dyDescent="0.2">
      <c r="A343" s="8">
        <v>342</v>
      </c>
      <c r="B343" s="6" t="s">
        <v>714</v>
      </c>
      <c r="C343" s="6">
        <v>99.120999999999995</v>
      </c>
      <c r="D343" s="6">
        <v>116.788</v>
      </c>
      <c r="E343" s="6">
        <v>0.13200000000000001</v>
      </c>
      <c r="F343" s="6" t="s">
        <v>1489</v>
      </c>
      <c r="G343" s="6">
        <v>9</v>
      </c>
      <c r="H343" s="6">
        <v>28</v>
      </c>
      <c r="I343" s="6">
        <v>50.1</v>
      </c>
      <c r="J343" s="6">
        <v>51.1</v>
      </c>
      <c r="K343" s="6">
        <v>27.2</v>
      </c>
      <c r="L343" s="6">
        <v>30.6</v>
      </c>
      <c r="M343" s="6">
        <v>18.2</v>
      </c>
      <c r="N343" s="6">
        <v>14.4</v>
      </c>
      <c r="O343" s="6">
        <v>28.1</v>
      </c>
      <c r="P343" s="6">
        <v>31.8</v>
      </c>
      <c r="Q343" s="6">
        <v>65.099999999999994</v>
      </c>
      <c r="R343" s="6">
        <v>46.7</v>
      </c>
      <c r="S343" s="6">
        <v>50.2</v>
      </c>
      <c r="T343" s="6">
        <v>37.299999999999997</v>
      </c>
      <c r="U343" s="6">
        <v>35.1</v>
      </c>
      <c r="V343" s="6">
        <v>9.1999999999999993</v>
      </c>
      <c r="W343" s="6">
        <v>7.5</v>
      </c>
      <c r="X343" s="6">
        <v>39.200000000000003</v>
      </c>
      <c r="Y343" s="6">
        <v>47.6</v>
      </c>
      <c r="Z343" s="6">
        <v>37.200000000000003</v>
      </c>
      <c r="AA343" s="6">
        <v>34.799999999999997</v>
      </c>
      <c r="AB343" s="6">
        <v>64.373000000000005</v>
      </c>
      <c r="AC343" s="6">
        <v>77.018000000000001</v>
      </c>
      <c r="AD343" s="6">
        <v>79.619</v>
      </c>
      <c r="AE343" s="6">
        <v>2.5779999999999998</v>
      </c>
      <c r="AF343" s="7">
        <v>2025</v>
      </c>
      <c r="AG343" s="6">
        <v>0</v>
      </c>
      <c r="AH343" s="6">
        <v>0</v>
      </c>
      <c r="AI343" s="6">
        <v>7.6909999999999998</v>
      </c>
      <c r="AJ343" s="6"/>
      <c r="AK343" s="6">
        <v>69.2</v>
      </c>
      <c r="AL343" s="6">
        <v>73.8</v>
      </c>
      <c r="AM343" s="6">
        <v>1.0129999999999999</v>
      </c>
      <c r="AN343" s="6">
        <v>1.115</v>
      </c>
      <c r="AO343" s="6">
        <v>6.7119999999999997</v>
      </c>
      <c r="AP343" s="6" t="s">
        <v>714</v>
      </c>
      <c r="AQ343" t="str">
        <f t="shared" si="5"/>
        <v>Western Illinois</v>
      </c>
    </row>
    <row r="344" spans="1:43" x14ac:dyDescent="0.2">
      <c r="A344" s="8">
        <v>343</v>
      </c>
      <c r="B344" s="6" t="s">
        <v>711</v>
      </c>
      <c r="C344" s="6">
        <v>97.108000000000004</v>
      </c>
      <c r="D344" s="6">
        <v>114.48099999999999</v>
      </c>
      <c r="E344" s="6">
        <v>0.13100000000000001</v>
      </c>
      <c r="F344" s="6" t="s">
        <v>1492</v>
      </c>
      <c r="G344" s="6">
        <v>5</v>
      </c>
      <c r="H344" s="6">
        <v>30</v>
      </c>
      <c r="I344" s="6">
        <v>47.2</v>
      </c>
      <c r="J344" s="6">
        <v>56.1</v>
      </c>
      <c r="K344" s="6">
        <v>28.8</v>
      </c>
      <c r="L344" s="6">
        <v>36.299999999999997</v>
      </c>
      <c r="M344" s="6">
        <v>16.3</v>
      </c>
      <c r="N344" s="6">
        <v>16.600000000000001</v>
      </c>
      <c r="O344" s="6">
        <v>26.1</v>
      </c>
      <c r="P344" s="6">
        <v>29.2</v>
      </c>
      <c r="Q344" s="6">
        <v>68.900000000000006</v>
      </c>
      <c r="R344" s="6">
        <v>48.4</v>
      </c>
      <c r="S344" s="6">
        <v>56.9</v>
      </c>
      <c r="T344" s="6">
        <v>29.7</v>
      </c>
      <c r="U344" s="6">
        <v>36.799999999999997</v>
      </c>
      <c r="V344" s="6">
        <v>9.3000000000000007</v>
      </c>
      <c r="W344" s="6">
        <v>7.5</v>
      </c>
      <c r="X344" s="6">
        <v>51.2</v>
      </c>
      <c r="Y344" s="6">
        <v>57.3</v>
      </c>
      <c r="Z344" s="6">
        <v>30.1</v>
      </c>
      <c r="AA344" s="6">
        <v>43.7</v>
      </c>
      <c r="AB344" s="6">
        <v>68.034000000000006</v>
      </c>
      <c r="AC344" s="6">
        <v>76.304000000000002</v>
      </c>
      <c r="AD344" s="6">
        <v>78.671000000000006</v>
      </c>
      <c r="AE344" s="6">
        <v>2.1379999999999999</v>
      </c>
      <c r="AF344" s="7">
        <v>2025</v>
      </c>
      <c r="AG344" s="6">
        <v>0</v>
      </c>
      <c r="AH344" s="6">
        <v>0</v>
      </c>
      <c r="AI344" s="6">
        <v>0.2</v>
      </c>
      <c r="AJ344" s="6"/>
      <c r="AK344" s="6">
        <v>69</v>
      </c>
      <c r="AL344" s="6">
        <v>71.900000000000006</v>
      </c>
      <c r="AM344" s="6">
        <v>0.98299999999999998</v>
      </c>
      <c r="AN344" s="6">
        <v>1.143</v>
      </c>
      <c r="AO344" s="6">
        <v>11.832000000000001</v>
      </c>
      <c r="AP344" s="6" t="s">
        <v>711</v>
      </c>
      <c r="AQ344" t="str">
        <f t="shared" si="5"/>
        <v>West Georgia</v>
      </c>
    </row>
    <row r="345" spans="1:43" x14ac:dyDescent="0.2">
      <c r="A345" s="8">
        <v>344</v>
      </c>
      <c r="B345" s="6" t="s">
        <v>735</v>
      </c>
      <c r="C345" s="6">
        <v>96.498000000000005</v>
      </c>
      <c r="D345" s="6">
        <v>114.47</v>
      </c>
      <c r="E345" s="6">
        <v>0.123</v>
      </c>
      <c r="F345" s="6" t="s">
        <v>1492</v>
      </c>
      <c r="G345" s="6">
        <v>5</v>
      </c>
      <c r="H345" s="6">
        <v>30</v>
      </c>
      <c r="I345" s="6">
        <v>45</v>
      </c>
      <c r="J345" s="6">
        <v>53.6</v>
      </c>
      <c r="K345" s="6">
        <v>31.1</v>
      </c>
      <c r="L345" s="6">
        <v>25.1</v>
      </c>
      <c r="M345" s="6">
        <v>17.100000000000001</v>
      </c>
      <c r="N345" s="6">
        <v>16.100000000000001</v>
      </c>
      <c r="O345" s="6">
        <v>29</v>
      </c>
      <c r="P345" s="6">
        <v>32.5</v>
      </c>
      <c r="Q345" s="6">
        <v>68</v>
      </c>
      <c r="R345" s="6">
        <v>43.1</v>
      </c>
      <c r="S345" s="6">
        <v>55.8</v>
      </c>
      <c r="T345" s="6">
        <v>32.5</v>
      </c>
      <c r="U345" s="6">
        <v>34</v>
      </c>
      <c r="V345" s="6">
        <v>6.9</v>
      </c>
      <c r="W345" s="6">
        <v>9.8000000000000007</v>
      </c>
      <c r="X345" s="6">
        <v>51.6</v>
      </c>
      <c r="Y345" s="6">
        <v>58.3</v>
      </c>
      <c r="Z345" s="6">
        <v>33.9</v>
      </c>
      <c r="AA345" s="6">
        <v>45.1</v>
      </c>
      <c r="AB345" s="6">
        <v>67.703000000000003</v>
      </c>
      <c r="AC345" s="6">
        <v>78.117999999999995</v>
      </c>
      <c r="AD345" s="6">
        <v>81.497</v>
      </c>
      <c r="AE345" s="6">
        <v>2.4609999999999999</v>
      </c>
      <c r="AF345" s="7">
        <v>2025</v>
      </c>
      <c r="AG345" s="6">
        <v>0</v>
      </c>
      <c r="AH345" s="6">
        <v>0</v>
      </c>
      <c r="AI345" s="6">
        <v>0.2</v>
      </c>
      <c r="AJ345" s="6"/>
      <c r="AK345" s="6">
        <v>71</v>
      </c>
      <c r="AL345" s="6">
        <v>70.900000000000006</v>
      </c>
      <c r="AM345" s="6">
        <v>0.96599999999999997</v>
      </c>
      <c r="AN345" s="6">
        <v>1.123</v>
      </c>
      <c r="AO345" s="6">
        <v>9.7989999999999995</v>
      </c>
      <c r="AP345" s="6" t="s">
        <v>935</v>
      </c>
      <c r="AQ345" t="str">
        <f t="shared" si="5"/>
        <v>Louisiana Monroe</v>
      </c>
    </row>
    <row r="346" spans="1:43" x14ac:dyDescent="0.2">
      <c r="A346" s="8">
        <v>345</v>
      </c>
      <c r="B346" s="6" t="s">
        <v>430</v>
      </c>
      <c r="C346" s="6">
        <v>95.409000000000006</v>
      </c>
      <c r="D346" s="6">
        <v>113.208</v>
      </c>
      <c r="E346" s="6">
        <v>0.123</v>
      </c>
      <c r="F346" s="6" t="s">
        <v>1493</v>
      </c>
      <c r="G346" s="6">
        <v>7</v>
      </c>
      <c r="H346" s="6">
        <v>29</v>
      </c>
      <c r="I346" s="6">
        <v>48.8</v>
      </c>
      <c r="J346" s="6">
        <v>54.2</v>
      </c>
      <c r="K346" s="6">
        <v>32.700000000000003</v>
      </c>
      <c r="L346" s="6">
        <v>31.2</v>
      </c>
      <c r="M346" s="6">
        <v>19.5</v>
      </c>
      <c r="N346" s="6">
        <v>16.2</v>
      </c>
      <c r="O346" s="6">
        <v>24.8</v>
      </c>
      <c r="P346" s="6">
        <v>31.3</v>
      </c>
      <c r="Q346" s="6">
        <v>72.2</v>
      </c>
      <c r="R346" s="6">
        <v>51.3</v>
      </c>
      <c r="S346" s="6">
        <v>53.4</v>
      </c>
      <c r="T346" s="6">
        <v>30.5</v>
      </c>
      <c r="U346" s="6">
        <v>37.200000000000003</v>
      </c>
      <c r="V346" s="6">
        <v>8.6999999999999993</v>
      </c>
      <c r="W346" s="6">
        <v>10.3</v>
      </c>
      <c r="X346" s="6">
        <v>52.9</v>
      </c>
      <c r="Y346" s="6">
        <v>52.8</v>
      </c>
      <c r="Z346" s="6">
        <v>43.9</v>
      </c>
      <c r="AA346" s="6">
        <v>35.200000000000003</v>
      </c>
      <c r="AB346" s="6">
        <v>70.593000000000004</v>
      </c>
      <c r="AC346" s="6">
        <v>77.14</v>
      </c>
      <c r="AD346" s="6">
        <v>80.012</v>
      </c>
      <c r="AE346" s="6">
        <v>1.121</v>
      </c>
      <c r="AF346" s="7">
        <v>2025</v>
      </c>
      <c r="AG346" s="6">
        <v>0</v>
      </c>
      <c r="AH346" s="6">
        <v>0</v>
      </c>
      <c r="AI346" s="6">
        <v>8.7370000000000001</v>
      </c>
      <c r="AJ346" s="6"/>
      <c r="AK346" s="6">
        <v>69.900000000000006</v>
      </c>
      <c r="AL346" s="6">
        <v>72.3</v>
      </c>
      <c r="AM346" s="6">
        <v>0.97399999999999998</v>
      </c>
      <c r="AN346" s="6">
        <v>1.1299999999999999</v>
      </c>
      <c r="AO346" s="6">
        <v>12.218</v>
      </c>
      <c r="AP346" s="6" t="s">
        <v>430</v>
      </c>
      <c r="AQ346" t="str">
        <f t="shared" si="5"/>
        <v>Buffalo</v>
      </c>
    </row>
    <row r="347" spans="1:43" x14ac:dyDescent="0.2">
      <c r="A347" s="8">
        <v>346</v>
      </c>
      <c r="B347" s="6" t="s">
        <v>728</v>
      </c>
      <c r="C347" s="6">
        <v>94.534999999999997</v>
      </c>
      <c r="D347" s="6">
        <v>112.26900000000001</v>
      </c>
      <c r="E347" s="6">
        <v>0.122</v>
      </c>
      <c r="F347" s="6" t="s">
        <v>1455</v>
      </c>
      <c r="G347" s="6">
        <v>7</v>
      </c>
      <c r="H347" s="6">
        <v>31</v>
      </c>
      <c r="I347" s="6">
        <v>45.6</v>
      </c>
      <c r="J347" s="6">
        <v>51.2</v>
      </c>
      <c r="K347" s="6">
        <v>28.9</v>
      </c>
      <c r="L347" s="6">
        <v>39.799999999999997</v>
      </c>
      <c r="M347" s="6">
        <v>19.100000000000001</v>
      </c>
      <c r="N347" s="6">
        <v>15.5</v>
      </c>
      <c r="O347" s="6">
        <v>31.9</v>
      </c>
      <c r="P347" s="6">
        <v>30.5</v>
      </c>
      <c r="Q347" s="6">
        <v>67.599999999999994</v>
      </c>
      <c r="R347" s="6">
        <v>43.9</v>
      </c>
      <c r="S347" s="6">
        <v>52.4</v>
      </c>
      <c r="T347" s="6">
        <v>33.299999999999997</v>
      </c>
      <c r="U347" s="6">
        <v>33.200000000000003</v>
      </c>
      <c r="V347" s="6">
        <v>8</v>
      </c>
      <c r="W347" s="6">
        <v>8.8000000000000007</v>
      </c>
      <c r="X347" s="6">
        <v>43.9</v>
      </c>
      <c r="Y347" s="6">
        <v>59.1</v>
      </c>
      <c r="Z347" s="6">
        <v>28.4</v>
      </c>
      <c r="AA347" s="6">
        <v>47</v>
      </c>
      <c r="AB347" s="6">
        <v>66.992999999999995</v>
      </c>
      <c r="AC347" s="6">
        <v>77.58</v>
      </c>
      <c r="AD347" s="6">
        <v>80.25</v>
      </c>
      <c r="AE347" s="6">
        <v>1.0209999999999999</v>
      </c>
      <c r="AF347" s="7">
        <v>2025</v>
      </c>
      <c r="AG347" s="6">
        <v>0</v>
      </c>
      <c r="AH347" s="6">
        <v>0</v>
      </c>
      <c r="AI347" s="6">
        <v>5.2489999999999997</v>
      </c>
      <c r="AJ347" s="6"/>
      <c r="AK347" s="6">
        <v>73.3</v>
      </c>
      <c r="AL347" s="6">
        <v>72</v>
      </c>
      <c r="AM347" s="6">
        <v>0.96499999999999997</v>
      </c>
      <c r="AN347" s="6">
        <v>1.1160000000000001</v>
      </c>
      <c r="AO347" s="6">
        <v>11.819000000000001</v>
      </c>
      <c r="AP347" s="6" t="s">
        <v>728</v>
      </c>
      <c r="AQ347" t="str">
        <f t="shared" si="5"/>
        <v>Detroit Mercy</v>
      </c>
    </row>
    <row r="348" spans="1:43" x14ac:dyDescent="0.2">
      <c r="A348" s="8">
        <v>347</v>
      </c>
      <c r="B348" s="6" t="s">
        <v>529</v>
      </c>
      <c r="C348" s="6">
        <v>102.68899999999999</v>
      </c>
      <c r="D348" s="6">
        <v>122.238</v>
      </c>
      <c r="E348" s="6">
        <v>0.11899999999999999</v>
      </c>
      <c r="F348" s="6" t="s">
        <v>1463</v>
      </c>
      <c r="G348" s="6">
        <v>7</v>
      </c>
      <c r="H348" s="6">
        <v>30</v>
      </c>
      <c r="I348" s="6">
        <v>51.5</v>
      </c>
      <c r="J348" s="6">
        <v>54.7</v>
      </c>
      <c r="K348" s="6">
        <v>37.700000000000003</v>
      </c>
      <c r="L348" s="6">
        <v>36.9</v>
      </c>
      <c r="M348" s="6">
        <v>19.600000000000001</v>
      </c>
      <c r="N348" s="6">
        <v>16.3</v>
      </c>
      <c r="O348" s="6">
        <v>25.7</v>
      </c>
      <c r="P348" s="6">
        <v>32.9</v>
      </c>
      <c r="Q348" s="6">
        <v>68.400000000000006</v>
      </c>
      <c r="R348" s="6">
        <v>53.2</v>
      </c>
      <c r="S348" s="6">
        <v>54.1</v>
      </c>
      <c r="T348" s="6">
        <v>32.799999999999997</v>
      </c>
      <c r="U348" s="6">
        <v>37</v>
      </c>
      <c r="V348" s="6">
        <v>5.9</v>
      </c>
      <c r="W348" s="6">
        <v>9</v>
      </c>
      <c r="X348" s="6">
        <v>54.3</v>
      </c>
      <c r="Y348" s="6">
        <v>57.2</v>
      </c>
      <c r="Z348" s="6">
        <v>41.3</v>
      </c>
      <c r="AA348" s="6">
        <v>41.4</v>
      </c>
      <c r="AB348" s="6">
        <v>68.593000000000004</v>
      </c>
      <c r="AC348" s="6">
        <v>76.772999999999996</v>
      </c>
      <c r="AD348" s="6">
        <v>79.635999999999996</v>
      </c>
      <c r="AE348" s="6">
        <v>1.911</v>
      </c>
      <c r="AF348" s="7">
        <v>2025</v>
      </c>
      <c r="AG348" s="6">
        <v>0</v>
      </c>
      <c r="AH348" s="6">
        <v>0</v>
      </c>
      <c r="AI348" s="6">
        <v>8.7780000000000005</v>
      </c>
      <c r="AJ348" s="6"/>
      <c r="AK348" s="6">
        <v>71.099999999999994</v>
      </c>
      <c r="AL348" s="6">
        <v>73.3</v>
      </c>
      <c r="AM348" s="6">
        <v>1.022</v>
      </c>
      <c r="AN348" s="6">
        <v>1.1559999999999999</v>
      </c>
      <c r="AO348" s="6">
        <v>9.5530000000000008</v>
      </c>
      <c r="AP348" s="6" t="s">
        <v>529</v>
      </c>
      <c r="AQ348" t="str">
        <f t="shared" si="5"/>
        <v>Le Moyne</v>
      </c>
    </row>
    <row r="349" spans="1:43" x14ac:dyDescent="0.2">
      <c r="A349" s="8">
        <v>348</v>
      </c>
      <c r="B349" s="6" t="s">
        <v>628</v>
      </c>
      <c r="C349" s="6">
        <v>95.427000000000007</v>
      </c>
      <c r="D349" s="6">
        <v>113.616</v>
      </c>
      <c r="E349" s="6">
        <v>0.11899999999999999</v>
      </c>
      <c r="F349" s="6" t="s">
        <v>1500</v>
      </c>
      <c r="G349" s="6">
        <v>4</v>
      </c>
      <c r="H349" s="6">
        <v>29</v>
      </c>
      <c r="I349" s="6">
        <v>48</v>
      </c>
      <c r="J349" s="6">
        <v>55.1</v>
      </c>
      <c r="K349" s="6">
        <v>31.3</v>
      </c>
      <c r="L349" s="6">
        <v>39.200000000000003</v>
      </c>
      <c r="M349" s="6">
        <v>20.3</v>
      </c>
      <c r="N349" s="6">
        <v>17.100000000000001</v>
      </c>
      <c r="O349" s="6">
        <v>27.4</v>
      </c>
      <c r="P349" s="6">
        <v>27.6</v>
      </c>
      <c r="Q349" s="6">
        <v>65.7</v>
      </c>
      <c r="R349" s="6">
        <v>49.1</v>
      </c>
      <c r="S349" s="6">
        <v>55.2</v>
      </c>
      <c r="T349" s="6">
        <v>31.2</v>
      </c>
      <c r="U349" s="6">
        <v>36.6</v>
      </c>
      <c r="V349" s="6">
        <v>9.4</v>
      </c>
      <c r="W349" s="6">
        <v>10.6</v>
      </c>
      <c r="X349" s="6">
        <v>53.3</v>
      </c>
      <c r="Y349" s="6">
        <v>58.5</v>
      </c>
      <c r="Z349" s="6">
        <v>44.9</v>
      </c>
      <c r="AA349" s="6">
        <v>46</v>
      </c>
      <c r="AB349" s="6">
        <v>65.346000000000004</v>
      </c>
      <c r="AC349" s="6">
        <v>76.900999999999996</v>
      </c>
      <c r="AD349" s="6">
        <v>80.350999999999999</v>
      </c>
      <c r="AE349" s="6">
        <v>1.4239999999999999</v>
      </c>
      <c r="AF349" s="7">
        <v>2025</v>
      </c>
      <c r="AG349" s="6">
        <v>0</v>
      </c>
      <c r="AH349" s="6">
        <v>0</v>
      </c>
      <c r="AI349" s="6">
        <v>0.2</v>
      </c>
      <c r="AJ349" s="6"/>
      <c r="AK349" s="6">
        <v>68.2</v>
      </c>
      <c r="AL349" s="6">
        <v>71.7</v>
      </c>
      <c r="AM349" s="6">
        <v>0.96399999999999997</v>
      </c>
      <c r="AN349" s="6">
        <v>1.117</v>
      </c>
      <c r="AO349" s="6">
        <v>10.804</v>
      </c>
      <c r="AP349" s="6" t="s">
        <v>938</v>
      </c>
      <c r="AQ349" t="str">
        <f t="shared" si="5"/>
        <v>Sacramento State</v>
      </c>
    </row>
    <row r="350" spans="1:43" x14ac:dyDescent="0.2">
      <c r="A350" s="8">
        <v>349</v>
      </c>
      <c r="B350" s="6" t="s">
        <v>591</v>
      </c>
      <c r="C350" s="6">
        <v>94.052000000000007</v>
      </c>
      <c r="D350" s="6">
        <v>112.131</v>
      </c>
      <c r="E350" s="6">
        <v>0.11700000000000001</v>
      </c>
      <c r="F350" s="6" t="s">
        <v>1501</v>
      </c>
      <c r="G350" s="6">
        <v>3</v>
      </c>
      <c r="H350" s="6">
        <v>28</v>
      </c>
      <c r="I350" s="6">
        <v>47.1</v>
      </c>
      <c r="J350" s="6">
        <v>53.2</v>
      </c>
      <c r="K350" s="6">
        <v>31.6</v>
      </c>
      <c r="L350" s="6">
        <v>44</v>
      </c>
      <c r="M350" s="6">
        <v>16.3</v>
      </c>
      <c r="N350" s="6">
        <v>16.600000000000001</v>
      </c>
      <c r="O350" s="6">
        <v>17.8</v>
      </c>
      <c r="P350" s="6">
        <v>30.8</v>
      </c>
      <c r="Q350" s="6">
        <v>70.099999999999994</v>
      </c>
      <c r="R350" s="6">
        <v>45.3</v>
      </c>
      <c r="S350" s="6">
        <v>51</v>
      </c>
      <c r="T350" s="6">
        <v>32.700000000000003</v>
      </c>
      <c r="U350" s="6">
        <v>38</v>
      </c>
      <c r="V350" s="6">
        <v>9.5</v>
      </c>
      <c r="W350" s="6">
        <v>9.8000000000000007</v>
      </c>
      <c r="X350" s="6">
        <v>52.3</v>
      </c>
      <c r="Y350" s="6">
        <v>54.6</v>
      </c>
      <c r="Z350" s="6">
        <v>49.2</v>
      </c>
      <c r="AA350" s="6">
        <v>37.5</v>
      </c>
      <c r="AB350" s="6">
        <v>68.869</v>
      </c>
      <c r="AC350" s="6">
        <v>76.483000000000004</v>
      </c>
      <c r="AD350" s="6">
        <v>78.683000000000007</v>
      </c>
      <c r="AE350" s="6">
        <v>1.575</v>
      </c>
      <c r="AF350" s="7">
        <v>2025</v>
      </c>
      <c r="AG350" s="6">
        <v>0</v>
      </c>
      <c r="AH350" s="6">
        <v>0</v>
      </c>
      <c r="AI350" s="6">
        <v>12.195</v>
      </c>
      <c r="AJ350" s="6"/>
      <c r="AK350" s="6">
        <v>70.8</v>
      </c>
      <c r="AL350" s="6">
        <v>71.5</v>
      </c>
      <c r="AM350" s="6">
        <v>0.95</v>
      </c>
      <c r="AN350" s="6">
        <v>1.1200000000000001</v>
      </c>
      <c r="AO350" s="6">
        <v>10.128</v>
      </c>
      <c r="AP350" s="6" t="s">
        <v>591</v>
      </c>
      <c r="AQ350" t="str">
        <f t="shared" si="5"/>
        <v>Northern Illinois</v>
      </c>
    </row>
    <row r="351" spans="1:43" x14ac:dyDescent="0.2">
      <c r="A351" s="8">
        <v>350</v>
      </c>
      <c r="B351" s="6" t="s">
        <v>577</v>
      </c>
      <c r="C351" s="6">
        <v>98.826999999999998</v>
      </c>
      <c r="D351" s="6">
        <v>117.899</v>
      </c>
      <c r="E351" s="6">
        <v>0.11600000000000001</v>
      </c>
      <c r="F351" s="6" t="s">
        <v>1494</v>
      </c>
      <c r="G351" s="6">
        <v>4</v>
      </c>
      <c r="H351" s="6">
        <v>31</v>
      </c>
      <c r="I351" s="6">
        <v>45.9</v>
      </c>
      <c r="J351" s="6">
        <v>54.9</v>
      </c>
      <c r="K351" s="6">
        <v>33.9</v>
      </c>
      <c r="L351" s="6">
        <v>26.6</v>
      </c>
      <c r="M351" s="6">
        <v>18.8</v>
      </c>
      <c r="N351" s="6">
        <v>16.100000000000001</v>
      </c>
      <c r="O351" s="6">
        <v>31.6</v>
      </c>
      <c r="P351" s="6">
        <v>35.5</v>
      </c>
      <c r="Q351" s="6">
        <v>69.5</v>
      </c>
      <c r="R351" s="6">
        <v>46</v>
      </c>
      <c r="S351" s="6">
        <v>55.1</v>
      </c>
      <c r="T351" s="6">
        <v>30.4</v>
      </c>
      <c r="U351" s="6">
        <v>36.4</v>
      </c>
      <c r="V351" s="6">
        <v>7.1</v>
      </c>
      <c r="W351" s="6">
        <v>11.1</v>
      </c>
      <c r="X351" s="6">
        <v>50.1</v>
      </c>
      <c r="Y351" s="6">
        <v>58.5</v>
      </c>
      <c r="Z351" s="6">
        <v>30.7</v>
      </c>
      <c r="AA351" s="6">
        <v>42.4</v>
      </c>
      <c r="AB351" s="6">
        <v>69.176000000000002</v>
      </c>
      <c r="AC351" s="6">
        <v>75.274000000000001</v>
      </c>
      <c r="AD351" s="6">
        <v>79.147000000000006</v>
      </c>
      <c r="AE351" s="6">
        <v>1.417</v>
      </c>
      <c r="AF351" s="7">
        <v>2025</v>
      </c>
      <c r="AG351" s="6">
        <v>0</v>
      </c>
      <c r="AH351" s="6">
        <v>0</v>
      </c>
      <c r="AI351" s="6">
        <v>6.8650000000000002</v>
      </c>
      <c r="AJ351" s="6"/>
      <c r="AK351" s="6">
        <v>66.900000000000006</v>
      </c>
      <c r="AL351" s="6">
        <v>72.2</v>
      </c>
      <c r="AM351" s="6">
        <v>0.96899999999999997</v>
      </c>
      <c r="AN351" s="6">
        <v>1.1759999999999999</v>
      </c>
      <c r="AO351" s="6">
        <v>17.785</v>
      </c>
      <c r="AP351" s="6" t="s">
        <v>577</v>
      </c>
      <c r="AQ351" t="str">
        <f t="shared" si="5"/>
        <v>New Orleans</v>
      </c>
    </row>
    <row r="352" spans="1:43" x14ac:dyDescent="0.2">
      <c r="A352" s="8">
        <v>351</v>
      </c>
      <c r="B352" s="6" t="s">
        <v>440</v>
      </c>
      <c r="C352" s="6">
        <v>97.421999999999997</v>
      </c>
      <c r="D352" s="6">
        <v>116.608</v>
      </c>
      <c r="E352" s="6">
        <v>0.112</v>
      </c>
      <c r="F352" s="6" t="s">
        <v>1455</v>
      </c>
      <c r="G352" s="6">
        <v>7</v>
      </c>
      <c r="H352" s="6">
        <v>31</v>
      </c>
      <c r="I352" s="6">
        <v>47.4</v>
      </c>
      <c r="J352" s="6">
        <v>56.8</v>
      </c>
      <c r="K352" s="6">
        <v>28.8</v>
      </c>
      <c r="L352" s="6">
        <v>22.6</v>
      </c>
      <c r="M352" s="6">
        <v>18.2</v>
      </c>
      <c r="N352" s="6">
        <v>16.7</v>
      </c>
      <c r="O352" s="6">
        <v>28.6</v>
      </c>
      <c r="P352" s="6">
        <v>30</v>
      </c>
      <c r="Q352" s="6">
        <v>67.400000000000006</v>
      </c>
      <c r="R352" s="6">
        <v>50.2</v>
      </c>
      <c r="S352" s="6">
        <v>55.4</v>
      </c>
      <c r="T352" s="6">
        <v>29.6</v>
      </c>
      <c r="U352" s="6">
        <v>38.700000000000003</v>
      </c>
      <c r="V352" s="6">
        <v>8.1</v>
      </c>
      <c r="W352" s="6">
        <v>12.5</v>
      </c>
      <c r="X352" s="6">
        <v>56.1</v>
      </c>
      <c r="Y352" s="6">
        <v>61.5</v>
      </c>
      <c r="Z352" s="6">
        <v>47.8</v>
      </c>
      <c r="AA352" s="6">
        <v>52.1</v>
      </c>
      <c r="AB352" s="6">
        <v>66.289000000000001</v>
      </c>
      <c r="AC352" s="6">
        <v>76.945999999999998</v>
      </c>
      <c r="AD352" s="6">
        <v>80.561999999999998</v>
      </c>
      <c r="AE352" s="6">
        <v>0.82</v>
      </c>
      <c r="AF352" s="7">
        <v>2025</v>
      </c>
      <c r="AG352" s="6">
        <v>0</v>
      </c>
      <c r="AH352" s="6">
        <v>0</v>
      </c>
      <c r="AI352" s="6">
        <v>0.2</v>
      </c>
      <c r="AJ352" s="6"/>
      <c r="AK352" s="6">
        <v>72</v>
      </c>
      <c r="AL352" s="6">
        <v>72.400000000000006</v>
      </c>
      <c r="AM352" s="6">
        <v>0.99199999999999999</v>
      </c>
      <c r="AN352" s="6">
        <v>1.1499999999999999</v>
      </c>
      <c r="AO352" s="6">
        <v>14.664999999999999</v>
      </c>
      <c r="AP352" s="6" t="s">
        <v>440</v>
      </c>
      <c r="AQ352" t="str">
        <f t="shared" si="5"/>
        <v>Central Arkansas</v>
      </c>
    </row>
    <row r="353" spans="1:43" x14ac:dyDescent="0.2">
      <c r="A353" s="8">
        <v>352</v>
      </c>
      <c r="B353" s="6" t="s">
        <v>659</v>
      </c>
      <c r="C353" s="6">
        <v>99.197999999999993</v>
      </c>
      <c r="D353" s="6">
        <v>119.033</v>
      </c>
      <c r="E353" s="6">
        <v>0.109</v>
      </c>
      <c r="F353" s="6" t="s">
        <v>1502</v>
      </c>
      <c r="G353" s="6">
        <v>6</v>
      </c>
      <c r="H353" s="6">
        <v>30</v>
      </c>
      <c r="I353" s="6">
        <v>50.2</v>
      </c>
      <c r="J353" s="6">
        <v>53.1</v>
      </c>
      <c r="K353" s="6">
        <v>33.1</v>
      </c>
      <c r="L353" s="6">
        <v>27.7</v>
      </c>
      <c r="M353" s="6">
        <v>18.7</v>
      </c>
      <c r="N353" s="6">
        <v>13.1</v>
      </c>
      <c r="O353" s="6">
        <v>24.1</v>
      </c>
      <c r="P353" s="6">
        <v>34.299999999999997</v>
      </c>
      <c r="Q353" s="6">
        <v>68.8</v>
      </c>
      <c r="R353" s="6">
        <v>50.2</v>
      </c>
      <c r="S353" s="6">
        <v>52.6</v>
      </c>
      <c r="T353" s="6">
        <v>33.5</v>
      </c>
      <c r="U353" s="6">
        <v>35.9</v>
      </c>
      <c r="V353" s="6">
        <v>7.7</v>
      </c>
      <c r="W353" s="6">
        <v>8.4</v>
      </c>
      <c r="X353" s="6">
        <v>45.5</v>
      </c>
      <c r="Y353" s="6">
        <v>55.6</v>
      </c>
      <c r="Z353" s="6">
        <v>37.700000000000003</v>
      </c>
      <c r="AA353" s="6">
        <v>41.4</v>
      </c>
      <c r="AB353" s="6">
        <v>67.576999999999998</v>
      </c>
      <c r="AC353" s="6">
        <v>77.632000000000005</v>
      </c>
      <c r="AD353" s="6">
        <v>80.832999999999998</v>
      </c>
      <c r="AE353" s="6">
        <v>1.891</v>
      </c>
      <c r="AF353" s="7">
        <v>2025</v>
      </c>
      <c r="AG353" s="6">
        <v>0</v>
      </c>
      <c r="AH353" s="6">
        <v>0</v>
      </c>
      <c r="AI353" s="6">
        <v>16.986999999999998</v>
      </c>
      <c r="AJ353" s="6"/>
      <c r="AK353" s="6">
        <v>73.900000000000006</v>
      </c>
      <c r="AL353" s="6">
        <v>75.8</v>
      </c>
      <c r="AM353" s="6">
        <v>1.006</v>
      </c>
      <c r="AN353" s="6">
        <v>1.179</v>
      </c>
      <c r="AO353" s="6">
        <v>12.167999999999999</v>
      </c>
      <c r="AP353" s="6" t="s">
        <v>659</v>
      </c>
      <c r="AQ353" t="str">
        <f t="shared" si="5"/>
        <v>Stetson</v>
      </c>
    </row>
    <row r="354" spans="1:43" x14ac:dyDescent="0.2">
      <c r="A354" s="8">
        <v>353</v>
      </c>
      <c r="B354" s="6" t="s">
        <v>569</v>
      </c>
      <c r="C354" s="6">
        <v>94.006</v>
      </c>
      <c r="D354" s="6">
        <v>113.533</v>
      </c>
      <c r="E354" s="6">
        <v>0.10199999999999999</v>
      </c>
      <c r="F354" s="6" t="s">
        <v>1492</v>
      </c>
      <c r="G354" s="6">
        <v>5</v>
      </c>
      <c r="H354" s="6">
        <v>30</v>
      </c>
      <c r="I354" s="6">
        <v>45.3</v>
      </c>
      <c r="J354" s="6">
        <v>50</v>
      </c>
      <c r="K354" s="6">
        <v>27.4</v>
      </c>
      <c r="L354" s="6">
        <v>38.6</v>
      </c>
      <c r="M354" s="6">
        <v>18</v>
      </c>
      <c r="N354" s="6">
        <v>13.8</v>
      </c>
      <c r="O354" s="6">
        <v>27.7</v>
      </c>
      <c r="P354" s="6">
        <v>31.8</v>
      </c>
      <c r="Q354" s="6">
        <v>66.8</v>
      </c>
      <c r="R354" s="6">
        <v>45</v>
      </c>
      <c r="S354" s="6">
        <v>51.9</v>
      </c>
      <c r="T354" s="6">
        <v>30.5</v>
      </c>
      <c r="U354" s="6">
        <v>31</v>
      </c>
      <c r="V354" s="6">
        <v>9.1999999999999993</v>
      </c>
      <c r="W354" s="6">
        <v>10.199999999999999</v>
      </c>
      <c r="X354" s="6">
        <v>41.9</v>
      </c>
      <c r="Y354" s="6">
        <v>50.6</v>
      </c>
      <c r="Z354" s="6">
        <v>37.799999999999997</v>
      </c>
      <c r="AA354" s="6">
        <v>35.200000000000003</v>
      </c>
      <c r="AB354" s="6">
        <v>66.27</v>
      </c>
      <c r="AC354" s="6">
        <v>76.236000000000004</v>
      </c>
      <c r="AD354" s="6">
        <v>79.09</v>
      </c>
      <c r="AE354" s="6">
        <v>0.94699999999999995</v>
      </c>
      <c r="AF354" s="7">
        <v>2025</v>
      </c>
      <c r="AG354" s="6">
        <v>0</v>
      </c>
      <c r="AH354" s="6">
        <v>0</v>
      </c>
      <c r="AI354" s="6">
        <v>0.2</v>
      </c>
      <c r="AJ354" s="6"/>
      <c r="AK354" s="6">
        <v>73</v>
      </c>
      <c r="AL354" s="6">
        <v>68.8</v>
      </c>
      <c r="AM354" s="6">
        <v>0.95199999999999996</v>
      </c>
      <c r="AN354" s="6">
        <v>1.101</v>
      </c>
      <c r="AO354" s="6">
        <v>8.3970000000000002</v>
      </c>
      <c r="AP354" s="6" t="s">
        <v>569</v>
      </c>
      <c r="AQ354" t="str">
        <f t="shared" si="5"/>
        <v>NJIT</v>
      </c>
    </row>
    <row r="355" spans="1:43" x14ac:dyDescent="0.2">
      <c r="A355" s="8">
        <v>354</v>
      </c>
      <c r="B355" s="6" t="s">
        <v>434</v>
      </c>
      <c r="C355" s="6">
        <v>92.081000000000003</v>
      </c>
      <c r="D355" s="6">
        <v>111.755</v>
      </c>
      <c r="E355" s="6">
        <v>9.7000000000000003E-2</v>
      </c>
      <c r="F355" s="6" t="s">
        <v>1503</v>
      </c>
      <c r="G355" s="6">
        <v>4</v>
      </c>
      <c r="H355" s="6">
        <v>30</v>
      </c>
      <c r="I355" s="6">
        <v>44.2</v>
      </c>
      <c r="J355" s="6">
        <v>54.3</v>
      </c>
      <c r="K355" s="6">
        <v>39.200000000000003</v>
      </c>
      <c r="L355" s="6">
        <v>34.1</v>
      </c>
      <c r="M355" s="6">
        <v>21.3</v>
      </c>
      <c r="N355" s="6">
        <v>16.100000000000001</v>
      </c>
      <c r="O355" s="6">
        <v>25.9</v>
      </c>
      <c r="P355" s="6">
        <v>29.8</v>
      </c>
      <c r="Q355" s="6">
        <v>68.900000000000006</v>
      </c>
      <c r="R355" s="6">
        <v>46.1</v>
      </c>
      <c r="S355" s="6">
        <v>55.9</v>
      </c>
      <c r="T355" s="6">
        <v>27</v>
      </c>
      <c r="U355" s="6">
        <v>34.9</v>
      </c>
      <c r="V355" s="6">
        <v>6.1</v>
      </c>
      <c r="W355" s="6">
        <v>9.4</v>
      </c>
      <c r="X355" s="6">
        <v>41.5</v>
      </c>
      <c r="Y355" s="6">
        <v>56.1</v>
      </c>
      <c r="Z355" s="6">
        <v>34.1</v>
      </c>
      <c r="AA355" s="6">
        <v>45.8</v>
      </c>
      <c r="AB355" s="6">
        <v>68.054000000000002</v>
      </c>
      <c r="AC355" s="6">
        <v>77.075000000000003</v>
      </c>
      <c r="AD355" s="6">
        <v>80.381</v>
      </c>
      <c r="AE355" s="6">
        <v>1.6120000000000001</v>
      </c>
      <c r="AF355" s="7">
        <v>2025</v>
      </c>
      <c r="AG355" s="6">
        <v>0</v>
      </c>
      <c r="AH355" s="6">
        <v>0</v>
      </c>
      <c r="AI355" s="6">
        <v>3.335</v>
      </c>
      <c r="AJ355" s="6"/>
      <c r="AK355" s="6">
        <v>73.8</v>
      </c>
      <c r="AL355" s="6">
        <v>75.2</v>
      </c>
      <c r="AM355" s="6">
        <v>0.90500000000000003</v>
      </c>
      <c r="AN355" s="6">
        <v>1.1419999999999999</v>
      </c>
      <c r="AO355" s="6">
        <v>17.359000000000002</v>
      </c>
      <c r="AP355" s="6" t="s">
        <v>932</v>
      </c>
      <c r="AQ355" t="str">
        <f t="shared" si="5"/>
        <v>Cal State Fullerton</v>
      </c>
    </row>
    <row r="356" spans="1:43" x14ac:dyDescent="0.2">
      <c r="A356" s="8">
        <v>355</v>
      </c>
      <c r="B356" s="6" t="s">
        <v>439</v>
      </c>
      <c r="C356" s="6">
        <v>99.137</v>
      </c>
      <c r="D356" s="6">
        <v>121.071</v>
      </c>
      <c r="E356" s="6">
        <v>9.0999999999999998E-2</v>
      </c>
      <c r="F356" s="6" t="s">
        <v>1504</v>
      </c>
      <c r="G356" s="6">
        <v>3</v>
      </c>
      <c r="H356" s="6">
        <v>31</v>
      </c>
      <c r="I356" s="6">
        <v>51.2</v>
      </c>
      <c r="J356" s="6">
        <v>56.9</v>
      </c>
      <c r="K356" s="6">
        <v>23.3</v>
      </c>
      <c r="L356" s="6">
        <v>31.4</v>
      </c>
      <c r="M356" s="6">
        <v>18.5</v>
      </c>
      <c r="N356" s="6">
        <v>16.399999999999999</v>
      </c>
      <c r="O356" s="6">
        <v>18.3</v>
      </c>
      <c r="P356" s="6">
        <v>34.299999999999997</v>
      </c>
      <c r="Q356" s="6">
        <v>66.2</v>
      </c>
      <c r="R356" s="6">
        <v>48.4</v>
      </c>
      <c r="S356" s="6">
        <v>58.7</v>
      </c>
      <c r="T356" s="6">
        <v>36.700000000000003</v>
      </c>
      <c r="U356" s="6">
        <v>36.200000000000003</v>
      </c>
      <c r="V356" s="6">
        <v>7.2</v>
      </c>
      <c r="W356" s="6">
        <v>9.9</v>
      </c>
      <c r="X356" s="6">
        <v>47.7</v>
      </c>
      <c r="Y356" s="6">
        <v>59</v>
      </c>
      <c r="Z356" s="6">
        <v>41.4</v>
      </c>
      <c r="AA356" s="6">
        <v>40.9</v>
      </c>
      <c r="AB356" s="6">
        <v>66.156999999999996</v>
      </c>
      <c r="AC356" s="6">
        <v>76.7</v>
      </c>
      <c r="AD356" s="6">
        <v>79.307000000000002</v>
      </c>
      <c r="AE356" s="6">
        <v>1.6759999999999999</v>
      </c>
      <c r="AF356" s="7">
        <v>2025</v>
      </c>
      <c r="AG356" s="6">
        <v>0</v>
      </c>
      <c r="AH356" s="6">
        <v>0</v>
      </c>
      <c r="AI356" s="6">
        <v>4.4379999999999997</v>
      </c>
      <c r="AJ356" s="6"/>
      <c r="AK356" s="6">
        <v>75.900000000000006</v>
      </c>
      <c r="AL356" s="6">
        <v>76.099999999999994</v>
      </c>
      <c r="AM356" s="6">
        <v>0.97799999999999998</v>
      </c>
      <c r="AN356" s="6">
        <v>1.1879999999999999</v>
      </c>
      <c r="AO356" s="6">
        <v>11.836</v>
      </c>
      <c r="AP356" s="6" t="s">
        <v>439</v>
      </c>
      <c r="AQ356" t="str">
        <f t="shared" si="5"/>
        <v>Canisius</v>
      </c>
    </row>
    <row r="357" spans="1:43" x14ac:dyDescent="0.2">
      <c r="A357" s="8">
        <v>356</v>
      </c>
      <c r="B357" s="6" t="s">
        <v>574</v>
      </c>
      <c r="C357" s="6">
        <v>93.831000000000003</v>
      </c>
      <c r="D357" s="6">
        <v>115.081</v>
      </c>
      <c r="E357" s="6">
        <v>8.6999999999999994E-2</v>
      </c>
      <c r="F357" s="6" t="s">
        <v>1502</v>
      </c>
      <c r="G357" s="6">
        <v>6</v>
      </c>
      <c r="H357" s="6">
        <v>30</v>
      </c>
      <c r="I357" s="6">
        <v>47.1</v>
      </c>
      <c r="J357" s="6">
        <v>54.4</v>
      </c>
      <c r="K357" s="6">
        <v>26.4</v>
      </c>
      <c r="L357" s="6">
        <v>33</v>
      </c>
      <c r="M357" s="6">
        <v>19</v>
      </c>
      <c r="N357" s="6">
        <v>16.899999999999999</v>
      </c>
      <c r="O357" s="6">
        <v>27.4</v>
      </c>
      <c r="P357" s="6">
        <v>31.6</v>
      </c>
      <c r="Q357" s="6">
        <v>68.400000000000006</v>
      </c>
      <c r="R357" s="6">
        <v>46.8</v>
      </c>
      <c r="S357" s="6">
        <v>56.4</v>
      </c>
      <c r="T357" s="6">
        <v>31.7</v>
      </c>
      <c r="U357" s="6">
        <v>34.1</v>
      </c>
      <c r="V357" s="6">
        <v>6.6</v>
      </c>
      <c r="W357" s="6">
        <v>13.1</v>
      </c>
      <c r="X357" s="6">
        <v>46.3</v>
      </c>
      <c r="Y357" s="6">
        <v>53.7</v>
      </c>
      <c r="Z357" s="6">
        <v>40.799999999999997</v>
      </c>
      <c r="AA357" s="6">
        <v>39.700000000000003</v>
      </c>
      <c r="AB357" s="6">
        <v>67.600999999999999</v>
      </c>
      <c r="AC357" s="6">
        <v>77.27</v>
      </c>
      <c r="AD357" s="6">
        <v>80.296000000000006</v>
      </c>
      <c r="AE357" s="6">
        <v>1.4259999999999999</v>
      </c>
      <c r="AF357" s="7">
        <v>2025</v>
      </c>
      <c r="AG357" s="6">
        <v>0</v>
      </c>
      <c r="AH357" s="6">
        <v>0</v>
      </c>
      <c r="AI357" s="6">
        <v>6.4459999999999997</v>
      </c>
      <c r="AJ357" s="6"/>
      <c r="AK357" s="6">
        <v>65.3</v>
      </c>
      <c r="AL357" s="6">
        <v>70.599999999999994</v>
      </c>
      <c r="AM357" s="6">
        <v>0.94799999999999995</v>
      </c>
      <c r="AN357" s="6">
        <v>1.129</v>
      </c>
      <c r="AO357" s="6">
        <v>8.7989999999999995</v>
      </c>
      <c r="AP357" s="6" t="s">
        <v>574</v>
      </c>
      <c r="AQ357" t="str">
        <f t="shared" si="5"/>
        <v>New Hampshire</v>
      </c>
    </row>
    <row r="358" spans="1:43" x14ac:dyDescent="0.2">
      <c r="A358" s="8">
        <v>357</v>
      </c>
      <c r="B358" s="6" t="s">
        <v>614</v>
      </c>
      <c r="C358" s="6">
        <v>95.914000000000001</v>
      </c>
      <c r="D358" s="6">
        <v>117.697</v>
      </c>
      <c r="E358" s="6">
        <v>8.6999999999999994E-2</v>
      </c>
      <c r="F358" s="6" t="s">
        <v>1494</v>
      </c>
      <c r="G358" s="6">
        <v>4</v>
      </c>
      <c r="H358" s="6">
        <v>31</v>
      </c>
      <c r="I358" s="6">
        <v>48.2</v>
      </c>
      <c r="J358" s="6">
        <v>56.2</v>
      </c>
      <c r="K358" s="6">
        <v>33.799999999999997</v>
      </c>
      <c r="L358" s="6">
        <v>40.5</v>
      </c>
      <c r="M358" s="6">
        <v>16.7</v>
      </c>
      <c r="N358" s="6">
        <v>20</v>
      </c>
      <c r="O358" s="6">
        <v>24.5</v>
      </c>
      <c r="P358" s="6">
        <v>39.1</v>
      </c>
      <c r="Q358" s="6">
        <v>71.400000000000006</v>
      </c>
      <c r="R358" s="6">
        <v>48.6</v>
      </c>
      <c r="S358" s="6">
        <v>57.6</v>
      </c>
      <c r="T358" s="6">
        <v>31.5</v>
      </c>
      <c r="U358" s="6">
        <v>35.700000000000003</v>
      </c>
      <c r="V358" s="6">
        <v>8.3000000000000007</v>
      </c>
      <c r="W358" s="6">
        <v>9.5</v>
      </c>
      <c r="X358" s="6">
        <v>47.5</v>
      </c>
      <c r="Y358" s="6">
        <v>52.2</v>
      </c>
      <c r="Z358" s="6">
        <v>33.700000000000003</v>
      </c>
      <c r="AA358" s="6">
        <v>32.700000000000003</v>
      </c>
      <c r="AB358" s="6">
        <v>70.275999999999996</v>
      </c>
      <c r="AC358" s="6">
        <v>74.775000000000006</v>
      </c>
      <c r="AD358" s="6">
        <v>78.962000000000003</v>
      </c>
      <c r="AE358" s="6">
        <v>2.2090000000000001</v>
      </c>
      <c r="AF358" s="7">
        <v>2025</v>
      </c>
      <c r="AG358" s="6">
        <v>0</v>
      </c>
      <c r="AH358" s="6">
        <v>0</v>
      </c>
      <c r="AI358" s="6">
        <v>1.3129999999999999</v>
      </c>
      <c r="AJ358" s="6"/>
      <c r="AK358" s="6">
        <v>69.099999999999994</v>
      </c>
      <c r="AL358" s="6">
        <v>69.8</v>
      </c>
      <c r="AM358" s="6">
        <v>0.98199999999999998</v>
      </c>
      <c r="AN358" s="6">
        <v>1.1499999999999999</v>
      </c>
      <c r="AO358" s="6">
        <v>14.544</v>
      </c>
      <c r="AP358" s="6" t="s">
        <v>614</v>
      </c>
      <c r="AQ358" t="str">
        <f t="shared" si="5"/>
        <v>Prairie View A&amp;M</v>
      </c>
    </row>
    <row r="359" spans="1:43" x14ac:dyDescent="0.2">
      <c r="A359" s="8">
        <v>358</v>
      </c>
      <c r="B359" s="6" t="s">
        <v>406</v>
      </c>
      <c r="C359" s="6">
        <v>92.813999999999993</v>
      </c>
      <c r="D359" s="6">
        <v>114.86</v>
      </c>
      <c r="E359" s="6">
        <v>7.9000000000000001E-2</v>
      </c>
      <c r="F359" s="6" t="s">
        <v>1493</v>
      </c>
      <c r="G359" s="6">
        <v>7</v>
      </c>
      <c r="H359" s="6">
        <v>29</v>
      </c>
      <c r="I359" s="6">
        <v>45.1</v>
      </c>
      <c r="J359" s="6">
        <v>54.3</v>
      </c>
      <c r="K359" s="6">
        <v>38.6</v>
      </c>
      <c r="L359" s="6">
        <v>46.7</v>
      </c>
      <c r="M359" s="6">
        <v>21.9</v>
      </c>
      <c r="N359" s="6">
        <v>21</v>
      </c>
      <c r="O359" s="6">
        <v>33.9</v>
      </c>
      <c r="P359" s="6">
        <v>34.6</v>
      </c>
      <c r="Q359" s="6">
        <v>71.8</v>
      </c>
      <c r="R359" s="6">
        <v>44.3</v>
      </c>
      <c r="S359" s="6">
        <v>51.8</v>
      </c>
      <c r="T359" s="6">
        <v>30.8</v>
      </c>
      <c r="U359" s="6">
        <v>39</v>
      </c>
      <c r="V359" s="6">
        <v>10.7</v>
      </c>
      <c r="W359" s="6">
        <v>8.6999999999999993</v>
      </c>
      <c r="X359" s="6">
        <v>53.4</v>
      </c>
      <c r="Y359" s="6">
        <v>57.8</v>
      </c>
      <c r="Z359" s="6">
        <v>41.6</v>
      </c>
      <c r="AA359" s="6">
        <v>37.5</v>
      </c>
      <c r="AB359" s="6">
        <v>70.712000000000003</v>
      </c>
      <c r="AC359" s="6">
        <v>76.831999999999994</v>
      </c>
      <c r="AD359" s="6">
        <v>80.364999999999995</v>
      </c>
      <c r="AE359" s="6">
        <v>1.9119999999999999</v>
      </c>
      <c r="AF359" s="7">
        <v>2025</v>
      </c>
      <c r="AG359" s="6">
        <v>0</v>
      </c>
      <c r="AH359" s="6">
        <v>0</v>
      </c>
      <c r="AI359" s="6">
        <v>0.2</v>
      </c>
      <c r="AJ359" s="6"/>
      <c r="AK359" s="6">
        <v>66.7</v>
      </c>
      <c r="AL359" s="6">
        <v>70.2</v>
      </c>
      <c r="AM359" s="6">
        <v>0.94799999999999995</v>
      </c>
      <c r="AN359" s="6">
        <v>1.093</v>
      </c>
      <c r="AO359" s="6">
        <v>8.4410000000000007</v>
      </c>
      <c r="AP359" s="6" t="s">
        <v>406</v>
      </c>
      <c r="AQ359" t="str">
        <f t="shared" si="5"/>
        <v>Alabama A&amp;M</v>
      </c>
    </row>
    <row r="360" spans="1:43" x14ac:dyDescent="0.2">
      <c r="A360" s="8">
        <v>359</v>
      </c>
      <c r="B360" s="6" t="s">
        <v>738</v>
      </c>
      <c r="C360" s="6">
        <v>94.825000000000003</v>
      </c>
      <c r="D360" s="6">
        <v>118.767</v>
      </c>
      <c r="E360" s="6">
        <v>7.0000000000000007E-2</v>
      </c>
      <c r="F360" s="6" t="s">
        <v>1505</v>
      </c>
      <c r="G360" s="6">
        <v>2</v>
      </c>
      <c r="H360" s="6">
        <v>27</v>
      </c>
      <c r="I360" s="6">
        <v>45.7</v>
      </c>
      <c r="J360" s="6">
        <v>55.3</v>
      </c>
      <c r="K360" s="6">
        <v>35.6</v>
      </c>
      <c r="L360" s="6">
        <v>40.6</v>
      </c>
      <c r="M360" s="6">
        <v>19.7</v>
      </c>
      <c r="N360" s="6">
        <v>15.5</v>
      </c>
      <c r="O360" s="6">
        <v>27.1</v>
      </c>
      <c r="P360" s="6">
        <v>34.1</v>
      </c>
      <c r="Q360" s="6">
        <v>67.400000000000006</v>
      </c>
      <c r="R360" s="6">
        <v>44.7</v>
      </c>
      <c r="S360" s="6">
        <v>58.6</v>
      </c>
      <c r="T360" s="6">
        <v>31.5</v>
      </c>
      <c r="U360" s="6">
        <v>33.299999999999997</v>
      </c>
      <c r="V360" s="6">
        <v>5.7</v>
      </c>
      <c r="W360" s="6">
        <v>8.9</v>
      </c>
      <c r="X360" s="6">
        <v>46.4</v>
      </c>
      <c r="Y360" s="6">
        <v>57.2</v>
      </c>
      <c r="Z360" s="6">
        <v>37.200000000000003</v>
      </c>
      <c r="AA360" s="6">
        <v>37.700000000000003</v>
      </c>
      <c r="AB360" s="6">
        <v>66.045000000000002</v>
      </c>
      <c r="AC360" s="6">
        <v>76.754000000000005</v>
      </c>
      <c r="AD360" s="6">
        <v>79.763999999999996</v>
      </c>
      <c r="AE360" s="6">
        <v>1.8360000000000001</v>
      </c>
      <c r="AF360" s="7">
        <v>2025</v>
      </c>
      <c r="AG360" s="6">
        <v>0</v>
      </c>
      <c r="AH360" s="6">
        <v>0</v>
      </c>
      <c r="AI360" s="6">
        <v>4.4889999999999999</v>
      </c>
      <c r="AJ360" s="6"/>
      <c r="AK360" s="6">
        <v>66.7</v>
      </c>
      <c r="AL360" s="6">
        <v>71.3</v>
      </c>
      <c r="AM360" s="6">
        <v>0.93899999999999995</v>
      </c>
      <c r="AN360" s="6">
        <v>1.179</v>
      </c>
      <c r="AO360" s="6">
        <v>16.814</v>
      </c>
      <c r="AP360" s="6" t="s">
        <v>738</v>
      </c>
      <c r="AQ360" t="str">
        <f t="shared" si="5"/>
        <v>Maryland Eastern Shore</v>
      </c>
    </row>
    <row r="361" spans="1:43" x14ac:dyDescent="0.2">
      <c r="A361" s="8">
        <v>360</v>
      </c>
      <c r="B361" s="6" t="s">
        <v>398</v>
      </c>
      <c r="C361" s="6">
        <v>93.614000000000004</v>
      </c>
      <c r="D361" s="6">
        <v>117.441</v>
      </c>
      <c r="E361" s="6">
        <v>6.9000000000000006E-2</v>
      </c>
      <c r="F361" s="6" t="s">
        <v>1506</v>
      </c>
      <c r="G361" s="6">
        <v>1</v>
      </c>
      <c r="H361" s="6">
        <v>26</v>
      </c>
      <c r="I361" s="6">
        <v>46.9</v>
      </c>
      <c r="J361" s="6">
        <v>54.5</v>
      </c>
      <c r="K361" s="6">
        <v>32.799999999999997</v>
      </c>
      <c r="L361" s="6">
        <v>32.799999999999997</v>
      </c>
      <c r="M361" s="6">
        <v>19.5</v>
      </c>
      <c r="N361" s="6">
        <v>15.2</v>
      </c>
      <c r="O361" s="6">
        <v>27.2</v>
      </c>
      <c r="P361" s="6">
        <v>32</v>
      </c>
      <c r="Q361" s="6">
        <v>65.5</v>
      </c>
      <c r="R361" s="6">
        <v>49.5</v>
      </c>
      <c r="S361" s="6">
        <v>56.3</v>
      </c>
      <c r="T361" s="6">
        <v>29.2</v>
      </c>
      <c r="U361" s="6">
        <v>34.700000000000003</v>
      </c>
      <c r="V361" s="6">
        <v>5.7</v>
      </c>
      <c r="W361" s="6">
        <v>11.6</v>
      </c>
      <c r="X361" s="6">
        <v>52.2</v>
      </c>
      <c r="Y361" s="6">
        <v>54.5</v>
      </c>
      <c r="Z361" s="6">
        <v>45.2</v>
      </c>
      <c r="AA361" s="6">
        <v>42.7</v>
      </c>
      <c r="AB361" s="6">
        <v>64.498000000000005</v>
      </c>
      <c r="AC361" s="6">
        <v>76.980999999999995</v>
      </c>
      <c r="AD361" s="6">
        <v>78.921999999999997</v>
      </c>
      <c r="AE361" s="6">
        <v>1.756</v>
      </c>
      <c r="AF361" s="7">
        <v>2025</v>
      </c>
      <c r="AG361" s="6">
        <v>0</v>
      </c>
      <c r="AH361" s="6">
        <v>0</v>
      </c>
      <c r="AI361" s="6">
        <v>0.2</v>
      </c>
      <c r="AJ361" s="6"/>
      <c r="AK361" s="6">
        <v>62.3</v>
      </c>
      <c r="AL361" s="6">
        <v>74.2</v>
      </c>
      <c r="AM361" s="6">
        <v>0.94899999999999995</v>
      </c>
      <c r="AN361" s="6">
        <v>1.1579999999999999</v>
      </c>
      <c r="AO361" s="6">
        <v>9.9429999999999996</v>
      </c>
      <c r="AP361" s="6" t="s">
        <v>398</v>
      </c>
      <c r="AQ361" t="str">
        <f t="shared" si="5"/>
        <v>The Citadel</v>
      </c>
    </row>
    <row r="362" spans="1:43" x14ac:dyDescent="0.2">
      <c r="A362" s="8">
        <v>361</v>
      </c>
      <c r="B362" s="6" t="s">
        <v>446</v>
      </c>
      <c r="C362" s="6">
        <v>92.466999999999999</v>
      </c>
      <c r="D362" s="6">
        <v>116.05800000000001</v>
      </c>
      <c r="E362" s="6">
        <v>6.8000000000000005E-2</v>
      </c>
      <c r="F362" s="6" t="s">
        <v>1484</v>
      </c>
      <c r="G362" s="6">
        <v>4</v>
      </c>
      <c r="H362" s="6">
        <v>32</v>
      </c>
      <c r="I362" s="6">
        <v>44.4</v>
      </c>
      <c r="J362" s="6">
        <v>54.9</v>
      </c>
      <c r="K362" s="6">
        <v>26.8</v>
      </c>
      <c r="L362" s="6">
        <v>36.9</v>
      </c>
      <c r="M362" s="6">
        <v>18.5</v>
      </c>
      <c r="N362" s="6">
        <v>18.2</v>
      </c>
      <c r="O362" s="6">
        <v>22.6</v>
      </c>
      <c r="P362" s="6">
        <v>33.6</v>
      </c>
      <c r="Q362" s="6">
        <v>69</v>
      </c>
      <c r="R362" s="6">
        <v>43.4</v>
      </c>
      <c r="S362" s="6">
        <v>55.7</v>
      </c>
      <c r="T362" s="6">
        <v>30.6</v>
      </c>
      <c r="U362" s="6">
        <v>35.799999999999997</v>
      </c>
      <c r="V362" s="6">
        <v>10.199999999999999</v>
      </c>
      <c r="W362" s="6">
        <v>8.9</v>
      </c>
      <c r="X362" s="6">
        <v>48.5</v>
      </c>
      <c r="Y362" s="6">
        <v>57.5</v>
      </c>
      <c r="Z362" s="6">
        <v>40.9</v>
      </c>
      <c r="AA362" s="6">
        <v>39.4</v>
      </c>
      <c r="AB362" s="6">
        <v>68.522999999999996</v>
      </c>
      <c r="AC362" s="6">
        <v>77.063999999999993</v>
      </c>
      <c r="AD362" s="6">
        <v>78.462000000000003</v>
      </c>
      <c r="AE362" s="6">
        <v>1.665</v>
      </c>
      <c r="AF362" s="7">
        <v>2025</v>
      </c>
      <c r="AG362" s="6">
        <v>0</v>
      </c>
      <c r="AH362" s="6">
        <v>0</v>
      </c>
      <c r="AI362" s="6">
        <v>6.202</v>
      </c>
      <c r="AJ362" s="6"/>
      <c r="AK362" s="6">
        <v>70.5</v>
      </c>
      <c r="AL362" s="6">
        <v>72.099999999999994</v>
      </c>
      <c r="AM362" s="6">
        <v>0.9</v>
      </c>
      <c r="AN362" s="6">
        <v>1.1319999999999999</v>
      </c>
      <c r="AO362" s="6">
        <v>15.528</v>
      </c>
      <c r="AP362" s="6" t="s">
        <v>940</v>
      </c>
      <c r="AQ362" t="str">
        <f t="shared" si="5"/>
        <v>Chicago State</v>
      </c>
    </row>
    <row r="363" spans="1:43" x14ac:dyDescent="0.2">
      <c r="A363" s="8">
        <v>362</v>
      </c>
      <c r="B363" s="6" t="s">
        <v>455</v>
      </c>
      <c r="C363" s="6">
        <v>87.805000000000007</v>
      </c>
      <c r="D363" s="6">
        <v>112.44499999999999</v>
      </c>
      <c r="E363" s="6">
        <v>5.5E-2</v>
      </c>
      <c r="F363" s="6" t="s">
        <v>1507</v>
      </c>
      <c r="G363" s="6">
        <v>5</v>
      </c>
      <c r="H363" s="6">
        <v>29</v>
      </c>
      <c r="I363" s="6">
        <v>44</v>
      </c>
      <c r="J363" s="6">
        <v>55.6</v>
      </c>
      <c r="K363" s="6">
        <v>36.4</v>
      </c>
      <c r="L363" s="6">
        <v>37.1</v>
      </c>
      <c r="M363" s="6">
        <v>21.6</v>
      </c>
      <c r="N363" s="6">
        <v>20.5</v>
      </c>
      <c r="O363" s="6">
        <v>26.5</v>
      </c>
      <c r="P363" s="6">
        <v>33.9</v>
      </c>
      <c r="Q363" s="6">
        <v>68.900000000000006</v>
      </c>
      <c r="R363" s="6">
        <v>44.2</v>
      </c>
      <c r="S363" s="6">
        <v>56.3</v>
      </c>
      <c r="T363" s="6">
        <v>29</v>
      </c>
      <c r="U363" s="6">
        <v>36.299999999999997</v>
      </c>
      <c r="V363" s="6">
        <v>5.4</v>
      </c>
      <c r="W363" s="6">
        <v>13.2</v>
      </c>
      <c r="X363" s="6">
        <v>50.4</v>
      </c>
      <c r="Y363" s="6">
        <v>57.8</v>
      </c>
      <c r="Z363" s="6">
        <v>32.1</v>
      </c>
      <c r="AA363" s="6">
        <v>38.799999999999997</v>
      </c>
      <c r="AB363" s="6">
        <v>67.948999999999998</v>
      </c>
      <c r="AC363" s="6">
        <v>76.804000000000002</v>
      </c>
      <c r="AD363" s="6">
        <v>79.614000000000004</v>
      </c>
      <c r="AE363" s="6">
        <v>1.919</v>
      </c>
      <c r="AF363" s="7">
        <v>2025</v>
      </c>
      <c r="AG363" s="6">
        <v>0</v>
      </c>
      <c r="AH363" s="6">
        <v>0</v>
      </c>
      <c r="AI363" s="6">
        <v>0.2</v>
      </c>
      <c r="AJ363" s="6"/>
      <c r="AK363" s="6">
        <v>67.8</v>
      </c>
      <c r="AL363" s="6">
        <v>71.900000000000006</v>
      </c>
      <c r="AM363" s="6">
        <v>0.88700000000000001</v>
      </c>
      <c r="AN363" s="6">
        <v>1.111</v>
      </c>
      <c r="AO363" s="6">
        <v>13.074</v>
      </c>
      <c r="AP363" s="6" t="s">
        <v>941</v>
      </c>
      <c r="AQ363" t="str">
        <f t="shared" si="5"/>
        <v>Coppin State</v>
      </c>
    </row>
    <row r="364" spans="1:43" x14ac:dyDescent="0.2">
      <c r="A364" s="8">
        <v>363</v>
      </c>
      <c r="B364" s="6" t="s">
        <v>414</v>
      </c>
      <c r="C364" s="6">
        <v>95.01</v>
      </c>
      <c r="D364" s="6">
        <v>121.69199999999999</v>
      </c>
      <c r="E364" s="6">
        <v>5.5E-2</v>
      </c>
      <c r="F364" s="6" t="s">
        <v>1500</v>
      </c>
      <c r="G364" s="6">
        <v>4</v>
      </c>
      <c r="H364" s="6">
        <v>29</v>
      </c>
      <c r="I364" s="6">
        <v>50.3</v>
      </c>
      <c r="J364" s="6">
        <v>56.3</v>
      </c>
      <c r="K364" s="6">
        <v>32.799999999999997</v>
      </c>
      <c r="L364" s="6">
        <v>40.5</v>
      </c>
      <c r="M364" s="6">
        <v>20.399999999999999</v>
      </c>
      <c r="N364" s="6">
        <v>16.8</v>
      </c>
      <c r="O364" s="6">
        <v>26.3</v>
      </c>
      <c r="P364" s="6">
        <v>34.6</v>
      </c>
      <c r="Q364" s="6">
        <v>72.5</v>
      </c>
      <c r="R364" s="6">
        <v>52.6</v>
      </c>
      <c r="S364" s="6">
        <v>58.5</v>
      </c>
      <c r="T364" s="6">
        <v>31</v>
      </c>
      <c r="U364" s="6">
        <v>35.700000000000003</v>
      </c>
      <c r="V364" s="6">
        <v>6.3</v>
      </c>
      <c r="W364" s="6">
        <v>9.1999999999999993</v>
      </c>
      <c r="X364" s="6">
        <v>52.2</v>
      </c>
      <c r="Y364" s="6">
        <v>59.5</v>
      </c>
      <c r="Z364" s="6">
        <v>37.9</v>
      </c>
      <c r="AA364" s="6">
        <v>44.9</v>
      </c>
      <c r="AB364" s="6">
        <v>71.587000000000003</v>
      </c>
      <c r="AC364" s="6">
        <v>77.108000000000004</v>
      </c>
      <c r="AD364" s="6">
        <v>80.38</v>
      </c>
      <c r="AE364" s="6">
        <v>1.633</v>
      </c>
      <c r="AF364" s="7">
        <v>2025</v>
      </c>
      <c r="AG364" s="6">
        <v>0</v>
      </c>
      <c r="AH364" s="6">
        <v>0</v>
      </c>
      <c r="AI364" s="6">
        <v>0.2</v>
      </c>
      <c r="AJ364" s="6"/>
      <c r="AK364" s="6">
        <v>59</v>
      </c>
      <c r="AL364" s="6">
        <v>69.599999999999994</v>
      </c>
      <c r="AM364" s="6">
        <v>0.96199999999999997</v>
      </c>
      <c r="AN364" s="6">
        <v>1.181</v>
      </c>
      <c r="AO364" s="6">
        <v>14.064</v>
      </c>
      <c r="AP364" s="6" t="s">
        <v>939</v>
      </c>
      <c r="AQ364" t="str">
        <f t="shared" si="5"/>
        <v>Arkansas Pine Bluff</v>
      </c>
    </row>
    <row r="365" spans="1:43" x14ac:dyDescent="0.2">
      <c r="A365" s="8">
        <v>364</v>
      </c>
      <c r="B365" s="6" t="s">
        <v>559</v>
      </c>
      <c r="C365" s="6">
        <v>82.873999999999995</v>
      </c>
      <c r="D365" s="6">
        <v>125.164</v>
      </c>
      <c r="E365" s="6">
        <v>8.9999999999999993E-3</v>
      </c>
      <c r="F365" s="6" t="s">
        <v>1508</v>
      </c>
      <c r="G365" s="6">
        <v>1</v>
      </c>
      <c r="H365" s="6">
        <v>29</v>
      </c>
      <c r="I365" s="6">
        <v>42.1</v>
      </c>
      <c r="J365" s="6">
        <v>57.9</v>
      </c>
      <c r="K365" s="6">
        <v>30.3</v>
      </c>
      <c r="L365" s="6">
        <v>38.4</v>
      </c>
      <c r="M365" s="6">
        <v>24.3</v>
      </c>
      <c r="N365" s="6">
        <v>15</v>
      </c>
      <c r="O365" s="6">
        <v>22.7</v>
      </c>
      <c r="P365" s="6">
        <v>38</v>
      </c>
      <c r="Q365" s="6">
        <v>66.099999999999994</v>
      </c>
      <c r="R365" s="6">
        <v>41.6</v>
      </c>
      <c r="S365" s="6">
        <v>58.8</v>
      </c>
      <c r="T365" s="6">
        <v>28.8</v>
      </c>
      <c r="U365" s="6">
        <v>37.700000000000003</v>
      </c>
      <c r="V365" s="6">
        <v>4.9000000000000004</v>
      </c>
      <c r="W365" s="6">
        <v>10.5</v>
      </c>
      <c r="X365" s="6">
        <v>41.7</v>
      </c>
      <c r="Y365" s="6">
        <v>52.9</v>
      </c>
      <c r="Z365" s="6">
        <v>30.6</v>
      </c>
      <c r="AA365" s="6">
        <v>38.4</v>
      </c>
      <c r="AB365" s="6">
        <v>64.790999999999997</v>
      </c>
      <c r="AC365" s="6">
        <v>76.096999999999994</v>
      </c>
      <c r="AD365" s="6">
        <v>79.433999999999997</v>
      </c>
      <c r="AE365" s="6">
        <v>2.3530000000000002</v>
      </c>
      <c r="AF365" s="7">
        <v>2025</v>
      </c>
      <c r="AG365" s="6">
        <v>0</v>
      </c>
      <c r="AH365" s="6">
        <v>0</v>
      </c>
      <c r="AI365" s="6">
        <v>0.2</v>
      </c>
      <c r="AJ365" s="6"/>
      <c r="AK365" s="6">
        <v>66.900000000000006</v>
      </c>
      <c r="AL365" s="6">
        <v>68.099999999999994</v>
      </c>
      <c r="AM365" s="6">
        <v>0.79300000000000004</v>
      </c>
      <c r="AN365" s="6">
        <v>1.244</v>
      </c>
      <c r="AO365" s="6">
        <v>20.041</v>
      </c>
      <c r="AP365" s="6" t="s">
        <v>990</v>
      </c>
      <c r="AQ365" t="str">
        <f t="shared" si="5"/>
        <v>Mississippi Valley State</v>
      </c>
    </row>
  </sheetData>
  <hyperlinks>
    <hyperlink ref="A1" r:id="rId1" xr:uid="{E8676458-A08E-3849-A1A5-109EEE470FC1}"/>
  </hyperlinks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72FB-D773-FE49-A3F4-D8D3917A63D2}">
  <dimension ref="A1:M366"/>
  <sheetViews>
    <sheetView tabSelected="1" workbookViewId="0"/>
  </sheetViews>
  <sheetFormatPr baseColWidth="10" defaultRowHeight="16" x14ac:dyDescent="0.2"/>
  <cols>
    <col min="2" max="2" width="16.33203125" customWidth="1"/>
    <col min="3" max="3" width="20" customWidth="1"/>
  </cols>
  <sheetData>
    <row r="1" spans="1:13" x14ac:dyDescent="0.2">
      <c r="A1" s="4" t="s">
        <v>732</v>
      </c>
      <c r="B1" t="s">
        <v>1548</v>
      </c>
    </row>
    <row r="2" spans="1:13" x14ac:dyDescent="0.2">
      <c r="A2" t="s">
        <v>467</v>
      </c>
      <c r="B2" s="18">
        <v>1</v>
      </c>
      <c r="C2" s="18" t="s">
        <v>467</v>
      </c>
      <c r="D2" s="18" t="s">
        <v>762</v>
      </c>
      <c r="E2" s="18" t="s">
        <v>1184</v>
      </c>
      <c r="F2" s="19" t="d">
        <v>2025-10-01</v>
      </c>
      <c r="G2" s="19" t="d">
        <v>2025-04-02</v>
      </c>
      <c r="H2" s="18">
        <v>6</v>
      </c>
      <c r="I2" s="19" t="d">
        <v>2025-09-03</v>
      </c>
      <c r="J2" s="20" t="d">
        <v>2000-07-01</v>
      </c>
      <c r="K2" s="20" t="d">
        <v>2000-10-01</v>
      </c>
      <c r="L2" s="20" t="d">
        <v>2000-05-01</v>
      </c>
      <c r="M2" t="s">
        <v>467</v>
      </c>
    </row>
    <row r="3" spans="1:13" x14ac:dyDescent="0.2">
      <c r="A3" t="s">
        <v>415</v>
      </c>
      <c r="B3" s="18">
        <v>2</v>
      </c>
      <c r="C3" s="18" t="s">
        <v>415</v>
      </c>
      <c r="D3" s="18" t="s">
        <v>761</v>
      </c>
      <c r="E3" s="18" t="s">
        <v>1190</v>
      </c>
      <c r="F3" s="19" t="d">
        <v>2025-08-02</v>
      </c>
      <c r="G3" s="19" t="d">
        <v>2025-07-01</v>
      </c>
      <c r="H3" s="18">
        <v>1</v>
      </c>
      <c r="I3" s="18" t="s">
        <v>1509</v>
      </c>
      <c r="J3" s="20" t="d">
        <v>2000-06-01</v>
      </c>
      <c r="K3" s="20" t="d">
        <v>2000-02-01</v>
      </c>
      <c r="L3" s="20" t="d">
        <v>2000-04-01</v>
      </c>
      <c r="M3" t="str">
        <f>SUBSTITUTE(C3,"St.", "State")</f>
        <v>Auburn</v>
      </c>
    </row>
    <row r="4" spans="1:13" x14ac:dyDescent="0.2">
      <c r="A4" t="s">
        <v>504</v>
      </c>
      <c r="B4" s="18">
        <v>3</v>
      </c>
      <c r="C4" s="18" t="s">
        <v>504</v>
      </c>
      <c r="D4" s="18" t="s">
        <v>758</v>
      </c>
      <c r="E4" s="18" t="s">
        <v>1188</v>
      </c>
      <c r="F4" s="20" t="d">
        <v>2000-10-01</v>
      </c>
      <c r="G4" s="19" t="d">
        <v>2025-04-03</v>
      </c>
      <c r="H4" s="18">
        <v>2</v>
      </c>
      <c r="I4" s="18" t="s">
        <v>1510</v>
      </c>
      <c r="J4" s="19" t="d">
        <v>2025-06-01</v>
      </c>
      <c r="K4" s="20" t="d">
        <v>2000-05-01</v>
      </c>
      <c r="L4" s="20" t="d">
        <v>2000-05-01</v>
      </c>
      <c r="M4" t="str">
        <f t="shared" ref="M4:M67" si="0">SUBSTITUTE(C4,"St.", "State")</f>
        <v>Houston</v>
      </c>
    </row>
    <row r="5" spans="1:13" x14ac:dyDescent="0.2">
      <c r="A5" t="s">
        <v>480</v>
      </c>
      <c r="B5" s="18">
        <v>4</v>
      </c>
      <c r="C5" s="18" t="s">
        <v>480</v>
      </c>
      <c r="D5" s="18" t="s">
        <v>761</v>
      </c>
      <c r="E5" s="18" t="s">
        <v>1193</v>
      </c>
      <c r="F5" s="19" t="d">
        <v>2025-07-03</v>
      </c>
      <c r="G5" s="20" t="d">
        <v>2000-07-01</v>
      </c>
      <c r="H5" s="18">
        <v>3</v>
      </c>
      <c r="I5" s="19" t="d">
        <v>2025-10-04</v>
      </c>
      <c r="J5" s="20" t="d">
        <v>2000-09-01</v>
      </c>
      <c r="K5" s="20" t="d">
        <v>2000-04-01</v>
      </c>
      <c r="L5" s="20" t="d">
        <v>2000-06-01</v>
      </c>
      <c r="M5" t="str">
        <f t="shared" si="0"/>
        <v>Florida</v>
      </c>
    </row>
    <row r="6" spans="1:13" x14ac:dyDescent="0.2">
      <c r="A6" t="s">
        <v>666</v>
      </c>
      <c r="B6" s="18">
        <v>5</v>
      </c>
      <c r="C6" s="18" t="s">
        <v>666</v>
      </c>
      <c r="D6" s="18" t="s">
        <v>761</v>
      </c>
      <c r="E6" s="18" t="s">
        <v>1195</v>
      </c>
      <c r="F6" s="19" t="d">
        <v>2025-06-05</v>
      </c>
      <c r="G6" s="20" t="d">
        <v>2000-05-01</v>
      </c>
      <c r="H6" s="18">
        <v>5</v>
      </c>
      <c r="I6" s="19" t="d">
        <v>2025-11-06</v>
      </c>
      <c r="J6" s="20" t="d">
        <v>2000-05-01</v>
      </c>
      <c r="K6" s="20" t="d">
        <v>2000-05-01</v>
      </c>
      <c r="L6" s="20" t="d">
        <v>2000-06-01</v>
      </c>
      <c r="M6" t="str">
        <f t="shared" si="0"/>
        <v>Tennessee</v>
      </c>
    </row>
    <row r="7" spans="1:13" x14ac:dyDescent="0.2">
      <c r="A7" t="s">
        <v>405</v>
      </c>
      <c r="B7" s="18">
        <v>6</v>
      </c>
      <c r="C7" s="18" t="s">
        <v>405</v>
      </c>
      <c r="D7" s="18" t="s">
        <v>761</v>
      </c>
      <c r="E7" s="18" t="s">
        <v>1197</v>
      </c>
      <c r="F7" s="19" t="d">
        <v>2025-09-03</v>
      </c>
      <c r="G7" s="19" t="d">
        <v>2025-04-02</v>
      </c>
      <c r="H7" s="18">
        <v>4</v>
      </c>
      <c r="I7" s="19" t="d">
        <v>2025-11-08</v>
      </c>
      <c r="J7" s="20" t="d">
        <v>2000-08-01</v>
      </c>
      <c r="K7" s="20" t="d">
        <v>2000-04-01</v>
      </c>
      <c r="L7" s="20" t="d">
        <v>2000-02-01</v>
      </c>
      <c r="M7" t="str">
        <f t="shared" si="0"/>
        <v>Alabama</v>
      </c>
    </row>
    <row r="8" spans="1:13" x14ac:dyDescent="0.2">
      <c r="A8" t="s">
        <v>673</v>
      </c>
      <c r="B8" s="18">
        <v>7</v>
      </c>
      <c r="C8" s="18" t="s">
        <v>673</v>
      </c>
      <c r="D8" s="18" t="s">
        <v>758</v>
      </c>
      <c r="E8" s="18" t="s">
        <v>1197</v>
      </c>
      <c r="F8" s="19" t="d">
        <v>2025-08-02</v>
      </c>
      <c r="G8" s="19" t="d">
        <v>2025-02-03</v>
      </c>
      <c r="H8" s="18">
        <v>15</v>
      </c>
      <c r="I8" s="19" t="d">
        <v>2025-10-05</v>
      </c>
      <c r="J8" s="19" t="d">
        <v>2025-03-03</v>
      </c>
      <c r="K8" s="20" t="d">
        <v>2000-06-01</v>
      </c>
      <c r="L8" s="20" t="d">
        <v>2000-06-01</v>
      </c>
      <c r="M8" t="str">
        <f t="shared" si="0"/>
        <v>Texas Tech</v>
      </c>
    </row>
    <row r="9" spans="1:13" x14ac:dyDescent="0.2">
      <c r="A9" t="s">
        <v>496</v>
      </c>
      <c r="B9" s="18">
        <v>8</v>
      </c>
      <c r="C9" s="18" t="s">
        <v>496</v>
      </c>
      <c r="D9" s="18" t="s">
        <v>763</v>
      </c>
      <c r="E9" s="18" t="s">
        <v>1197</v>
      </c>
      <c r="F9" s="19" t="d">
        <v>2025-08-02</v>
      </c>
      <c r="G9" s="19" t="d">
        <v>2025-04-04</v>
      </c>
      <c r="H9" s="18">
        <v>35</v>
      </c>
      <c r="I9" s="19" t="d">
        <v>2025-05-05</v>
      </c>
      <c r="J9" s="19" t="d">
        <v>2025-05-03</v>
      </c>
      <c r="K9" s="20" t="d">
        <v>2000-05-01</v>
      </c>
      <c r="L9" s="20" t="d">
        <v>2000-10-01</v>
      </c>
      <c r="M9" t="str">
        <f t="shared" si="0"/>
        <v>Gonzaga</v>
      </c>
    </row>
    <row r="10" spans="1:13" x14ac:dyDescent="0.2">
      <c r="A10" t="s">
        <v>516</v>
      </c>
      <c r="B10" s="18">
        <v>9</v>
      </c>
      <c r="C10" s="18" t="s">
        <v>849</v>
      </c>
      <c r="D10" s="18" t="s">
        <v>758</v>
      </c>
      <c r="E10" s="18" t="s">
        <v>1199</v>
      </c>
      <c r="F10" s="19" t="d">
        <v>2025-06-05</v>
      </c>
      <c r="G10" s="19" t="d">
        <v>2025-03-02</v>
      </c>
      <c r="H10" s="18">
        <v>18</v>
      </c>
      <c r="I10" s="19" t="d">
        <v>2025-10-07</v>
      </c>
      <c r="J10" s="19" t="d">
        <v>2025-06-02</v>
      </c>
      <c r="K10" s="20" t="d">
        <v>2000-03-01</v>
      </c>
      <c r="L10" s="20" t="d">
        <v>2000-05-01</v>
      </c>
      <c r="M10" t="str">
        <f t="shared" si="0"/>
        <v>Iowa State</v>
      </c>
    </row>
    <row r="11" spans="1:13" x14ac:dyDescent="0.2">
      <c r="A11" t="s">
        <v>548</v>
      </c>
      <c r="B11" s="18">
        <v>10</v>
      </c>
      <c r="C11" s="18" t="s">
        <v>548</v>
      </c>
      <c r="D11" s="18" t="s">
        <v>760</v>
      </c>
      <c r="E11" s="18" t="s">
        <v>1197</v>
      </c>
      <c r="F11" s="19" t="d">
        <v>2025-05-05</v>
      </c>
      <c r="G11" s="19" t="d">
        <v>2025-03-01</v>
      </c>
      <c r="H11" s="18">
        <v>19</v>
      </c>
      <c r="I11" s="19" t="d">
        <v>2025-08-07</v>
      </c>
      <c r="J11" s="19" t="d">
        <v>2025-06-01</v>
      </c>
      <c r="K11" s="20" t="d">
        <v>2000-03-01</v>
      </c>
      <c r="L11" s="20" t="d">
        <v>2000-08-01</v>
      </c>
      <c r="M11" t="str">
        <f t="shared" si="0"/>
        <v>Maryland</v>
      </c>
    </row>
    <row r="12" spans="1:13" x14ac:dyDescent="0.2">
      <c r="A12" t="s">
        <v>555</v>
      </c>
      <c r="B12" s="18">
        <v>11</v>
      </c>
      <c r="C12" s="18" t="s">
        <v>850</v>
      </c>
      <c r="D12" s="18" t="s">
        <v>760</v>
      </c>
      <c r="E12" s="18" t="s">
        <v>1195</v>
      </c>
      <c r="F12" s="19" t="d">
        <v>2025-08-02</v>
      </c>
      <c r="G12" s="19" t="d">
        <v>2025-04-03</v>
      </c>
      <c r="H12" s="18">
        <v>7</v>
      </c>
      <c r="I12" s="18" t="s">
        <v>828</v>
      </c>
      <c r="J12" s="19" t="d">
        <v>2025-05-01</v>
      </c>
      <c r="K12" s="20" t="d">
        <v>2000-05-01</v>
      </c>
      <c r="L12" s="20" t="d">
        <v>2000-04-01</v>
      </c>
      <c r="M12" t="str">
        <f t="shared" si="0"/>
        <v>Michigan State</v>
      </c>
    </row>
    <row r="13" spans="1:13" x14ac:dyDescent="0.2">
      <c r="A13" t="s">
        <v>410</v>
      </c>
      <c r="B13" s="18">
        <v>12</v>
      </c>
      <c r="C13" s="18" t="s">
        <v>410</v>
      </c>
      <c r="D13" s="18" t="s">
        <v>758</v>
      </c>
      <c r="E13" s="18" t="s">
        <v>1201</v>
      </c>
      <c r="F13" s="19" t="d">
        <v>2025-06-05</v>
      </c>
      <c r="G13" s="19" t="d">
        <v>2025-03-04</v>
      </c>
      <c r="H13" s="18">
        <v>16</v>
      </c>
      <c r="I13" s="19" t="d">
        <v>2025-10-11</v>
      </c>
      <c r="J13" s="19" t="d">
        <v>2025-04-01</v>
      </c>
      <c r="K13" s="20" t="d">
        <v>2000-04-01</v>
      </c>
      <c r="L13" s="20" t="d">
        <v>2000-04-01</v>
      </c>
      <c r="M13" t="str">
        <f t="shared" si="0"/>
        <v>Arizona</v>
      </c>
    </row>
    <row r="14" spans="1:13" x14ac:dyDescent="0.2">
      <c r="A14" t="s">
        <v>655</v>
      </c>
      <c r="B14" s="18">
        <v>13</v>
      </c>
      <c r="C14" s="18" t="s">
        <v>1041</v>
      </c>
      <c r="D14" s="18" t="s">
        <v>759</v>
      </c>
      <c r="E14" s="18" t="s">
        <v>1188</v>
      </c>
      <c r="F14" s="19" t="d">
        <v>2025-08-02</v>
      </c>
      <c r="G14" s="19" t="d">
        <v>2025-04-02</v>
      </c>
      <c r="H14" s="18">
        <v>8</v>
      </c>
      <c r="I14" s="19" t="d">
        <v>2025-06-04</v>
      </c>
      <c r="J14" s="20" t="d">
        <v>2000-11-01</v>
      </c>
      <c r="K14" s="20" t="d">
        <v>2000-07-01</v>
      </c>
      <c r="L14" s="20" t="d">
        <v>2000-06-01</v>
      </c>
      <c r="M14" t="str">
        <f t="shared" si="0"/>
        <v>State John's (NY)</v>
      </c>
    </row>
    <row r="15" spans="1:13" x14ac:dyDescent="0.2">
      <c r="A15" t="s">
        <v>719</v>
      </c>
      <c r="B15" s="18">
        <v>14</v>
      </c>
      <c r="C15" s="18" t="s">
        <v>719</v>
      </c>
      <c r="D15" s="18" t="s">
        <v>760</v>
      </c>
      <c r="E15" s="18" t="s">
        <v>1213</v>
      </c>
      <c r="F15" s="19" t="d">
        <v>2025-06-05</v>
      </c>
      <c r="G15" s="20" t="d">
        <v>2000-06-01</v>
      </c>
      <c r="H15" s="18">
        <v>10</v>
      </c>
      <c r="I15" s="19" t="d">
        <v>2025-08-07</v>
      </c>
      <c r="J15" s="19" t="d">
        <v>2025-10-01</v>
      </c>
      <c r="K15" s="20" t="d">
        <v>2000-02-01</v>
      </c>
      <c r="L15" s="20" t="d">
        <v>2000-06-01</v>
      </c>
      <c r="M15" t="str">
        <f t="shared" si="0"/>
        <v>Wisconsin</v>
      </c>
    </row>
    <row r="16" spans="1:13" x14ac:dyDescent="0.2">
      <c r="A16" t="s">
        <v>525</v>
      </c>
      <c r="B16" s="18">
        <v>15</v>
      </c>
      <c r="C16" s="18" t="s">
        <v>525</v>
      </c>
      <c r="D16" s="18" t="s">
        <v>761</v>
      </c>
      <c r="E16" s="18" t="s">
        <v>1210</v>
      </c>
      <c r="F16" s="19" t="d">
        <v>2025-04-06</v>
      </c>
      <c r="G16" s="19" t="d">
        <v>2025-03-02</v>
      </c>
      <c r="H16" s="18">
        <v>9</v>
      </c>
      <c r="I16" s="19" t="d">
        <v>2025-11-10</v>
      </c>
      <c r="J16" s="19" t="d">
        <v>2025-01-01</v>
      </c>
      <c r="K16" s="20" t="d">
        <v>2000-04-01</v>
      </c>
      <c r="L16" s="20" t="d">
        <v>2000-06-01</v>
      </c>
      <c r="M16" t="str">
        <f t="shared" si="0"/>
        <v>Kentucky</v>
      </c>
    </row>
    <row r="17" spans="1:13" x14ac:dyDescent="0.2">
      <c r="A17" t="s">
        <v>560</v>
      </c>
      <c r="B17" s="18">
        <v>16</v>
      </c>
      <c r="C17" s="18" t="s">
        <v>560</v>
      </c>
      <c r="D17" s="18" t="s">
        <v>761</v>
      </c>
      <c r="E17" s="18" t="s">
        <v>1210</v>
      </c>
      <c r="F17" s="19" t="d">
        <v>2025-03-07</v>
      </c>
      <c r="G17" s="19" t="d">
        <v>2025-01-02</v>
      </c>
      <c r="H17" s="18">
        <v>24</v>
      </c>
      <c r="I17" s="19" t="d">
        <v>2025-07-11</v>
      </c>
      <c r="J17" s="20" t="d">
        <v>2000-03-01</v>
      </c>
      <c r="K17" s="20" t="d">
        <v>2000-04-01</v>
      </c>
      <c r="L17" s="20" t="d">
        <v>2000-08-01</v>
      </c>
      <c r="M17" t="str">
        <f t="shared" si="0"/>
        <v>Missouri</v>
      </c>
    </row>
    <row r="18" spans="1:13" x14ac:dyDescent="0.2">
      <c r="A18" t="s">
        <v>509</v>
      </c>
      <c r="B18" s="18">
        <v>17</v>
      </c>
      <c r="C18" s="18" t="s">
        <v>509</v>
      </c>
      <c r="D18" s="18" t="s">
        <v>760</v>
      </c>
      <c r="E18" s="18" t="s">
        <v>1206</v>
      </c>
      <c r="F18" s="19" t="d">
        <v>2025-05-05</v>
      </c>
      <c r="G18" s="19" t="d">
        <v>2025-03-03</v>
      </c>
      <c r="H18" s="18">
        <v>25</v>
      </c>
      <c r="I18" s="19" t="d">
        <v>2025-08-10</v>
      </c>
      <c r="J18" s="19" t="d">
        <v>2025-07-02</v>
      </c>
      <c r="K18" s="18" t="s">
        <v>842</v>
      </c>
      <c r="L18" s="20" t="d">
        <v>2000-06-01</v>
      </c>
      <c r="M18" t="str">
        <f t="shared" si="0"/>
        <v>Illinois</v>
      </c>
    </row>
    <row r="19" spans="1:13" x14ac:dyDescent="0.2">
      <c r="A19" t="s">
        <v>670</v>
      </c>
      <c r="B19" s="18">
        <v>18</v>
      </c>
      <c r="C19" s="18" t="s">
        <v>670</v>
      </c>
      <c r="D19" s="18" t="s">
        <v>761</v>
      </c>
      <c r="E19" s="18" t="s">
        <v>1217</v>
      </c>
      <c r="F19" s="19" t="d">
        <v>2025-05-05</v>
      </c>
      <c r="G19" s="19" t="d">
        <v>2025-04-02</v>
      </c>
      <c r="H19" s="18">
        <v>11</v>
      </c>
      <c r="I19" s="19" t="d">
        <v>2025-07-09</v>
      </c>
      <c r="J19" s="19" t="d">
        <v>2025-09-01</v>
      </c>
      <c r="K19" s="20" t="d">
        <v>2000-01-01</v>
      </c>
      <c r="L19" s="20" t="d">
        <v>2000-05-01</v>
      </c>
      <c r="M19" t="str">
        <f t="shared" si="0"/>
        <v>Texas A&amp;M</v>
      </c>
    </row>
    <row r="20" spans="1:13" x14ac:dyDescent="0.2">
      <c r="A20" t="s">
        <v>618</v>
      </c>
      <c r="B20" s="18">
        <v>19</v>
      </c>
      <c r="C20" s="18" t="s">
        <v>618</v>
      </c>
      <c r="D20" s="18" t="s">
        <v>760</v>
      </c>
      <c r="E20" s="18" t="s">
        <v>1210</v>
      </c>
      <c r="F20" s="19" t="d">
        <v>2025-05-06</v>
      </c>
      <c r="G20" s="19" t="d">
        <v>2025-03-03</v>
      </c>
      <c r="H20" s="18">
        <v>20</v>
      </c>
      <c r="I20" s="19" t="d">
        <v>2025-07-10</v>
      </c>
      <c r="J20" s="19" t="d">
        <v>2025-09-01</v>
      </c>
      <c r="K20" s="20" t="d">
        <v>2000-02-01</v>
      </c>
      <c r="L20" s="20" t="d">
        <v>2000-04-01</v>
      </c>
      <c r="M20" t="str">
        <f t="shared" si="0"/>
        <v>Purdue</v>
      </c>
    </row>
    <row r="21" spans="1:13" x14ac:dyDescent="0.2">
      <c r="A21" t="s">
        <v>521</v>
      </c>
      <c r="B21" s="18">
        <v>20</v>
      </c>
      <c r="C21" s="18" t="s">
        <v>521</v>
      </c>
      <c r="D21" s="18" t="s">
        <v>758</v>
      </c>
      <c r="E21" s="18" t="s">
        <v>1206</v>
      </c>
      <c r="F21" s="19" t="d">
        <v>2025-04-08</v>
      </c>
      <c r="G21" s="19" t="d">
        <v>2025-03-01</v>
      </c>
      <c r="H21" s="18">
        <v>26</v>
      </c>
      <c r="I21" s="19" t="d">
        <v>2025-06-11</v>
      </c>
      <c r="J21" s="19" t="d">
        <v>2025-07-01</v>
      </c>
      <c r="K21" s="20" t="d">
        <v>2000-05-01</v>
      </c>
      <c r="L21" s="20" t="d">
        <v>2000-03-01</v>
      </c>
      <c r="M21" t="str">
        <f t="shared" si="0"/>
        <v>Kansas</v>
      </c>
    </row>
    <row r="22" spans="1:13" x14ac:dyDescent="0.2">
      <c r="A22" t="s">
        <v>632</v>
      </c>
      <c r="B22" s="18">
        <v>21</v>
      </c>
      <c r="C22" s="18" t="s">
        <v>1040</v>
      </c>
      <c r="D22" s="18" t="s">
        <v>763</v>
      </c>
      <c r="E22" s="18" t="s">
        <v>1511</v>
      </c>
      <c r="F22" s="19" t="d">
        <v>2025-09-01</v>
      </c>
      <c r="G22" s="19" t="d">
        <v>2025-03-03</v>
      </c>
      <c r="H22" s="18">
        <v>27</v>
      </c>
      <c r="I22" s="19" t="d">
        <v>2025-04-03</v>
      </c>
      <c r="J22" s="19" t="d">
        <v>2025-06-02</v>
      </c>
      <c r="K22" s="20" t="d">
        <v>2000-07-01</v>
      </c>
      <c r="L22" s="20" t="d">
        <v>2000-10-01</v>
      </c>
      <c r="M22" t="str">
        <f t="shared" si="0"/>
        <v>Saint Mary's (CA)</v>
      </c>
    </row>
    <row r="23" spans="1:13" x14ac:dyDescent="0.2">
      <c r="A23" t="s">
        <v>448</v>
      </c>
      <c r="B23" s="18">
        <v>22</v>
      </c>
      <c r="C23" s="18" t="s">
        <v>448</v>
      </c>
      <c r="D23" s="18" t="s">
        <v>762</v>
      </c>
      <c r="E23" s="18" t="s">
        <v>1195</v>
      </c>
      <c r="F23" s="19" t="d">
        <v>2025-09-03</v>
      </c>
      <c r="G23" s="19" t="d">
        <v>2025-03-01</v>
      </c>
      <c r="H23" s="18">
        <v>22</v>
      </c>
      <c r="I23" s="19" t="d">
        <v>2025-05-03</v>
      </c>
      <c r="J23" s="19" t="d">
        <v>2025-08-02</v>
      </c>
      <c r="K23" s="19" t="d">
        <v>2025-08-01</v>
      </c>
      <c r="L23" s="20" t="d">
        <v>2000-06-01</v>
      </c>
      <c r="M23" t="str">
        <f t="shared" si="0"/>
        <v>Clemson</v>
      </c>
    </row>
    <row r="24" spans="1:13" x14ac:dyDescent="0.2">
      <c r="A24" t="s">
        <v>540</v>
      </c>
      <c r="B24" s="18">
        <v>23</v>
      </c>
      <c r="C24" s="18" t="s">
        <v>540</v>
      </c>
      <c r="D24" s="18" t="s">
        <v>762</v>
      </c>
      <c r="E24" s="18" t="s">
        <v>1224</v>
      </c>
      <c r="F24" s="19" t="d">
        <v>2025-09-02</v>
      </c>
      <c r="G24" s="19" t="d">
        <v>2025-04-02</v>
      </c>
      <c r="H24" s="18">
        <v>17</v>
      </c>
      <c r="I24" s="19" t="d">
        <v>2025-04-06</v>
      </c>
      <c r="J24" s="19" t="d">
        <v>2025-11-01</v>
      </c>
      <c r="K24" s="20" t="d">
        <v>2000-07-01</v>
      </c>
      <c r="L24" s="20" t="d">
        <v>2000-05-01</v>
      </c>
      <c r="M24" t="str">
        <f t="shared" si="0"/>
        <v>Louisville</v>
      </c>
    </row>
    <row r="25" spans="1:13" x14ac:dyDescent="0.2">
      <c r="A25" t="s">
        <v>426</v>
      </c>
      <c r="B25" s="18">
        <v>24</v>
      </c>
      <c r="C25" s="18" t="s">
        <v>426</v>
      </c>
      <c r="D25" s="18" t="s">
        <v>758</v>
      </c>
      <c r="E25" s="18" t="s">
        <v>1199</v>
      </c>
      <c r="F25" s="19" t="d">
        <v>2025-06-05</v>
      </c>
      <c r="G25" s="19" t="d">
        <v>2025-03-02</v>
      </c>
      <c r="H25" s="18">
        <v>21</v>
      </c>
      <c r="I25" s="19" t="d">
        <v>2025-08-07</v>
      </c>
      <c r="J25" s="19" t="d">
        <v>2025-06-02</v>
      </c>
      <c r="K25" s="20" t="d">
        <v>2000-04-01</v>
      </c>
      <c r="L25" s="20" t="d">
        <v>2000-06-01</v>
      </c>
      <c r="M25" t="str">
        <f t="shared" si="0"/>
        <v>BYU</v>
      </c>
    </row>
    <row r="26" spans="1:13" x14ac:dyDescent="0.2">
      <c r="A26" t="s">
        <v>554</v>
      </c>
      <c r="B26" s="18">
        <v>25</v>
      </c>
      <c r="C26" s="18" t="s">
        <v>554</v>
      </c>
      <c r="D26" s="18" t="s">
        <v>760</v>
      </c>
      <c r="E26" s="18" t="s">
        <v>1199</v>
      </c>
      <c r="F26" s="19" t="d">
        <v>2025-07-03</v>
      </c>
      <c r="G26" s="19" t="d">
        <v>2025-04-03</v>
      </c>
      <c r="H26" s="18">
        <v>12</v>
      </c>
      <c r="I26" s="19" t="d">
        <v>2025-11-07</v>
      </c>
      <c r="J26" s="19" t="d">
        <v>2025-04-02</v>
      </c>
      <c r="K26" s="20" t="d">
        <v>2000-07-01</v>
      </c>
      <c r="L26" s="20" t="d">
        <v>2000-02-01</v>
      </c>
      <c r="M26" t="str">
        <f t="shared" si="0"/>
        <v>Michigan</v>
      </c>
    </row>
    <row r="27" spans="1:13" x14ac:dyDescent="0.2">
      <c r="A27" t="s">
        <v>546</v>
      </c>
      <c r="B27" s="18">
        <v>26</v>
      </c>
      <c r="C27" s="18" t="s">
        <v>546</v>
      </c>
      <c r="D27" s="18" t="s">
        <v>759</v>
      </c>
      <c r="E27" s="18" t="s">
        <v>1208</v>
      </c>
      <c r="F27" s="19" t="d">
        <v>2025-07-06</v>
      </c>
      <c r="G27" s="19" t="d">
        <v>2025-02-01</v>
      </c>
      <c r="H27" s="18">
        <v>29</v>
      </c>
      <c r="I27" s="19" t="d">
        <v>2025-06-08</v>
      </c>
      <c r="J27" s="19" t="d">
        <v>2025-07-02</v>
      </c>
      <c r="K27" s="20" t="d">
        <v>2000-05-01</v>
      </c>
      <c r="L27" s="20" t="d">
        <v>2000-05-01</v>
      </c>
      <c r="M27" t="str">
        <f t="shared" si="0"/>
        <v>Marquette</v>
      </c>
    </row>
    <row r="28" spans="1:13" x14ac:dyDescent="0.2">
      <c r="A28" t="s">
        <v>687</v>
      </c>
      <c r="B28" s="18">
        <v>27</v>
      </c>
      <c r="C28" s="18" t="s">
        <v>687</v>
      </c>
      <c r="D28" s="18" t="s">
        <v>760</v>
      </c>
      <c r="E28" s="18" t="s">
        <v>1217</v>
      </c>
      <c r="F28" s="19" t="d">
        <v>2025-05-05</v>
      </c>
      <c r="G28" s="19" t="d">
        <v>2025-02-03</v>
      </c>
      <c r="H28" s="18">
        <v>28</v>
      </c>
      <c r="I28" s="19" t="d">
        <v>2025-09-08</v>
      </c>
      <c r="J28" s="19" t="d">
        <v>2025-05-01</v>
      </c>
      <c r="K28" s="19" t="d">
        <v>2025-01-01</v>
      </c>
      <c r="L28" s="20" t="d">
        <v>2000-07-01</v>
      </c>
      <c r="M28" t="str">
        <f t="shared" si="0"/>
        <v>UCLA</v>
      </c>
    </row>
    <row r="29" spans="1:13" x14ac:dyDescent="0.2">
      <c r="A29" t="s">
        <v>603</v>
      </c>
      <c r="B29" s="18">
        <v>28</v>
      </c>
      <c r="C29" s="18" t="s">
        <v>603</v>
      </c>
      <c r="D29" s="18" t="s">
        <v>761</v>
      </c>
      <c r="E29" s="18" t="s">
        <v>1210</v>
      </c>
      <c r="F29" s="19" t="d">
        <v>2025-05-06</v>
      </c>
      <c r="G29" s="19" t="d">
        <v>2025-04-02</v>
      </c>
      <c r="H29" s="18">
        <v>13</v>
      </c>
      <c r="I29" s="19" t="d">
        <v>2025-08-10</v>
      </c>
      <c r="J29" s="19" t="d">
        <v>2025-05-01</v>
      </c>
      <c r="K29" s="20" t="d">
        <v>2000-02-01</v>
      </c>
      <c r="L29" s="20" t="d">
        <v>2000-07-01</v>
      </c>
      <c r="M29" t="str">
        <f t="shared" si="0"/>
        <v>Ole Miss</v>
      </c>
    </row>
    <row r="30" spans="1:13" x14ac:dyDescent="0.2">
      <c r="A30" t="s">
        <v>606</v>
      </c>
      <c r="B30" s="18">
        <v>29</v>
      </c>
      <c r="C30" s="18" t="s">
        <v>606</v>
      </c>
      <c r="D30" s="18" t="s">
        <v>760</v>
      </c>
      <c r="E30" s="18" t="s">
        <v>1199</v>
      </c>
      <c r="F30" s="19" t="d">
        <v>2025-07-04</v>
      </c>
      <c r="G30" s="19" t="d">
        <v>2025-05-01</v>
      </c>
      <c r="H30" s="18">
        <v>14</v>
      </c>
      <c r="I30" s="19" t="d">
        <v>2025-08-07</v>
      </c>
      <c r="J30" s="19" t="d">
        <v>2025-08-02</v>
      </c>
      <c r="K30" s="20" t="d">
        <v>2000-05-01</v>
      </c>
      <c r="L30" s="20" t="d">
        <v>2000-03-01</v>
      </c>
      <c r="M30" t="str">
        <f t="shared" si="0"/>
        <v>Oregon</v>
      </c>
    </row>
    <row r="31" spans="1:13" x14ac:dyDescent="0.2">
      <c r="A31" t="s">
        <v>418</v>
      </c>
      <c r="B31" s="18">
        <v>30</v>
      </c>
      <c r="C31" s="18" t="s">
        <v>418</v>
      </c>
      <c r="D31" s="18" t="s">
        <v>758</v>
      </c>
      <c r="E31" s="18" t="s">
        <v>1318</v>
      </c>
      <c r="F31" s="19" t="d">
        <v>2025-03-09</v>
      </c>
      <c r="G31" s="19" t="d">
        <v>2025-03-02</v>
      </c>
      <c r="H31" s="18">
        <v>39</v>
      </c>
      <c r="I31" s="19" t="d">
        <v>2025-05-12</v>
      </c>
      <c r="J31" s="19" t="d">
        <v>2025-07-01</v>
      </c>
      <c r="K31" s="19" t="d">
        <v>2025-01-01</v>
      </c>
      <c r="L31" s="20" t="d">
        <v>2000-05-01</v>
      </c>
      <c r="M31" t="str">
        <f t="shared" si="0"/>
        <v>Baylor</v>
      </c>
    </row>
    <row r="32" spans="1:13" x14ac:dyDescent="0.2">
      <c r="A32" t="s">
        <v>703</v>
      </c>
      <c r="B32" s="18">
        <v>31</v>
      </c>
      <c r="C32" s="18" t="s">
        <v>703</v>
      </c>
      <c r="D32" s="18" t="s">
        <v>1042</v>
      </c>
      <c r="E32" s="18" t="s">
        <v>1512</v>
      </c>
      <c r="F32" s="19" t="d">
        <v>2025-07-03</v>
      </c>
      <c r="G32" s="19" t="d">
        <v>2025-05-02</v>
      </c>
      <c r="H32" s="18">
        <v>51</v>
      </c>
      <c r="I32" s="19" t="d">
        <v>2025-02-01</v>
      </c>
      <c r="J32" s="19" t="d">
        <v>2025-05-04</v>
      </c>
      <c r="K32" s="20" t="d">
        <v>2000-06-01</v>
      </c>
      <c r="L32" s="18" t="s">
        <v>1067</v>
      </c>
      <c r="M32" t="str">
        <f t="shared" si="0"/>
        <v>VCU</v>
      </c>
    </row>
    <row r="33" spans="1:13" x14ac:dyDescent="0.2">
      <c r="A33" t="s">
        <v>688</v>
      </c>
      <c r="B33" s="18">
        <v>32</v>
      </c>
      <c r="C33" s="18" t="s">
        <v>688</v>
      </c>
      <c r="D33" s="18" t="s">
        <v>759</v>
      </c>
      <c r="E33" s="18" t="s">
        <v>1208</v>
      </c>
      <c r="F33" s="19" t="d">
        <v>2025-07-04</v>
      </c>
      <c r="G33" s="19" t="d">
        <v>2025-02-04</v>
      </c>
      <c r="H33" s="18">
        <v>36</v>
      </c>
      <c r="I33" s="19" t="d">
        <v>2025-06-06</v>
      </c>
      <c r="J33" s="19" t="d">
        <v>2025-07-03</v>
      </c>
      <c r="K33" s="19" t="d">
        <v>2025-04-01</v>
      </c>
      <c r="L33" s="20" t="d">
        <v>2000-06-01</v>
      </c>
      <c r="M33" t="str">
        <f t="shared" si="0"/>
        <v>UConn</v>
      </c>
    </row>
    <row r="34" spans="1:13" x14ac:dyDescent="0.2">
      <c r="A34" t="s">
        <v>493</v>
      </c>
      <c r="B34" s="18">
        <v>33</v>
      </c>
      <c r="C34" s="18" t="s">
        <v>493</v>
      </c>
      <c r="D34" s="18" t="s">
        <v>761</v>
      </c>
      <c r="E34" s="18" t="s">
        <v>1234</v>
      </c>
      <c r="F34" s="19" t="d">
        <v>2025-03-07</v>
      </c>
      <c r="G34" s="19" t="d">
        <v>2025-02-02</v>
      </c>
      <c r="H34" s="18">
        <v>33</v>
      </c>
      <c r="I34" s="19" t="d">
        <v>2025-04-11</v>
      </c>
      <c r="J34" s="19" t="d">
        <v>2025-05-01</v>
      </c>
      <c r="K34" s="20" t="d">
        <v>2000-03-01</v>
      </c>
      <c r="L34" s="20" t="d">
        <v>2000-08-01</v>
      </c>
      <c r="M34" t="str">
        <f t="shared" si="0"/>
        <v>Georgia</v>
      </c>
    </row>
    <row r="35" spans="1:13" x14ac:dyDescent="0.2">
      <c r="A35" t="s">
        <v>558</v>
      </c>
      <c r="B35" s="18">
        <v>34</v>
      </c>
      <c r="C35" s="18" t="s">
        <v>851</v>
      </c>
      <c r="D35" s="18" t="s">
        <v>761</v>
      </c>
      <c r="E35" s="18" t="s">
        <v>1206</v>
      </c>
      <c r="F35" s="19" t="d">
        <v>2025-06-05</v>
      </c>
      <c r="G35" s="19" t="d">
        <v>2025-05-02</v>
      </c>
      <c r="H35" s="18">
        <v>30</v>
      </c>
      <c r="I35" s="19" t="d">
        <v>2025-07-10</v>
      </c>
      <c r="J35" s="19" t="d">
        <v>2025-06-02</v>
      </c>
      <c r="K35" s="20" t="d">
        <v>2000-02-01</v>
      </c>
      <c r="L35" s="20" t="d">
        <v>2000-06-01</v>
      </c>
      <c r="M35" t="str">
        <f t="shared" si="0"/>
        <v>Mississippi State</v>
      </c>
    </row>
    <row r="36" spans="1:13" x14ac:dyDescent="0.2">
      <c r="A36" t="s">
        <v>684</v>
      </c>
      <c r="B36" s="18">
        <v>35</v>
      </c>
      <c r="C36" s="18" t="s">
        <v>684</v>
      </c>
      <c r="D36" s="18" t="s">
        <v>772</v>
      </c>
      <c r="E36" s="18" t="s">
        <v>1513</v>
      </c>
      <c r="F36" s="19" t="d">
        <v>2025-12-02</v>
      </c>
      <c r="G36" s="20" t="d">
        <v>2000-05-01</v>
      </c>
      <c r="H36" s="18">
        <v>45</v>
      </c>
      <c r="I36" s="19" t="d">
        <v>2025-02-01</v>
      </c>
      <c r="J36" s="19" t="d">
        <v>2025-02-01</v>
      </c>
      <c r="K36" s="19" t="d">
        <v>2025-09-02</v>
      </c>
      <c r="L36" s="18" t="s">
        <v>1058</v>
      </c>
      <c r="M36" t="str">
        <f t="shared" si="0"/>
        <v>UC San Diego</v>
      </c>
    </row>
    <row r="37" spans="1:13" x14ac:dyDescent="0.2">
      <c r="A37" t="s">
        <v>581</v>
      </c>
      <c r="B37" s="18">
        <v>36</v>
      </c>
      <c r="C37" s="18" t="s">
        <v>581</v>
      </c>
      <c r="D37" s="18" t="s">
        <v>762</v>
      </c>
      <c r="E37" s="18" t="s">
        <v>1220</v>
      </c>
      <c r="F37" s="19" t="d">
        <v>2025-06-06</v>
      </c>
      <c r="G37" s="19" t="d">
        <v>2025-04-04</v>
      </c>
      <c r="H37" s="18">
        <v>43</v>
      </c>
      <c r="I37" s="19" t="d">
        <v>2025-01-12</v>
      </c>
      <c r="J37" s="20" t="d">
        <v>2000-08-01</v>
      </c>
      <c r="K37" s="19" t="d">
        <v>2025-07-01</v>
      </c>
      <c r="L37" s="20" t="d">
        <v>2000-06-01</v>
      </c>
      <c r="M37" t="str">
        <f t="shared" si="0"/>
        <v>North Carolina</v>
      </c>
    </row>
    <row r="38" spans="1:13" x14ac:dyDescent="0.2">
      <c r="A38" t="s">
        <v>697</v>
      </c>
      <c r="B38" s="18">
        <v>37</v>
      </c>
      <c r="C38" s="18" t="s">
        <v>857</v>
      </c>
      <c r="D38" s="18" t="s">
        <v>765</v>
      </c>
      <c r="E38" s="18" t="s">
        <v>1314</v>
      </c>
      <c r="F38" s="19" t="d">
        <v>2025-07-04</v>
      </c>
      <c r="G38" s="19" t="d">
        <v>2025-04-01</v>
      </c>
      <c r="H38" s="18">
        <v>38</v>
      </c>
      <c r="I38" s="19" t="d">
        <v>2025-02-04</v>
      </c>
      <c r="J38" s="19" t="d">
        <v>2025-08-03</v>
      </c>
      <c r="K38" s="20" t="d">
        <v>2000-05-01</v>
      </c>
      <c r="L38" s="20" t="d">
        <v>2000-10-01</v>
      </c>
      <c r="M38" t="str">
        <f t="shared" si="0"/>
        <v>Utah State</v>
      </c>
    </row>
    <row r="39" spans="1:13" x14ac:dyDescent="0.2">
      <c r="A39" t="s">
        <v>457</v>
      </c>
      <c r="B39" s="18">
        <v>38</v>
      </c>
      <c r="C39" s="18" t="s">
        <v>457</v>
      </c>
      <c r="D39" s="18" t="s">
        <v>759</v>
      </c>
      <c r="E39" s="18" t="s">
        <v>1222</v>
      </c>
      <c r="F39" s="19" t="d">
        <v>2025-06-05</v>
      </c>
      <c r="G39" s="19" t="d">
        <v>2025-03-03</v>
      </c>
      <c r="H39" s="18">
        <v>31</v>
      </c>
      <c r="I39" s="19" t="d">
        <v>2025-06-06</v>
      </c>
      <c r="J39" s="19" t="d">
        <v>2025-05-04</v>
      </c>
      <c r="K39" s="20" t="d">
        <v>2000-08-01</v>
      </c>
      <c r="L39" s="20" t="d">
        <v>2000-05-01</v>
      </c>
      <c r="M39" t="str">
        <f t="shared" si="0"/>
        <v>Creighton</v>
      </c>
    </row>
    <row r="40" spans="1:13" x14ac:dyDescent="0.2">
      <c r="A40" t="s">
        <v>669</v>
      </c>
      <c r="B40" s="18">
        <v>39</v>
      </c>
      <c r="C40" s="18" t="s">
        <v>669</v>
      </c>
      <c r="D40" s="18" t="s">
        <v>761</v>
      </c>
      <c r="E40" s="18" t="s">
        <v>1229</v>
      </c>
      <c r="F40" s="19" t="d">
        <v>2025-04-06</v>
      </c>
      <c r="G40" s="19" t="d">
        <v>2025-04-02</v>
      </c>
      <c r="H40" s="18">
        <v>46</v>
      </c>
      <c r="I40" s="19" t="d">
        <v>2025-07-10</v>
      </c>
      <c r="J40" s="19" t="d">
        <v>2025-03-05</v>
      </c>
      <c r="K40" s="20" t="d">
        <v>2000-02-01</v>
      </c>
      <c r="L40" s="20" t="d">
        <v>2000-07-01</v>
      </c>
      <c r="M40" t="str">
        <f t="shared" si="0"/>
        <v>Texas</v>
      </c>
    </row>
    <row r="41" spans="1:13" x14ac:dyDescent="0.2">
      <c r="A41" t="s">
        <v>412</v>
      </c>
      <c r="B41" s="18">
        <v>40</v>
      </c>
      <c r="C41" s="18" t="s">
        <v>412</v>
      </c>
      <c r="D41" s="18" t="s">
        <v>761</v>
      </c>
      <c r="E41" s="18" t="s">
        <v>1240</v>
      </c>
      <c r="F41" s="19" t="d">
        <v>2025-04-06</v>
      </c>
      <c r="G41" s="19" t="d">
        <v>2025-02-03</v>
      </c>
      <c r="H41" s="18">
        <v>40</v>
      </c>
      <c r="I41" s="19" t="d">
        <v>2025-05-10</v>
      </c>
      <c r="J41" s="19" t="d">
        <v>2025-04-03</v>
      </c>
      <c r="K41" s="20" t="d">
        <v>2000-04-01</v>
      </c>
      <c r="L41" s="20" t="d">
        <v>2000-07-01</v>
      </c>
      <c r="M41" t="str">
        <f t="shared" si="0"/>
        <v>Arkansas</v>
      </c>
    </row>
    <row r="42" spans="1:13" x14ac:dyDescent="0.2">
      <c r="A42" t="s">
        <v>599</v>
      </c>
      <c r="B42" s="18">
        <v>41</v>
      </c>
      <c r="C42" s="18" t="s">
        <v>856</v>
      </c>
      <c r="D42" s="18" t="s">
        <v>760</v>
      </c>
      <c r="E42" s="18" t="s">
        <v>1232</v>
      </c>
      <c r="F42" s="19" t="d">
        <v>2025-04-07</v>
      </c>
      <c r="G42" s="19" t="d">
        <v>2025-02-02</v>
      </c>
      <c r="H42" s="18">
        <v>55</v>
      </c>
      <c r="I42" s="19" t="d">
        <v>2025-06-11</v>
      </c>
      <c r="J42" s="19" t="d">
        <v>2025-03-04</v>
      </c>
      <c r="K42" s="20" t="d">
        <v>2000-02-01</v>
      </c>
      <c r="L42" s="20" t="d">
        <v>2000-06-01</v>
      </c>
      <c r="M42" t="str">
        <f t="shared" si="0"/>
        <v>Ohio State</v>
      </c>
    </row>
    <row r="43" spans="1:13" x14ac:dyDescent="0.2">
      <c r="A43" t="s">
        <v>575</v>
      </c>
      <c r="B43" s="18">
        <v>42</v>
      </c>
      <c r="C43" s="18" t="s">
        <v>575</v>
      </c>
      <c r="D43" s="18" t="s">
        <v>765</v>
      </c>
      <c r="E43" s="18" t="s">
        <v>1314</v>
      </c>
      <c r="F43" s="19" t="d">
        <v>2025-07-04</v>
      </c>
      <c r="G43" s="19" t="d">
        <v>2025-03-02</v>
      </c>
      <c r="H43" s="18">
        <v>34</v>
      </c>
      <c r="I43" s="19" t="d">
        <v>2025-03-04</v>
      </c>
      <c r="J43" s="19" t="d">
        <v>2025-08-01</v>
      </c>
      <c r="K43" s="19" t="d">
        <v>2025-04-02</v>
      </c>
      <c r="L43" s="20" t="d">
        <v>2000-10-01</v>
      </c>
      <c r="M43" t="str">
        <f t="shared" si="0"/>
        <v>New Mexico</v>
      </c>
    </row>
    <row r="44" spans="1:13" x14ac:dyDescent="0.2">
      <c r="A44" t="s">
        <v>600</v>
      </c>
      <c r="B44" s="18">
        <v>43</v>
      </c>
      <c r="C44" s="18" t="s">
        <v>600</v>
      </c>
      <c r="D44" s="18" t="s">
        <v>761</v>
      </c>
      <c r="E44" s="18" t="s">
        <v>1240</v>
      </c>
      <c r="F44" s="19" t="d">
        <v>2025-02-07</v>
      </c>
      <c r="G44" s="19" t="d">
        <v>2025-06-01</v>
      </c>
      <c r="H44" s="18">
        <v>32</v>
      </c>
      <c r="I44" s="19" t="d">
        <v>2025-07-11</v>
      </c>
      <c r="J44" s="19" t="d">
        <v>2025-04-01</v>
      </c>
      <c r="K44" s="19" t="d">
        <v>2025-02-01</v>
      </c>
      <c r="L44" s="20" t="d">
        <v>2000-07-01</v>
      </c>
      <c r="M44" t="str">
        <f t="shared" si="0"/>
        <v>Oklahoma</v>
      </c>
    </row>
    <row r="45" spans="1:13" x14ac:dyDescent="0.2">
      <c r="A45" t="s">
        <v>423</v>
      </c>
      <c r="B45" s="18">
        <v>44</v>
      </c>
      <c r="C45" s="18" t="s">
        <v>855</v>
      </c>
      <c r="D45" s="18" t="s">
        <v>765</v>
      </c>
      <c r="E45" s="18" t="s">
        <v>1208</v>
      </c>
      <c r="F45" s="19" t="d">
        <v>2025-06-05</v>
      </c>
      <c r="G45" s="19" t="d">
        <v>2025-05-03</v>
      </c>
      <c r="H45" s="18">
        <v>53</v>
      </c>
      <c r="I45" s="19" t="d">
        <v>2025-03-06</v>
      </c>
      <c r="J45" s="19" t="d">
        <v>2025-05-02</v>
      </c>
      <c r="K45" s="19" t="d">
        <v>2025-05-01</v>
      </c>
      <c r="L45" s="19" t="d">
        <v>2025-10-01</v>
      </c>
      <c r="M45" t="str">
        <f t="shared" si="0"/>
        <v>Boise State</v>
      </c>
    </row>
    <row r="46" spans="1:13" x14ac:dyDescent="0.2">
      <c r="A46" t="s">
        <v>723</v>
      </c>
      <c r="B46" s="18">
        <v>45</v>
      </c>
      <c r="C46" s="18" t="s">
        <v>723</v>
      </c>
      <c r="D46" s="18" t="s">
        <v>759</v>
      </c>
      <c r="E46" s="18" t="s">
        <v>1236</v>
      </c>
      <c r="F46" s="19" t="d">
        <v>2025-05-07</v>
      </c>
      <c r="G46" s="19" t="d">
        <v>2025-01-02</v>
      </c>
      <c r="H46" s="18">
        <v>49</v>
      </c>
      <c r="I46" s="19" t="d">
        <v>2025-01-09</v>
      </c>
      <c r="J46" s="19" t="d">
        <v>2025-08-02</v>
      </c>
      <c r="K46" s="20" t="d">
        <v>2000-05-01</v>
      </c>
      <c r="L46" s="20" t="d">
        <v>2000-07-01</v>
      </c>
      <c r="M46" t="str">
        <f t="shared" si="0"/>
        <v>Xavier</v>
      </c>
    </row>
    <row r="47" spans="1:13" x14ac:dyDescent="0.2">
      <c r="A47" t="s">
        <v>859</v>
      </c>
      <c r="B47" s="18">
        <v>46</v>
      </c>
      <c r="C47" s="18" t="s">
        <v>859</v>
      </c>
      <c r="D47" s="18" t="s">
        <v>762</v>
      </c>
      <c r="E47" s="18" t="s">
        <v>1208</v>
      </c>
      <c r="F47" s="19" t="d">
        <v>2025-07-04</v>
      </c>
      <c r="G47" s="19" t="d">
        <v>2025-04-01</v>
      </c>
      <c r="H47" s="18">
        <v>58</v>
      </c>
      <c r="I47" s="18" t="s">
        <v>847</v>
      </c>
      <c r="J47" s="19" t="d">
        <v>2025-06-05</v>
      </c>
      <c r="K47" s="20" t="d">
        <v>2000-12-01</v>
      </c>
      <c r="L47" s="20" t="d">
        <v>2000-05-01</v>
      </c>
      <c r="M47" t="str">
        <f t="shared" si="0"/>
        <v>SMU</v>
      </c>
    </row>
    <row r="48" spans="1:13" x14ac:dyDescent="0.2">
      <c r="A48" t="s">
        <v>453</v>
      </c>
      <c r="B48" s="18">
        <v>47</v>
      </c>
      <c r="C48" s="18" t="s">
        <v>866</v>
      </c>
      <c r="D48" s="18" t="s">
        <v>765</v>
      </c>
      <c r="E48" s="18" t="s">
        <v>1249</v>
      </c>
      <c r="F48" s="19" t="d">
        <v>2025-07-04</v>
      </c>
      <c r="G48" s="19" t="d">
        <v>2025-04-03</v>
      </c>
      <c r="H48" s="18">
        <v>47</v>
      </c>
      <c r="I48" s="19" t="d">
        <v>2025-03-05</v>
      </c>
      <c r="J48" s="19" t="d">
        <v>2025-07-02</v>
      </c>
      <c r="K48" s="19" t="d">
        <v>2025-04-02</v>
      </c>
      <c r="L48" s="20" t="d">
        <v>2000-11-01</v>
      </c>
      <c r="M48" t="str">
        <f t="shared" si="0"/>
        <v>Colorado State</v>
      </c>
    </row>
    <row r="49" spans="1:13" x14ac:dyDescent="0.2">
      <c r="A49" t="s">
        <v>702</v>
      </c>
      <c r="B49" s="18">
        <v>48</v>
      </c>
      <c r="C49" s="18" t="s">
        <v>702</v>
      </c>
      <c r="D49" s="18" t="s">
        <v>761</v>
      </c>
      <c r="E49" s="18" t="s">
        <v>1234</v>
      </c>
      <c r="F49" s="19" t="d">
        <v>2025-03-07</v>
      </c>
      <c r="G49" s="19" t="d">
        <v>2025-03-02</v>
      </c>
      <c r="H49" s="18">
        <v>37</v>
      </c>
      <c r="I49" s="19" t="d">
        <v>2025-05-09</v>
      </c>
      <c r="J49" s="19" t="d">
        <v>2025-04-03</v>
      </c>
      <c r="K49" s="20" t="d">
        <v>2000-03-01</v>
      </c>
      <c r="L49" s="20" t="d">
        <v>2000-08-01</v>
      </c>
      <c r="M49" t="str">
        <f t="shared" si="0"/>
        <v>Vanderbilt</v>
      </c>
    </row>
    <row r="50" spans="1:13" x14ac:dyDescent="0.2">
      <c r="A50" t="s">
        <v>447</v>
      </c>
      <c r="B50" s="18">
        <v>49</v>
      </c>
      <c r="C50" s="18" t="s">
        <v>447</v>
      </c>
      <c r="D50" s="18" t="s">
        <v>758</v>
      </c>
      <c r="E50" s="18" t="s">
        <v>1238</v>
      </c>
      <c r="F50" s="19" t="d">
        <v>2025-04-09</v>
      </c>
      <c r="G50" s="19" t="d">
        <v>2025-02-01</v>
      </c>
      <c r="H50" s="18">
        <v>61</v>
      </c>
      <c r="I50" s="19" t="d">
        <v>2025-03-12</v>
      </c>
      <c r="J50" s="19" t="d">
        <v>2025-07-03</v>
      </c>
      <c r="K50" s="20" t="d">
        <v>2000-02-01</v>
      </c>
      <c r="L50" s="20" t="d">
        <v>2000-06-01</v>
      </c>
      <c r="M50" t="str">
        <f t="shared" si="0"/>
        <v>Cincinnati</v>
      </c>
    </row>
    <row r="51" spans="1:13" x14ac:dyDescent="0.2">
      <c r="A51" t="s">
        <v>550</v>
      </c>
      <c r="B51" s="18">
        <v>50</v>
      </c>
      <c r="C51" s="18" t="s">
        <v>550</v>
      </c>
      <c r="D51" s="18" t="s">
        <v>1043</v>
      </c>
      <c r="E51" s="18" t="s">
        <v>1190</v>
      </c>
      <c r="F51" s="19" t="d">
        <v>2025-11-02</v>
      </c>
      <c r="G51" s="19" t="d">
        <v>2025-04-01</v>
      </c>
      <c r="H51" s="18">
        <v>23</v>
      </c>
      <c r="I51" s="19" t="d">
        <v>2025-06-01</v>
      </c>
      <c r="J51" s="19" t="d">
        <v>2025-05-02</v>
      </c>
      <c r="K51" s="19" t="d">
        <v>2025-10-02</v>
      </c>
      <c r="L51" s="20" t="d">
        <v>2000-07-01</v>
      </c>
      <c r="M51" t="str">
        <f t="shared" si="0"/>
        <v>Memphis</v>
      </c>
    </row>
    <row r="52" spans="1:13" x14ac:dyDescent="0.2">
      <c r="A52" t="s">
        <v>712</v>
      </c>
      <c r="B52" s="18">
        <v>51</v>
      </c>
      <c r="C52" s="18" t="s">
        <v>712</v>
      </c>
      <c r="D52" s="18" t="s">
        <v>758</v>
      </c>
      <c r="E52" s="18" t="s">
        <v>1247</v>
      </c>
      <c r="F52" s="19" t="d">
        <v>2025-04-07</v>
      </c>
      <c r="G52" s="19" t="d">
        <v>2025-02-02</v>
      </c>
      <c r="H52" s="18">
        <v>42</v>
      </c>
      <c r="I52" s="19" t="d">
        <v>2025-06-10</v>
      </c>
      <c r="J52" s="19" t="d">
        <v>2025-04-03</v>
      </c>
      <c r="K52" s="20" t="d">
        <v>2000-04-01</v>
      </c>
      <c r="L52" s="20" t="d">
        <v>2000-05-01</v>
      </c>
      <c r="M52" t="str">
        <f t="shared" si="0"/>
        <v>West Virginia</v>
      </c>
    </row>
    <row r="53" spans="1:13" x14ac:dyDescent="0.2">
      <c r="A53" t="s">
        <v>636</v>
      </c>
      <c r="B53" s="18">
        <v>52</v>
      </c>
      <c r="C53" s="18" t="s">
        <v>854</v>
      </c>
      <c r="D53" s="18" t="s">
        <v>765</v>
      </c>
      <c r="E53" s="18" t="s">
        <v>1514</v>
      </c>
      <c r="F53" s="19" t="d">
        <v>2025-06-04</v>
      </c>
      <c r="G53" s="19" t="d">
        <v>2025-03-02</v>
      </c>
      <c r="H53" s="18">
        <v>44</v>
      </c>
      <c r="I53" s="19" t="d">
        <v>2025-03-06</v>
      </c>
      <c r="J53" s="19" t="d">
        <v>2025-05-02</v>
      </c>
      <c r="K53" s="19" t="d">
        <v>2025-04-01</v>
      </c>
      <c r="L53" s="20" t="d">
        <v>2000-08-01</v>
      </c>
      <c r="M53" t="str">
        <f t="shared" si="0"/>
        <v>San Diego State</v>
      </c>
    </row>
    <row r="54" spans="1:13" x14ac:dyDescent="0.2">
      <c r="A54" t="s">
        <v>594</v>
      </c>
      <c r="B54" s="18">
        <v>53</v>
      </c>
      <c r="C54" s="18" t="s">
        <v>594</v>
      </c>
      <c r="D54" s="18" t="s">
        <v>760</v>
      </c>
      <c r="E54" s="18" t="s">
        <v>1245</v>
      </c>
      <c r="F54" s="19" t="d">
        <v>2025-02-09</v>
      </c>
      <c r="G54" s="19" t="d">
        <v>2025-03-02</v>
      </c>
      <c r="H54" s="18">
        <v>70</v>
      </c>
      <c r="I54" s="19" t="d">
        <v>2025-03-12</v>
      </c>
      <c r="J54" s="19" t="d">
        <v>2025-06-03</v>
      </c>
      <c r="K54" s="19" t="d">
        <v>2025-03-01</v>
      </c>
      <c r="L54" s="20" t="d">
        <v>2000-05-01</v>
      </c>
      <c r="M54" t="str">
        <f t="shared" si="0"/>
        <v>Northwestern</v>
      </c>
    </row>
    <row r="55" spans="1:13" x14ac:dyDescent="0.2">
      <c r="A55" t="s">
        <v>512</v>
      </c>
      <c r="B55" s="18">
        <v>54</v>
      </c>
      <c r="C55" s="18" t="s">
        <v>512</v>
      </c>
      <c r="D55" s="18" t="s">
        <v>760</v>
      </c>
      <c r="E55" s="18" t="s">
        <v>1247</v>
      </c>
      <c r="F55" s="19" t="d">
        <v>2025-04-06</v>
      </c>
      <c r="G55" s="19" t="d">
        <v>2025-01-03</v>
      </c>
      <c r="H55" s="18">
        <v>48</v>
      </c>
      <c r="I55" s="19" t="d">
        <v>2025-04-13</v>
      </c>
      <c r="J55" s="20" t="d">
        <v>2000-05-01</v>
      </c>
      <c r="K55" s="20" t="d">
        <v>2000-06-01</v>
      </c>
      <c r="L55" s="20" t="d">
        <v>2000-04-01</v>
      </c>
      <c r="M55" t="str">
        <f t="shared" si="0"/>
        <v>Indiana</v>
      </c>
    </row>
    <row r="56" spans="1:13" x14ac:dyDescent="0.2">
      <c r="A56" t="s">
        <v>705</v>
      </c>
      <c r="B56" s="18">
        <v>55</v>
      </c>
      <c r="C56" s="18" t="s">
        <v>705</v>
      </c>
      <c r="D56" s="18" t="s">
        <v>759</v>
      </c>
      <c r="E56" s="18" t="s">
        <v>1215</v>
      </c>
      <c r="F56" s="19" t="d">
        <v>2025-03-08</v>
      </c>
      <c r="G56" s="19" t="d">
        <v>2025-02-03</v>
      </c>
      <c r="H56" s="18">
        <v>71</v>
      </c>
      <c r="I56" s="19" t="d">
        <v>2025-02-07</v>
      </c>
      <c r="J56" s="19" t="d">
        <v>2025-05-04</v>
      </c>
      <c r="K56" s="19" t="d">
        <v>2025-05-02</v>
      </c>
      <c r="L56" s="19" t="d">
        <v>2025-07-01</v>
      </c>
      <c r="M56" t="str">
        <f t="shared" si="0"/>
        <v>Villanova</v>
      </c>
    </row>
    <row r="57" spans="1:13" x14ac:dyDescent="0.2">
      <c r="A57" t="s">
        <v>465</v>
      </c>
      <c r="B57" s="18">
        <v>56</v>
      </c>
      <c r="C57" s="18" t="s">
        <v>465</v>
      </c>
      <c r="D57" s="18" t="s">
        <v>767</v>
      </c>
      <c r="E57" s="18" t="s">
        <v>1515</v>
      </c>
      <c r="F57" s="19" t="d">
        <v>2025-10-01</v>
      </c>
      <c r="G57" s="20" t="d">
        <v>2000-06-01</v>
      </c>
      <c r="H57" s="18">
        <v>41</v>
      </c>
      <c r="I57" s="20" t="d">
        <v>2000-02-01</v>
      </c>
      <c r="J57" s="20" t="d">
        <v>2000-04-01</v>
      </c>
      <c r="K57" s="19" t="d">
        <v>2025-11-03</v>
      </c>
      <c r="L57" s="20" t="d">
        <v>2000-11-01</v>
      </c>
      <c r="M57" t="str">
        <f t="shared" si="0"/>
        <v>Drake</v>
      </c>
    </row>
    <row r="58" spans="1:13" x14ac:dyDescent="0.2">
      <c r="A58" t="s">
        <v>638</v>
      </c>
      <c r="B58" s="18">
        <v>57</v>
      </c>
      <c r="C58" s="18" t="s">
        <v>638</v>
      </c>
      <c r="D58" s="18" t="s">
        <v>763</v>
      </c>
      <c r="E58" s="18" t="s">
        <v>1234</v>
      </c>
      <c r="F58" s="19" t="d">
        <v>2025-06-05</v>
      </c>
      <c r="G58" s="19" t="d">
        <v>2025-03-03</v>
      </c>
      <c r="H58" s="18">
        <v>84</v>
      </c>
      <c r="I58" s="19" t="d">
        <v>2025-02-04</v>
      </c>
      <c r="J58" s="19" t="d">
        <v>2025-04-03</v>
      </c>
      <c r="K58" s="19" t="d">
        <v>2025-05-04</v>
      </c>
      <c r="L58" s="19" t="d">
        <v>2025-09-01</v>
      </c>
      <c r="M58" t="str">
        <f t="shared" si="0"/>
        <v>Santa Clara</v>
      </c>
    </row>
    <row r="59" spans="1:13" x14ac:dyDescent="0.2">
      <c r="A59" t="s">
        <v>739</v>
      </c>
      <c r="B59" s="18">
        <v>58</v>
      </c>
      <c r="C59" s="18" t="s">
        <v>739</v>
      </c>
      <c r="D59" s="18" t="s">
        <v>770</v>
      </c>
      <c r="E59" s="18" t="s">
        <v>1516</v>
      </c>
      <c r="F59" s="19" t="d">
        <v>2025-10-02</v>
      </c>
      <c r="G59" s="19" t="d">
        <v>2025-04-03</v>
      </c>
      <c r="H59" s="18">
        <v>59</v>
      </c>
      <c r="I59" s="18" t="s">
        <v>844</v>
      </c>
      <c r="J59" s="19" t="d">
        <v>2025-01-02</v>
      </c>
      <c r="K59" s="19" t="d">
        <v>2025-06-02</v>
      </c>
      <c r="L59" s="18" t="s">
        <v>1517</v>
      </c>
      <c r="M59" t="str">
        <f t="shared" si="0"/>
        <v>McNeese</v>
      </c>
    </row>
    <row r="60" spans="1:13" x14ac:dyDescent="0.2">
      <c r="A60" t="s">
        <v>572</v>
      </c>
      <c r="B60" s="18">
        <v>59</v>
      </c>
      <c r="C60" s="18" t="s">
        <v>572</v>
      </c>
      <c r="D60" s="18" t="s">
        <v>760</v>
      </c>
      <c r="E60" s="18" t="s">
        <v>1254</v>
      </c>
      <c r="F60" s="19" t="d">
        <v>2025-05-07</v>
      </c>
      <c r="G60" s="19" t="d">
        <v>2025-02-01</v>
      </c>
      <c r="H60" s="18">
        <v>57</v>
      </c>
      <c r="I60" s="19" t="d">
        <v>2025-05-10</v>
      </c>
      <c r="J60" s="19" t="d">
        <v>2025-04-02</v>
      </c>
      <c r="K60" s="19" t="d">
        <v>2025-02-02</v>
      </c>
      <c r="L60" s="20" t="d">
        <v>2000-06-01</v>
      </c>
      <c r="M60" t="str">
        <f t="shared" si="0"/>
        <v>Nebraska</v>
      </c>
    </row>
    <row r="61" spans="1:13" x14ac:dyDescent="0.2">
      <c r="A61" t="s">
        <v>531</v>
      </c>
      <c r="B61" s="18">
        <v>60</v>
      </c>
      <c r="C61" s="18" t="s">
        <v>531</v>
      </c>
      <c r="D61" s="18" t="s">
        <v>774</v>
      </c>
      <c r="E61" s="18" t="s">
        <v>1516</v>
      </c>
      <c r="F61" s="19" t="d">
        <v>2025-09-02</v>
      </c>
      <c r="G61" s="19" t="d">
        <v>2025-07-01</v>
      </c>
      <c r="H61" s="18">
        <v>60</v>
      </c>
      <c r="I61" s="18" t="s">
        <v>842</v>
      </c>
      <c r="J61" s="19" t="d">
        <v>2025-03-02</v>
      </c>
      <c r="K61" s="18" t="s">
        <v>816</v>
      </c>
      <c r="L61" s="20" t="d">
        <v>2000-08-01</v>
      </c>
      <c r="M61" t="str">
        <f t="shared" si="0"/>
        <v>Liberty</v>
      </c>
    </row>
    <row r="62" spans="1:13" x14ac:dyDescent="0.2">
      <c r="A62" t="s">
        <v>611</v>
      </c>
      <c r="B62" s="18">
        <v>61</v>
      </c>
      <c r="C62" s="18" t="s">
        <v>611</v>
      </c>
      <c r="D62" s="18" t="s">
        <v>762</v>
      </c>
      <c r="E62" s="18" t="s">
        <v>1232</v>
      </c>
      <c r="F62" s="19" t="d">
        <v>2025-03-09</v>
      </c>
      <c r="G62" s="19" t="d">
        <v>2025-01-02</v>
      </c>
      <c r="H62" s="18">
        <v>89</v>
      </c>
      <c r="I62" s="19" t="d">
        <v>2025-01-09</v>
      </c>
      <c r="J62" s="19" t="d">
        <v>2025-04-03</v>
      </c>
      <c r="K62" s="19" t="d">
        <v>2025-05-03</v>
      </c>
      <c r="L62" s="20" t="d">
        <v>2000-07-01</v>
      </c>
      <c r="M62" t="str">
        <f t="shared" si="0"/>
        <v>Pittsburgh</v>
      </c>
    </row>
    <row r="63" spans="1:13" x14ac:dyDescent="0.2">
      <c r="A63" t="s">
        <v>682</v>
      </c>
      <c r="B63" s="18">
        <v>62</v>
      </c>
      <c r="C63" s="18" t="s">
        <v>682</v>
      </c>
      <c r="D63" s="18" t="s">
        <v>772</v>
      </c>
      <c r="E63" s="18" t="s">
        <v>1195</v>
      </c>
      <c r="F63" s="18" t="s">
        <v>1510</v>
      </c>
      <c r="G63" s="19" t="d">
        <v>2025-04-01</v>
      </c>
      <c r="H63" s="18">
        <v>54</v>
      </c>
      <c r="I63" s="19" t="d">
        <v>2025-01-01</v>
      </c>
      <c r="J63" s="19" t="d">
        <v>2025-03-02</v>
      </c>
      <c r="K63" s="19" t="d">
        <v>2025-12-03</v>
      </c>
      <c r="L63" s="20" t="d">
        <v>2000-11-01</v>
      </c>
      <c r="M63" t="str">
        <f t="shared" si="0"/>
        <v>UC Irvine</v>
      </c>
    </row>
    <row r="64" spans="1:13" x14ac:dyDescent="0.2">
      <c r="A64" t="s">
        <v>515</v>
      </c>
      <c r="B64" s="18">
        <v>63</v>
      </c>
      <c r="C64" s="18" t="s">
        <v>515</v>
      </c>
      <c r="D64" s="18" t="s">
        <v>760</v>
      </c>
      <c r="E64" s="18" t="s">
        <v>1245</v>
      </c>
      <c r="F64" s="19" t="d">
        <v>2025-02-08</v>
      </c>
      <c r="G64" s="19" t="d">
        <v>2025-03-02</v>
      </c>
      <c r="H64" s="18">
        <v>63</v>
      </c>
      <c r="I64" s="19" t="d">
        <v>2025-02-15</v>
      </c>
      <c r="J64" s="20" t="d">
        <v>2000-06-01</v>
      </c>
      <c r="K64" s="19" t="d">
        <v>2025-02-01</v>
      </c>
      <c r="L64" s="20" t="d">
        <v>2000-07-01</v>
      </c>
      <c r="M64" t="str">
        <f t="shared" si="0"/>
        <v>Iowa</v>
      </c>
    </row>
    <row r="65" spans="1:13" x14ac:dyDescent="0.2">
      <c r="A65" t="s">
        <v>637</v>
      </c>
      <c r="B65" s="18">
        <v>64</v>
      </c>
      <c r="C65" s="18" t="s">
        <v>637</v>
      </c>
      <c r="D65" s="18" t="s">
        <v>763</v>
      </c>
      <c r="E65" s="18" t="s">
        <v>1518</v>
      </c>
      <c r="F65" s="19" t="d">
        <v>2025-05-05</v>
      </c>
      <c r="G65" s="19" t="d">
        <v>2025-03-02</v>
      </c>
      <c r="H65" s="18">
        <v>52</v>
      </c>
      <c r="I65" s="19" t="d">
        <v>2025-01-06</v>
      </c>
      <c r="J65" s="19" t="d">
        <v>2025-03-03</v>
      </c>
      <c r="K65" s="20" t="d">
        <v>2000-08-01</v>
      </c>
      <c r="L65" s="20" t="d">
        <v>2000-11-01</v>
      </c>
      <c r="M65" t="str">
        <f t="shared" si="0"/>
        <v>San Francisco</v>
      </c>
    </row>
    <row r="66" spans="1:13" x14ac:dyDescent="0.2">
      <c r="A66" t="s">
        <v>587</v>
      </c>
      <c r="B66" s="18">
        <v>65</v>
      </c>
      <c r="C66" s="18" t="s">
        <v>587</v>
      </c>
      <c r="D66" s="18" t="s">
        <v>1043</v>
      </c>
      <c r="E66" s="18" t="s">
        <v>1519</v>
      </c>
      <c r="F66" s="19" t="d">
        <v>2025-07-05</v>
      </c>
      <c r="G66" s="19" t="d">
        <v>2025-02-02</v>
      </c>
      <c r="H66" s="18">
        <v>68</v>
      </c>
      <c r="I66" s="18" t="s">
        <v>846</v>
      </c>
      <c r="J66" s="19" t="d">
        <v>2025-04-02</v>
      </c>
      <c r="K66" s="19" t="d">
        <v>2025-09-02</v>
      </c>
      <c r="L66" s="19" t="d">
        <v>2025-09-01</v>
      </c>
      <c r="M66" t="str">
        <f t="shared" si="0"/>
        <v>North Texas</v>
      </c>
    </row>
    <row r="67" spans="1:13" x14ac:dyDescent="0.2">
      <c r="A67" t="s">
        <v>397</v>
      </c>
      <c r="B67" s="18">
        <v>66</v>
      </c>
      <c r="C67" s="18" t="s">
        <v>860</v>
      </c>
      <c r="D67" s="18" t="s">
        <v>760</v>
      </c>
      <c r="E67" s="18" t="s">
        <v>1255</v>
      </c>
      <c r="F67" s="19" t="d">
        <v>2025-03-08</v>
      </c>
      <c r="G67" s="19" t="d">
        <v>2025-02-01</v>
      </c>
      <c r="H67" s="18">
        <v>82</v>
      </c>
      <c r="I67" s="19" t="d">
        <v>2025-02-10</v>
      </c>
      <c r="J67" s="19" t="d">
        <v>2025-03-03</v>
      </c>
      <c r="K67" s="19" t="d">
        <v>2025-04-02</v>
      </c>
      <c r="L67" s="20" t="d">
        <v>2000-07-01</v>
      </c>
      <c r="M67" t="str">
        <f t="shared" si="0"/>
        <v>Penn State</v>
      </c>
    </row>
    <row r="68" spans="1:13" x14ac:dyDescent="0.2">
      <c r="A68" t="s">
        <v>460</v>
      </c>
      <c r="B68" s="18">
        <v>67</v>
      </c>
      <c r="C68" s="18" t="s">
        <v>460</v>
      </c>
      <c r="D68" s="18" t="s">
        <v>1042</v>
      </c>
      <c r="E68" s="18" t="s">
        <v>1520</v>
      </c>
      <c r="F68" s="19" t="d">
        <v>2025-05-04</v>
      </c>
      <c r="G68" s="19" t="d">
        <v>2025-01-04</v>
      </c>
      <c r="H68" s="18">
        <v>62</v>
      </c>
      <c r="I68" s="19" t="d">
        <v>2025-03-03</v>
      </c>
      <c r="J68" s="19" t="d">
        <v>2025-02-06</v>
      </c>
      <c r="K68" s="19" t="d">
        <v>2025-10-01</v>
      </c>
      <c r="L68" s="20" t="d">
        <v>2000-06-01</v>
      </c>
      <c r="M68" t="str">
        <f t="shared" ref="M68:M131" si="1">SUBSTITUTE(C68,"St.", "State")</f>
        <v>Dayton</v>
      </c>
    </row>
    <row r="69" spans="1:13" x14ac:dyDescent="0.2">
      <c r="A69" t="s">
        <v>490</v>
      </c>
      <c r="B69" s="18">
        <v>68</v>
      </c>
      <c r="C69" s="18" t="s">
        <v>490</v>
      </c>
      <c r="D69" s="18" t="s">
        <v>1042</v>
      </c>
      <c r="E69" s="18" t="s">
        <v>1314</v>
      </c>
      <c r="F69" s="19" t="d">
        <v>2025-07-06</v>
      </c>
      <c r="G69" s="20" t="d">
        <v>2000-02-01</v>
      </c>
      <c r="H69" s="18">
        <v>56</v>
      </c>
      <c r="I69" s="19" t="d">
        <v>2025-01-03</v>
      </c>
      <c r="J69" s="20" t="d">
        <v>2000-04-01</v>
      </c>
      <c r="K69" s="19" t="d">
        <v>2025-09-03</v>
      </c>
      <c r="L69" s="19" t="d">
        <v>2025-11-01</v>
      </c>
      <c r="M69" t="str">
        <f t="shared" si="1"/>
        <v>George Mason</v>
      </c>
    </row>
    <row r="70" spans="1:13" x14ac:dyDescent="0.2">
      <c r="A70" t="s">
        <v>707</v>
      </c>
      <c r="B70" s="18">
        <v>69</v>
      </c>
      <c r="C70" s="18" t="s">
        <v>707</v>
      </c>
      <c r="D70" s="18" t="s">
        <v>762</v>
      </c>
      <c r="E70" s="18" t="s">
        <v>1236</v>
      </c>
      <c r="F70" s="19" t="d">
        <v>2025-06-06</v>
      </c>
      <c r="G70" s="19" t="d">
        <v>2025-02-02</v>
      </c>
      <c r="H70" s="18">
        <v>50</v>
      </c>
      <c r="I70" s="19" t="d">
        <v>2025-02-08</v>
      </c>
      <c r="J70" s="19" t="d">
        <v>2025-06-01</v>
      </c>
      <c r="K70" s="19" t="d">
        <v>2025-07-02</v>
      </c>
      <c r="L70" s="20" t="d">
        <v>2000-06-01</v>
      </c>
      <c r="M70" t="str">
        <f t="shared" si="1"/>
        <v>Wake Forest</v>
      </c>
    </row>
    <row r="71" spans="1:13" x14ac:dyDescent="0.2">
      <c r="A71" t="s">
        <v>695</v>
      </c>
      <c r="B71" s="18">
        <v>70</v>
      </c>
      <c r="C71" s="18" t="s">
        <v>1045</v>
      </c>
      <c r="D71" s="18" t="s">
        <v>760</v>
      </c>
      <c r="E71" s="18" t="s">
        <v>1257</v>
      </c>
      <c r="F71" s="19" t="d">
        <v>2025-03-07</v>
      </c>
      <c r="G71" s="19" t="d">
        <v>2025-01-03</v>
      </c>
      <c r="H71" s="18">
        <v>81</v>
      </c>
      <c r="I71" s="19" t="d">
        <v>2025-03-13</v>
      </c>
      <c r="J71" s="19" t="d">
        <v>2025-04-02</v>
      </c>
      <c r="K71" s="19" t="d">
        <v>2025-03-02</v>
      </c>
      <c r="L71" s="20" t="d">
        <v>2000-06-01</v>
      </c>
      <c r="M71" t="str">
        <f t="shared" si="1"/>
        <v>Southern California</v>
      </c>
    </row>
    <row r="72" spans="1:13" x14ac:dyDescent="0.2">
      <c r="A72" t="s">
        <v>686</v>
      </c>
      <c r="B72" s="18">
        <v>71</v>
      </c>
      <c r="C72" s="18" t="s">
        <v>686</v>
      </c>
      <c r="D72" s="18" t="s">
        <v>758</v>
      </c>
      <c r="E72" s="18" t="s">
        <v>1245</v>
      </c>
      <c r="F72" s="19" t="d">
        <v>2025-02-08</v>
      </c>
      <c r="G72" s="19" t="d">
        <v>2025-02-03</v>
      </c>
      <c r="H72" s="18">
        <v>67</v>
      </c>
      <c r="I72" s="19" t="d">
        <v>2025-03-11</v>
      </c>
      <c r="J72" s="19" t="d">
        <v>2025-03-05</v>
      </c>
      <c r="K72" s="20" t="d">
        <v>2000-06-01</v>
      </c>
      <c r="L72" s="20" t="d">
        <v>2000-05-01</v>
      </c>
      <c r="M72" t="str">
        <f t="shared" si="1"/>
        <v>UCF</v>
      </c>
    </row>
    <row r="73" spans="1:13" x14ac:dyDescent="0.2">
      <c r="A73" t="s">
        <v>724</v>
      </c>
      <c r="B73" s="18">
        <v>72</v>
      </c>
      <c r="C73" s="18" t="s">
        <v>724</v>
      </c>
      <c r="D73" s="18" t="s">
        <v>1044</v>
      </c>
      <c r="E73" s="18" t="s">
        <v>993</v>
      </c>
      <c r="F73" s="19" t="d">
        <v>2025-07-06</v>
      </c>
      <c r="G73" s="19" t="d">
        <v>2025-03-01</v>
      </c>
      <c r="H73" s="18">
        <v>77</v>
      </c>
      <c r="I73" s="18" t="s">
        <v>845</v>
      </c>
      <c r="J73" s="19" t="d">
        <v>2025-02-01</v>
      </c>
      <c r="K73" s="19" t="d">
        <v>2025-05-03</v>
      </c>
      <c r="L73" s="18" t="s">
        <v>1047</v>
      </c>
      <c r="M73" t="str">
        <f t="shared" si="1"/>
        <v>Yale</v>
      </c>
    </row>
    <row r="74" spans="1:13" x14ac:dyDescent="0.2">
      <c r="A74" t="s">
        <v>696</v>
      </c>
      <c r="B74" s="18">
        <v>73</v>
      </c>
      <c r="C74" s="18" t="s">
        <v>696</v>
      </c>
      <c r="D74" s="18" t="s">
        <v>758</v>
      </c>
      <c r="E74" s="18" t="s">
        <v>1259</v>
      </c>
      <c r="F74" s="19" t="d">
        <v>2025-01-09</v>
      </c>
      <c r="G74" s="18" t="s">
        <v>846</v>
      </c>
      <c r="H74" s="18">
        <v>76</v>
      </c>
      <c r="I74" s="19" t="d">
        <v>2025-02-12</v>
      </c>
      <c r="J74" s="19" t="d">
        <v>2025-04-04</v>
      </c>
      <c r="K74" s="20" t="d">
        <v>2000-02-01</v>
      </c>
      <c r="L74" s="20" t="d">
        <v>2000-08-01</v>
      </c>
      <c r="M74" t="str">
        <f t="shared" si="1"/>
        <v>Utah</v>
      </c>
    </row>
    <row r="75" spans="1:13" x14ac:dyDescent="0.2">
      <c r="A75" t="s">
        <v>411</v>
      </c>
      <c r="B75" s="18">
        <v>74</v>
      </c>
      <c r="C75" s="18" t="s">
        <v>861</v>
      </c>
      <c r="D75" s="18" t="s">
        <v>758</v>
      </c>
      <c r="E75" s="18" t="s">
        <v>1273</v>
      </c>
      <c r="F75" s="19" t="d">
        <v>2025-03-08</v>
      </c>
      <c r="G75" s="19" t="d">
        <v>2025-05-02</v>
      </c>
      <c r="H75" s="18">
        <v>80</v>
      </c>
      <c r="I75" s="19" t="d">
        <v>2025-04-14</v>
      </c>
      <c r="J75" s="19" t="d">
        <v>2025-03-04</v>
      </c>
      <c r="K75" s="19" t="d">
        <v>2025-02-01</v>
      </c>
      <c r="L75" s="20" t="d">
        <v>2000-04-01</v>
      </c>
      <c r="M75" t="str">
        <f t="shared" si="1"/>
        <v>Arizona State</v>
      </c>
    </row>
    <row r="76" spans="1:13" x14ac:dyDescent="0.2">
      <c r="A76" t="s">
        <v>522</v>
      </c>
      <c r="B76" s="18">
        <v>75</v>
      </c>
      <c r="C76" s="18" t="s">
        <v>871</v>
      </c>
      <c r="D76" s="18" t="s">
        <v>758</v>
      </c>
      <c r="E76" s="18" t="s">
        <v>1257</v>
      </c>
      <c r="F76" s="19" t="d">
        <v>2025-03-09</v>
      </c>
      <c r="G76" s="19" t="d">
        <v>2025-03-02</v>
      </c>
      <c r="H76" s="18">
        <v>72</v>
      </c>
      <c r="I76" s="19" t="d">
        <v>2025-05-10</v>
      </c>
      <c r="J76" s="19" t="d">
        <v>2025-03-06</v>
      </c>
      <c r="K76" s="19" t="d">
        <v>2025-03-01</v>
      </c>
      <c r="L76" s="20" t="d">
        <v>2000-05-01</v>
      </c>
      <c r="M76" t="str">
        <f t="shared" si="1"/>
        <v>Kansas State</v>
      </c>
    </row>
    <row r="77" spans="1:13" x14ac:dyDescent="0.2">
      <c r="A77" t="s">
        <v>630</v>
      </c>
      <c r="B77" s="18">
        <v>76</v>
      </c>
      <c r="C77" s="18" t="s">
        <v>630</v>
      </c>
      <c r="D77" s="18" t="s">
        <v>1042</v>
      </c>
      <c r="E77" s="18" t="s">
        <v>1201</v>
      </c>
      <c r="F77" s="19" t="d">
        <v>2025-04-06</v>
      </c>
      <c r="G77" s="19" t="d">
        <v>2025-05-02</v>
      </c>
      <c r="H77" s="18">
        <v>111</v>
      </c>
      <c r="I77" s="19" t="d">
        <v>2025-01-03</v>
      </c>
      <c r="J77" s="19" t="d">
        <v>2025-03-04</v>
      </c>
      <c r="K77" s="19" t="d">
        <v>2025-08-03</v>
      </c>
      <c r="L77" s="19" t="d">
        <v>2025-10-02</v>
      </c>
      <c r="M77" t="str">
        <f t="shared" si="1"/>
        <v>Saint Joseph's</v>
      </c>
    </row>
    <row r="78" spans="1:13" x14ac:dyDescent="0.2">
      <c r="A78" t="s">
        <v>627</v>
      </c>
      <c r="B78" s="18">
        <v>77</v>
      </c>
      <c r="C78" s="18" t="s">
        <v>627</v>
      </c>
      <c r="D78" s="18" t="s">
        <v>760</v>
      </c>
      <c r="E78" s="18" t="s">
        <v>1271</v>
      </c>
      <c r="F78" s="19" t="d">
        <v>2025-03-08</v>
      </c>
      <c r="G78" s="19" t="d">
        <v>2025-01-04</v>
      </c>
      <c r="H78" s="18">
        <v>78</v>
      </c>
      <c r="I78" s="19" t="d">
        <v>2025-04-13</v>
      </c>
      <c r="J78" s="19" t="d">
        <v>2025-03-02</v>
      </c>
      <c r="K78" s="19" t="d">
        <v>2025-02-02</v>
      </c>
      <c r="L78" s="20" t="d">
        <v>2000-06-01</v>
      </c>
      <c r="M78" t="str">
        <f t="shared" si="1"/>
        <v>Rutgers</v>
      </c>
    </row>
    <row r="79" spans="1:13" x14ac:dyDescent="0.2">
      <c r="A79" t="s">
        <v>664</v>
      </c>
      <c r="B79" s="18">
        <v>78</v>
      </c>
      <c r="C79" s="18" t="s">
        <v>664</v>
      </c>
      <c r="D79" s="18" t="s">
        <v>758</v>
      </c>
      <c r="E79" s="18" t="s">
        <v>1259</v>
      </c>
      <c r="F79" s="19" t="d">
        <v>2025-02-09</v>
      </c>
      <c r="G79" s="18" t="s">
        <v>843</v>
      </c>
      <c r="H79" s="18">
        <v>64</v>
      </c>
      <c r="I79" s="19" t="d">
        <v>2025-04-12</v>
      </c>
      <c r="J79" s="19" t="d">
        <v>2025-04-04</v>
      </c>
      <c r="K79" s="20" t="d">
        <v>2000-03-01</v>
      </c>
      <c r="L79" s="20" t="d">
        <v>2000-05-01</v>
      </c>
      <c r="M79" t="str">
        <f t="shared" si="1"/>
        <v>TCU</v>
      </c>
    </row>
    <row r="80" spans="1:13" x14ac:dyDescent="0.2">
      <c r="A80" t="s">
        <v>573</v>
      </c>
      <c r="B80" s="18">
        <v>79</v>
      </c>
      <c r="C80" s="18" t="s">
        <v>573</v>
      </c>
      <c r="D80" s="18" t="s">
        <v>765</v>
      </c>
      <c r="E80" s="18" t="s">
        <v>1245</v>
      </c>
      <c r="F80" s="19" t="d">
        <v>2025-03-08</v>
      </c>
      <c r="G80" s="19" t="d">
        <v>2025-03-02</v>
      </c>
      <c r="H80" s="18">
        <v>126</v>
      </c>
      <c r="I80" s="19" t="d">
        <v>2025-01-07</v>
      </c>
      <c r="J80" s="19" t="d">
        <v>2025-02-06</v>
      </c>
      <c r="K80" s="19" t="d">
        <v>2025-04-03</v>
      </c>
      <c r="L80" s="20" t="d">
        <v>2000-10-01</v>
      </c>
      <c r="M80" t="str">
        <f t="shared" si="1"/>
        <v>Nevada</v>
      </c>
    </row>
    <row r="81" spans="1:13" x14ac:dyDescent="0.2">
      <c r="A81" t="s">
        <v>425</v>
      </c>
      <c r="B81" s="18">
        <v>80</v>
      </c>
      <c r="C81" s="18" t="s">
        <v>425</v>
      </c>
      <c r="D81" s="18" t="s">
        <v>767</v>
      </c>
      <c r="E81" s="18" t="s">
        <v>1197</v>
      </c>
      <c r="F81" s="19" t="d">
        <v>2025-08-03</v>
      </c>
      <c r="G81" s="19" t="d">
        <v>2025-05-02</v>
      </c>
      <c r="H81" s="18">
        <v>69</v>
      </c>
      <c r="I81" s="20" t="d">
        <v>2000-01-01</v>
      </c>
      <c r="J81" s="19" t="d">
        <v>2025-02-06</v>
      </c>
      <c r="K81" s="19" t="d">
        <v>2025-11-02</v>
      </c>
      <c r="L81" s="20" t="d">
        <v>2000-11-01</v>
      </c>
      <c r="M81" t="str">
        <f t="shared" si="1"/>
        <v>Bradley</v>
      </c>
    </row>
    <row r="82" spans="1:13" x14ac:dyDescent="0.2">
      <c r="A82" t="s">
        <v>657</v>
      </c>
      <c r="B82" s="18">
        <v>81</v>
      </c>
      <c r="C82" s="18" t="s">
        <v>657</v>
      </c>
      <c r="D82" s="18" t="s">
        <v>762</v>
      </c>
      <c r="E82" s="18" t="s">
        <v>1240</v>
      </c>
      <c r="F82" s="19" t="d">
        <v>2025-03-08</v>
      </c>
      <c r="G82" s="19" t="d">
        <v>2025-01-03</v>
      </c>
      <c r="H82" s="18">
        <v>73</v>
      </c>
      <c r="I82" s="19" t="d">
        <v>2025-02-08</v>
      </c>
      <c r="J82" s="19" t="d">
        <v>2025-02-04</v>
      </c>
      <c r="K82" s="20" t="d">
        <v>2000-07-01</v>
      </c>
      <c r="L82" s="19" t="d">
        <v>2025-09-01</v>
      </c>
      <c r="M82" t="str">
        <f t="shared" si="1"/>
        <v>Stanford</v>
      </c>
    </row>
    <row r="83" spans="1:13" x14ac:dyDescent="0.2">
      <c r="A83" t="s">
        <v>501</v>
      </c>
      <c r="B83" s="18">
        <v>82</v>
      </c>
      <c r="C83" s="18" t="s">
        <v>501</v>
      </c>
      <c r="D83" s="18" t="s">
        <v>779</v>
      </c>
      <c r="E83" s="18" t="s">
        <v>1511</v>
      </c>
      <c r="F83" s="19" t="d">
        <v>2025-07-03</v>
      </c>
      <c r="G83" s="19" t="d">
        <v>2025-06-01</v>
      </c>
      <c r="H83" s="18">
        <v>66</v>
      </c>
      <c r="I83" s="18" t="s">
        <v>842</v>
      </c>
      <c r="J83" s="20" t="d">
        <v>2000-01-01</v>
      </c>
      <c r="K83" s="19" t="d">
        <v>2025-08-03</v>
      </c>
      <c r="L83" s="18" t="s">
        <v>1521</v>
      </c>
      <c r="M83" t="str">
        <f t="shared" si="1"/>
        <v>High Point</v>
      </c>
    </row>
    <row r="84" spans="1:13" x14ac:dyDescent="0.2">
      <c r="A84" t="s">
        <v>431</v>
      </c>
      <c r="B84" s="18">
        <v>83</v>
      </c>
      <c r="C84" s="18" t="s">
        <v>431</v>
      </c>
      <c r="D84" s="18" t="s">
        <v>759</v>
      </c>
      <c r="E84" s="18" t="s">
        <v>1261</v>
      </c>
      <c r="F84" s="19" t="d">
        <v>2025-02-09</v>
      </c>
      <c r="G84" s="19" t="d">
        <v>2025-03-02</v>
      </c>
      <c r="H84" s="18">
        <v>118</v>
      </c>
      <c r="I84" s="19" t="d">
        <v>2025-01-11</v>
      </c>
      <c r="J84" s="19" t="d">
        <v>2025-04-06</v>
      </c>
      <c r="K84" s="19" t="d">
        <v>2025-04-01</v>
      </c>
      <c r="L84" s="19" t="d">
        <v>2025-05-01</v>
      </c>
      <c r="M84" t="str">
        <f t="shared" si="1"/>
        <v>Butler</v>
      </c>
    </row>
    <row r="85" spans="1:13" x14ac:dyDescent="0.2">
      <c r="A85" t="s">
        <v>533</v>
      </c>
      <c r="B85" s="18">
        <v>84</v>
      </c>
      <c r="C85" s="18" t="s">
        <v>533</v>
      </c>
      <c r="D85" s="18" t="s">
        <v>784</v>
      </c>
      <c r="E85" s="18" t="s">
        <v>1518</v>
      </c>
      <c r="F85" s="19" t="d">
        <v>2025-10-06</v>
      </c>
      <c r="G85" s="18" t="s">
        <v>842</v>
      </c>
      <c r="H85" s="18">
        <v>92</v>
      </c>
      <c r="I85" s="18" t="s">
        <v>844</v>
      </c>
      <c r="J85" s="19" t="d">
        <v>2025-01-02</v>
      </c>
      <c r="K85" s="19" t="d">
        <v>2025-06-03</v>
      </c>
      <c r="L85" s="18" t="s">
        <v>1522</v>
      </c>
      <c r="M85" t="str">
        <f t="shared" si="1"/>
        <v>Lipscomb</v>
      </c>
    </row>
    <row r="86" spans="1:13" x14ac:dyDescent="0.2">
      <c r="A86" t="s">
        <v>607</v>
      </c>
      <c r="B86" s="18">
        <v>85</v>
      </c>
      <c r="C86" s="18" t="s">
        <v>863</v>
      </c>
      <c r="D86" s="18" t="s">
        <v>763</v>
      </c>
      <c r="E86" s="18" t="s">
        <v>1523</v>
      </c>
      <c r="F86" s="19" t="d">
        <v>2025-03-07</v>
      </c>
      <c r="G86" s="19" t="d">
        <v>2025-02-02</v>
      </c>
      <c r="H86" s="18">
        <v>90</v>
      </c>
      <c r="I86" s="19" t="d">
        <v>2025-01-07</v>
      </c>
      <c r="J86" s="19" t="d">
        <v>2025-02-02</v>
      </c>
      <c r="K86" s="19" t="d">
        <v>2025-04-01</v>
      </c>
      <c r="L86" s="19" t="d">
        <v>2025-12-02</v>
      </c>
      <c r="M86" t="str">
        <f t="shared" si="1"/>
        <v>Oregon State</v>
      </c>
    </row>
    <row r="87" spans="1:13" x14ac:dyDescent="0.2">
      <c r="A87" t="s">
        <v>452</v>
      </c>
      <c r="B87" s="18">
        <v>86</v>
      </c>
      <c r="C87" s="18" t="s">
        <v>452</v>
      </c>
      <c r="D87" s="18" t="s">
        <v>758</v>
      </c>
      <c r="E87" s="18" t="s">
        <v>1283</v>
      </c>
      <c r="F87" s="18" t="s">
        <v>1110</v>
      </c>
      <c r="G87" s="19" t="d">
        <v>2025-03-03</v>
      </c>
      <c r="H87" s="18">
        <v>93</v>
      </c>
      <c r="I87" s="19" t="d">
        <v>2025-02-15</v>
      </c>
      <c r="J87" s="19" t="d">
        <v>2025-04-05</v>
      </c>
      <c r="K87" s="20" t="d">
        <v>2000-03-01</v>
      </c>
      <c r="L87" s="20" t="d">
        <v>2000-05-01</v>
      </c>
      <c r="M87" t="str">
        <f t="shared" si="1"/>
        <v>Colorado</v>
      </c>
    </row>
    <row r="88" spans="1:13" x14ac:dyDescent="0.2">
      <c r="A88" t="s">
        <v>643</v>
      </c>
      <c r="B88" s="18">
        <v>87</v>
      </c>
      <c r="C88" s="18" t="s">
        <v>643</v>
      </c>
      <c r="D88" s="18" t="s">
        <v>761</v>
      </c>
      <c r="E88" s="19" t="d">
        <v>2025-12-20</v>
      </c>
      <c r="F88" s="19" t="d">
        <v>2025-01-10</v>
      </c>
      <c r="G88" s="19" t="d">
        <v>2025-01-02</v>
      </c>
      <c r="H88" s="18">
        <v>99</v>
      </c>
      <c r="I88" s="19" t="d">
        <v>2025-01-16</v>
      </c>
      <c r="J88" s="19" t="d">
        <v>2025-02-03</v>
      </c>
      <c r="K88" s="20" t="d">
        <v>2000-03-01</v>
      </c>
      <c r="L88" s="19" t="d">
        <v>2025-06-01</v>
      </c>
      <c r="M88" t="str">
        <f t="shared" si="1"/>
        <v>South Carolina</v>
      </c>
    </row>
    <row r="89" spans="1:13" x14ac:dyDescent="0.2">
      <c r="A89" t="s">
        <v>492</v>
      </c>
      <c r="B89" s="18">
        <v>88</v>
      </c>
      <c r="C89" s="18" t="s">
        <v>492</v>
      </c>
      <c r="D89" s="18" t="s">
        <v>759</v>
      </c>
      <c r="E89" s="18" t="s">
        <v>1232</v>
      </c>
      <c r="F89" s="19" t="d">
        <v>2025-03-09</v>
      </c>
      <c r="G89" s="18" t="s">
        <v>845</v>
      </c>
      <c r="H89" s="18">
        <v>98</v>
      </c>
      <c r="I89" s="19" t="d">
        <v>2025-01-08</v>
      </c>
      <c r="J89" s="19" t="d">
        <v>2025-04-04</v>
      </c>
      <c r="K89" s="19" t="d">
        <v>2025-03-03</v>
      </c>
      <c r="L89" s="20" t="d">
        <v>2000-09-01</v>
      </c>
      <c r="M89" t="str">
        <f t="shared" si="1"/>
        <v>Georgetown</v>
      </c>
    </row>
    <row r="90" spans="1:13" x14ac:dyDescent="0.2">
      <c r="A90" t="s">
        <v>542</v>
      </c>
      <c r="B90" s="18">
        <v>89</v>
      </c>
      <c r="C90" s="18" t="s">
        <v>542</v>
      </c>
      <c r="D90" s="18" t="s">
        <v>761</v>
      </c>
      <c r="E90" s="18" t="s">
        <v>1268</v>
      </c>
      <c r="F90" s="19" t="d">
        <v>2025-02-08</v>
      </c>
      <c r="G90" s="19" t="d">
        <v>2025-01-03</v>
      </c>
      <c r="H90" s="18">
        <v>74</v>
      </c>
      <c r="I90" s="19" t="d">
        <v>2025-02-15</v>
      </c>
      <c r="J90" s="19" t="d">
        <v>2025-02-03</v>
      </c>
      <c r="K90" s="20" t="d">
        <v>2000-02-01</v>
      </c>
      <c r="L90" s="20" t="d">
        <v>2000-08-01</v>
      </c>
      <c r="M90" t="str">
        <f t="shared" si="1"/>
        <v>LSU</v>
      </c>
    </row>
    <row r="91" spans="1:13" x14ac:dyDescent="0.2">
      <c r="A91" t="s">
        <v>485</v>
      </c>
      <c r="B91" s="18">
        <v>90</v>
      </c>
      <c r="C91" s="18" t="s">
        <v>864</v>
      </c>
      <c r="D91" s="18" t="s">
        <v>762</v>
      </c>
      <c r="E91" s="18" t="s">
        <v>1232</v>
      </c>
      <c r="F91" s="19" t="d">
        <v>2025-02-09</v>
      </c>
      <c r="G91" s="19" t="d">
        <v>2025-04-01</v>
      </c>
      <c r="H91" s="18">
        <v>116</v>
      </c>
      <c r="I91" s="19" t="d">
        <v>2025-01-06</v>
      </c>
      <c r="J91" s="19" t="d">
        <v>2025-02-06</v>
      </c>
      <c r="K91" s="19" t="d">
        <v>2025-06-02</v>
      </c>
      <c r="L91" s="19" t="d">
        <v>2025-08-01</v>
      </c>
      <c r="M91" t="str">
        <f t="shared" si="1"/>
        <v>Florida State</v>
      </c>
    </row>
    <row r="92" spans="1:13" x14ac:dyDescent="0.2">
      <c r="A92" t="s">
        <v>404</v>
      </c>
      <c r="B92" s="18">
        <v>91</v>
      </c>
      <c r="C92" s="18" t="s">
        <v>404</v>
      </c>
      <c r="D92" s="18" t="s">
        <v>778</v>
      </c>
      <c r="E92" s="18" t="s">
        <v>1512</v>
      </c>
      <c r="F92" s="19" t="d">
        <v>2025-08-04</v>
      </c>
      <c r="G92" s="19" t="d">
        <v>2025-04-02</v>
      </c>
      <c r="H92" s="18">
        <v>65</v>
      </c>
      <c r="I92" s="18" t="s">
        <v>845</v>
      </c>
      <c r="J92" s="19" t="d">
        <v>2025-01-02</v>
      </c>
      <c r="K92" s="19" t="d">
        <v>2025-07-03</v>
      </c>
      <c r="L92" s="18" t="s">
        <v>1517</v>
      </c>
      <c r="M92" t="str">
        <f t="shared" si="1"/>
        <v>Akron</v>
      </c>
    </row>
    <row r="93" spans="1:13" x14ac:dyDescent="0.2">
      <c r="A93" t="s">
        <v>497</v>
      </c>
      <c r="B93" s="18">
        <v>92</v>
      </c>
      <c r="C93" s="18" t="s">
        <v>497</v>
      </c>
      <c r="D93" s="18" t="s">
        <v>768</v>
      </c>
      <c r="E93" s="18" t="s">
        <v>1314</v>
      </c>
      <c r="F93" s="19" t="d">
        <v>2025-05-04</v>
      </c>
      <c r="G93" s="19" t="d">
        <v>2025-05-02</v>
      </c>
      <c r="H93" s="18">
        <v>75</v>
      </c>
      <c r="I93" s="18" t="s">
        <v>845</v>
      </c>
      <c r="J93" s="19" t="d">
        <v>2025-01-03</v>
      </c>
      <c r="K93" s="19" t="d">
        <v>2025-09-02</v>
      </c>
      <c r="L93" s="18" t="s">
        <v>1524</v>
      </c>
      <c r="M93" t="str">
        <f t="shared" si="1"/>
        <v>Grand Canyon</v>
      </c>
    </row>
    <row r="94" spans="1:13" x14ac:dyDescent="0.2">
      <c r="A94" t="s">
        <v>592</v>
      </c>
      <c r="B94" s="18">
        <v>93</v>
      </c>
      <c r="C94" s="18" t="s">
        <v>1048</v>
      </c>
      <c r="D94" s="18" t="s">
        <v>767</v>
      </c>
      <c r="E94" s="18" t="s">
        <v>1523</v>
      </c>
      <c r="F94" s="19" t="d">
        <v>2025-05-05</v>
      </c>
      <c r="G94" s="19" t="d">
        <v>2025-01-04</v>
      </c>
      <c r="H94" s="18">
        <v>129</v>
      </c>
      <c r="I94" s="18" t="s">
        <v>845</v>
      </c>
      <c r="J94" s="19" t="d">
        <v>2025-02-06</v>
      </c>
      <c r="K94" s="19" t="d">
        <v>2025-10-04</v>
      </c>
      <c r="L94" s="19" t="d">
        <v>2025-07-01</v>
      </c>
      <c r="M94" t="str">
        <f t="shared" si="1"/>
        <v>UNI</v>
      </c>
    </row>
    <row r="95" spans="1:13" x14ac:dyDescent="0.2">
      <c r="A95" t="s">
        <v>413</v>
      </c>
      <c r="B95" s="18">
        <v>94</v>
      </c>
      <c r="C95" s="18" t="s">
        <v>870</v>
      </c>
      <c r="D95" s="18" t="s">
        <v>769</v>
      </c>
      <c r="E95" s="18" t="s">
        <v>1208</v>
      </c>
      <c r="F95" s="19" t="d">
        <v>2025-08-05</v>
      </c>
      <c r="G95" s="19" t="d">
        <v>2025-03-03</v>
      </c>
      <c r="H95" s="18">
        <v>108</v>
      </c>
      <c r="I95" s="19" t="d">
        <v>2025-01-01</v>
      </c>
      <c r="J95" s="19" t="d">
        <v>2025-02-03</v>
      </c>
      <c r="K95" s="19" t="d">
        <v>2025-04-04</v>
      </c>
      <c r="L95" s="18" t="s">
        <v>1522</v>
      </c>
      <c r="M95" t="str">
        <f t="shared" si="1"/>
        <v>Arkansas State</v>
      </c>
    </row>
    <row r="96" spans="1:13" x14ac:dyDescent="0.2">
      <c r="A96" t="s">
        <v>557</v>
      </c>
      <c r="B96" s="18">
        <v>95</v>
      </c>
      <c r="C96" s="18" t="s">
        <v>557</v>
      </c>
      <c r="D96" s="18" t="s">
        <v>760</v>
      </c>
      <c r="E96" s="18" t="s">
        <v>1271</v>
      </c>
      <c r="F96" s="19" t="d">
        <v>2025-05-05</v>
      </c>
      <c r="G96" s="18" t="s">
        <v>846</v>
      </c>
      <c r="H96" s="18">
        <v>86</v>
      </c>
      <c r="I96" s="19" t="d">
        <v>2025-07-08</v>
      </c>
      <c r="J96" s="19" t="d">
        <v>2025-01-07</v>
      </c>
      <c r="K96" s="19" t="d">
        <v>2025-01-02</v>
      </c>
      <c r="L96" s="20" t="d">
        <v>2000-06-01</v>
      </c>
      <c r="M96" t="str">
        <f t="shared" si="1"/>
        <v>Minnesota</v>
      </c>
    </row>
    <row r="97" spans="1:13" x14ac:dyDescent="0.2">
      <c r="A97" t="s">
        <v>601</v>
      </c>
      <c r="B97" s="18">
        <v>96</v>
      </c>
      <c r="C97" s="18" t="s">
        <v>877</v>
      </c>
      <c r="D97" s="18" t="s">
        <v>758</v>
      </c>
      <c r="E97" s="18" t="s">
        <v>1271</v>
      </c>
      <c r="F97" s="19" t="d">
        <v>2025-02-10</v>
      </c>
      <c r="G97" s="19" t="d">
        <v>2025-01-04</v>
      </c>
      <c r="H97" s="18">
        <v>85</v>
      </c>
      <c r="I97" s="19" t="d">
        <v>2025-01-14</v>
      </c>
      <c r="J97" s="19" t="d">
        <v>2025-05-02</v>
      </c>
      <c r="K97" s="19" t="d">
        <v>2025-03-01</v>
      </c>
      <c r="L97" s="20" t="d">
        <v>2000-06-01</v>
      </c>
      <c r="M97" t="str">
        <f t="shared" si="1"/>
        <v>Oklahoma State</v>
      </c>
    </row>
    <row r="98" spans="1:13" x14ac:dyDescent="0.2">
      <c r="A98" t="s">
        <v>653</v>
      </c>
      <c r="B98" s="18">
        <v>97</v>
      </c>
      <c r="C98" s="18" t="s">
        <v>653</v>
      </c>
      <c r="D98" s="18" t="s">
        <v>1042</v>
      </c>
      <c r="E98" s="18" t="s">
        <v>1236</v>
      </c>
      <c r="F98" s="19" t="d">
        <v>2025-07-06</v>
      </c>
      <c r="G98" s="19" t="d">
        <v>2025-03-02</v>
      </c>
      <c r="H98" s="18">
        <v>91</v>
      </c>
      <c r="I98" s="18" t="s">
        <v>846</v>
      </c>
      <c r="J98" s="19" t="d">
        <v>2025-04-04</v>
      </c>
      <c r="K98" s="19" t="d">
        <v>2025-09-03</v>
      </c>
      <c r="L98" s="19" t="d">
        <v>2025-08-01</v>
      </c>
      <c r="M98" t="str">
        <f t="shared" si="1"/>
        <v>State Bonaventure</v>
      </c>
    </row>
    <row r="99" spans="1:13" x14ac:dyDescent="0.2">
      <c r="A99" t="s">
        <v>694</v>
      </c>
      <c r="B99" s="18">
        <v>98</v>
      </c>
      <c r="C99" s="18" t="s">
        <v>694</v>
      </c>
      <c r="D99" s="18" t="s">
        <v>765</v>
      </c>
      <c r="E99" s="18" t="s">
        <v>1238</v>
      </c>
      <c r="F99" s="19" t="d">
        <v>2025-05-07</v>
      </c>
      <c r="G99" s="19" t="d">
        <v>2025-01-03</v>
      </c>
      <c r="H99" s="18">
        <v>102</v>
      </c>
      <c r="I99" s="19" t="d">
        <v>2025-01-08</v>
      </c>
      <c r="J99" s="19" t="d">
        <v>2025-02-06</v>
      </c>
      <c r="K99" s="20" t="d">
        <v>2000-06-01</v>
      </c>
      <c r="L99" s="19" t="d">
        <v>2025-09-01</v>
      </c>
      <c r="M99" t="str">
        <f t="shared" si="1"/>
        <v>UNLV</v>
      </c>
    </row>
    <row r="100" spans="1:13" x14ac:dyDescent="0.2">
      <c r="A100" t="s">
        <v>677</v>
      </c>
      <c r="B100" s="18">
        <v>99</v>
      </c>
      <c r="C100" s="18" t="s">
        <v>677</v>
      </c>
      <c r="D100" s="18" t="s">
        <v>769</v>
      </c>
      <c r="E100" s="18" t="s">
        <v>1520</v>
      </c>
      <c r="F100" s="19" t="d">
        <v>2025-09-06</v>
      </c>
      <c r="G100" s="20" t="d">
        <v>2000-03-01</v>
      </c>
      <c r="H100" s="18">
        <v>97</v>
      </c>
      <c r="I100" s="18" t="s">
        <v>846</v>
      </c>
      <c r="J100" s="19" t="d">
        <v>2025-02-01</v>
      </c>
      <c r="K100" s="19" t="d">
        <v>2025-05-03</v>
      </c>
      <c r="L100" s="18" t="s">
        <v>1510</v>
      </c>
      <c r="M100" t="str">
        <f t="shared" si="1"/>
        <v>Troy</v>
      </c>
    </row>
    <row r="101" spans="1:13" x14ac:dyDescent="0.2">
      <c r="A101" t="s">
        <v>617</v>
      </c>
      <c r="B101" s="18">
        <v>100</v>
      </c>
      <c r="C101" s="18" t="s">
        <v>617</v>
      </c>
      <c r="D101" s="18" t="s">
        <v>759</v>
      </c>
      <c r="E101" s="19" t="d">
        <v>2025-12-20</v>
      </c>
      <c r="F101" s="19" t="d">
        <v>2025-02-09</v>
      </c>
      <c r="G101" s="18" t="s">
        <v>847</v>
      </c>
      <c r="H101" s="18">
        <v>161</v>
      </c>
      <c r="I101" s="19" t="d">
        <v>2025-01-09</v>
      </c>
      <c r="J101" s="19" t="d">
        <v>2025-02-08</v>
      </c>
      <c r="K101" s="19" t="d">
        <v>2025-03-03</v>
      </c>
      <c r="L101" s="20" t="d">
        <v>2000-06-01</v>
      </c>
      <c r="M101" t="str">
        <f t="shared" si="1"/>
        <v>Providence</v>
      </c>
    </row>
    <row r="102" spans="1:13" x14ac:dyDescent="0.2">
      <c r="A102" t="s">
        <v>631</v>
      </c>
      <c r="B102" s="18">
        <v>101</v>
      </c>
      <c r="C102" s="18" t="s">
        <v>631</v>
      </c>
      <c r="D102" s="18" t="s">
        <v>1042</v>
      </c>
      <c r="E102" s="18" t="s">
        <v>1254</v>
      </c>
      <c r="F102" s="19" t="d">
        <v>2025-04-08</v>
      </c>
      <c r="G102" s="19" t="d">
        <v>2025-01-03</v>
      </c>
      <c r="H102" s="18">
        <v>133</v>
      </c>
      <c r="I102" s="18" t="s">
        <v>846</v>
      </c>
      <c r="J102" s="19" t="d">
        <v>2025-01-08</v>
      </c>
      <c r="K102" s="19" t="d">
        <v>2025-09-03</v>
      </c>
      <c r="L102" s="20" t="d">
        <v>2000-07-01</v>
      </c>
      <c r="M102" t="str">
        <f t="shared" si="1"/>
        <v>Saint Louis</v>
      </c>
    </row>
    <row r="103" spans="1:13" x14ac:dyDescent="0.2">
      <c r="A103" t="s">
        <v>693</v>
      </c>
      <c r="B103" s="18">
        <v>102</v>
      </c>
      <c r="C103" s="18" t="s">
        <v>1053</v>
      </c>
      <c r="D103" s="18" t="s">
        <v>776</v>
      </c>
      <c r="E103" s="18" t="s">
        <v>1314</v>
      </c>
      <c r="F103" s="19" t="d">
        <v>2025-09-04</v>
      </c>
      <c r="G103" s="20" t="d">
        <v>2000-03-01</v>
      </c>
      <c r="H103" s="18">
        <v>83</v>
      </c>
      <c r="I103" s="18" t="s">
        <v>845</v>
      </c>
      <c r="J103" s="18" t="s">
        <v>842</v>
      </c>
      <c r="K103" s="19" t="d">
        <v>2025-08-03</v>
      </c>
      <c r="L103" s="18" t="s">
        <v>1525</v>
      </c>
      <c r="M103" t="str">
        <f t="shared" si="1"/>
        <v>UNCW</v>
      </c>
    </row>
    <row r="104" spans="1:13" x14ac:dyDescent="0.2">
      <c r="A104" t="s">
        <v>596</v>
      </c>
      <c r="B104" s="18">
        <v>103</v>
      </c>
      <c r="C104" s="18" t="s">
        <v>596</v>
      </c>
      <c r="D104" s="18" t="s">
        <v>762</v>
      </c>
      <c r="E104" s="18" t="s">
        <v>1288</v>
      </c>
      <c r="F104" s="19" t="d">
        <v>2025-03-09</v>
      </c>
      <c r="G104" s="19" t="d">
        <v>2025-01-04</v>
      </c>
      <c r="H104" s="18">
        <v>143</v>
      </c>
      <c r="I104" s="18" t="s">
        <v>983</v>
      </c>
      <c r="J104" s="19" t="d">
        <v>2025-04-07</v>
      </c>
      <c r="K104" s="19" t="d">
        <v>2025-05-01</v>
      </c>
      <c r="L104" s="19" t="d">
        <v>2025-06-02</v>
      </c>
      <c r="M104" t="str">
        <f t="shared" si="1"/>
        <v>Notre Dame</v>
      </c>
    </row>
    <row r="105" spans="1:13" x14ac:dyDescent="0.2">
      <c r="A105" t="s">
        <v>680</v>
      </c>
      <c r="B105" s="18">
        <v>104</v>
      </c>
      <c r="C105" s="18" t="s">
        <v>680</v>
      </c>
      <c r="D105" s="18" t="s">
        <v>1043</v>
      </c>
      <c r="E105" s="18" t="s">
        <v>1236</v>
      </c>
      <c r="F105" s="19" t="d">
        <v>2025-05-05</v>
      </c>
      <c r="G105" s="19" t="d">
        <v>2025-03-02</v>
      </c>
      <c r="H105" s="18">
        <v>119</v>
      </c>
      <c r="I105" s="18" t="s">
        <v>844</v>
      </c>
      <c r="J105" s="19" t="d">
        <v>2025-04-02</v>
      </c>
      <c r="K105" s="19" t="d">
        <v>2025-05-05</v>
      </c>
      <c r="L105" s="19" t="d">
        <v>2025-12-02</v>
      </c>
      <c r="M105" t="str">
        <f t="shared" si="1"/>
        <v>UAB</v>
      </c>
    </row>
    <row r="106" spans="1:13" x14ac:dyDescent="0.2">
      <c r="A106" t="s">
        <v>435</v>
      </c>
      <c r="B106" s="18">
        <v>105</v>
      </c>
      <c r="C106" s="18" t="s">
        <v>1054</v>
      </c>
      <c r="D106" s="18" t="s">
        <v>772</v>
      </c>
      <c r="E106" s="18" t="s">
        <v>1353</v>
      </c>
      <c r="F106" s="19" t="d">
        <v>2025-10-06</v>
      </c>
      <c r="G106" s="19" t="d">
        <v>2025-02-01</v>
      </c>
      <c r="H106" s="18">
        <v>107</v>
      </c>
      <c r="I106" s="19" t="d">
        <v>2025-01-02</v>
      </c>
      <c r="J106" s="18" t="s">
        <v>846</v>
      </c>
      <c r="K106" s="19" t="d">
        <v>2025-06-04</v>
      </c>
      <c r="L106" s="18" t="s">
        <v>1067</v>
      </c>
      <c r="M106" t="str">
        <f t="shared" si="1"/>
        <v>CSUN</v>
      </c>
    </row>
    <row r="107" spans="1:13" x14ac:dyDescent="0.2">
      <c r="A107" t="s">
        <v>742</v>
      </c>
      <c r="B107" s="18">
        <v>106</v>
      </c>
      <c r="C107" s="18" t="s">
        <v>1050</v>
      </c>
      <c r="D107" s="18" t="s">
        <v>774</v>
      </c>
      <c r="E107" s="18" t="s">
        <v>1526</v>
      </c>
      <c r="F107" s="19" t="d">
        <v>2025-08-05</v>
      </c>
      <c r="G107" s="19" t="d">
        <v>2025-03-02</v>
      </c>
      <c r="H107" s="18">
        <v>110</v>
      </c>
      <c r="I107" s="18" t="s">
        <v>844</v>
      </c>
      <c r="J107" s="19" t="d">
        <v>2025-01-05</v>
      </c>
      <c r="K107" s="18" t="s">
        <v>816</v>
      </c>
      <c r="L107" s="20" t="d">
        <v>2000-05-01</v>
      </c>
      <c r="M107" t="str">
        <f t="shared" si="1"/>
        <v>Middle Tenn.</v>
      </c>
    </row>
    <row r="108" spans="1:13" x14ac:dyDescent="0.2">
      <c r="A108" t="s">
        <v>736</v>
      </c>
      <c r="B108" s="18">
        <v>107</v>
      </c>
      <c r="C108" s="18" t="s">
        <v>736</v>
      </c>
      <c r="D108" s="18" t="s">
        <v>1042</v>
      </c>
      <c r="E108" s="18" t="s">
        <v>1236</v>
      </c>
      <c r="F108" s="19" t="d">
        <v>2025-05-05</v>
      </c>
      <c r="G108" s="19" t="d">
        <v>2025-01-05</v>
      </c>
      <c r="H108" s="18">
        <v>103</v>
      </c>
      <c r="I108" s="18" t="s">
        <v>846</v>
      </c>
      <c r="J108" s="19" t="d">
        <v>2025-01-04</v>
      </c>
      <c r="K108" s="19" t="d">
        <v>2025-11-04</v>
      </c>
      <c r="L108" s="20" t="d">
        <v>2000-09-01</v>
      </c>
      <c r="M108" t="str">
        <f t="shared" si="1"/>
        <v>Loyola Chicago</v>
      </c>
    </row>
    <row r="109" spans="1:13" x14ac:dyDescent="0.2">
      <c r="A109" t="s">
        <v>699</v>
      </c>
      <c r="B109" s="18">
        <v>108</v>
      </c>
      <c r="C109" s="18" t="s">
        <v>699</v>
      </c>
      <c r="D109" s="18" t="s">
        <v>768</v>
      </c>
      <c r="E109" s="18" t="s">
        <v>1527</v>
      </c>
      <c r="F109" s="19" t="d">
        <v>2025-10-06</v>
      </c>
      <c r="G109" s="19" t="d">
        <v>2025-03-02</v>
      </c>
      <c r="H109" s="18">
        <v>87</v>
      </c>
      <c r="I109" s="18" t="s">
        <v>842</v>
      </c>
      <c r="J109" s="18" t="s">
        <v>847</v>
      </c>
      <c r="K109" s="19" t="d">
        <v>2025-10-02</v>
      </c>
      <c r="L109" s="18" t="s">
        <v>1067</v>
      </c>
      <c r="M109" t="str">
        <f t="shared" si="1"/>
        <v>Utah Valley</v>
      </c>
    </row>
    <row r="110" spans="1:13" x14ac:dyDescent="0.2">
      <c r="A110" t="s">
        <v>396</v>
      </c>
      <c r="B110" s="18">
        <v>109</v>
      </c>
      <c r="C110" s="18" t="s">
        <v>396</v>
      </c>
      <c r="D110" s="18" t="s">
        <v>762</v>
      </c>
      <c r="E110" s="18" t="s">
        <v>1245</v>
      </c>
      <c r="F110" s="19" t="d">
        <v>2025-02-09</v>
      </c>
      <c r="G110" s="19" t="d">
        <v>2025-01-02</v>
      </c>
      <c r="H110" s="18">
        <v>113</v>
      </c>
      <c r="I110" s="19" t="d">
        <v>2025-03-07</v>
      </c>
      <c r="J110" s="18" t="s">
        <v>848</v>
      </c>
      <c r="K110" s="19" t="d">
        <v>2025-05-01</v>
      </c>
      <c r="L110" s="19" t="d">
        <v>2025-09-01</v>
      </c>
      <c r="M110" t="str">
        <f t="shared" si="1"/>
        <v>Georgia Tech</v>
      </c>
    </row>
    <row r="111" spans="1:13" x14ac:dyDescent="0.2">
      <c r="A111" t="s">
        <v>399</v>
      </c>
      <c r="B111" s="18">
        <v>110</v>
      </c>
      <c r="C111" s="18" t="s">
        <v>399</v>
      </c>
      <c r="D111" s="18" t="s">
        <v>762</v>
      </c>
      <c r="E111" s="18" t="s">
        <v>1271</v>
      </c>
      <c r="F111" s="19" t="d">
        <v>2025-04-07</v>
      </c>
      <c r="G111" s="19" t="d">
        <v>2025-01-03</v>
      </c>
      <c r="H111" s="18">
        <v>115</v>
      </c>
      <c r="I111" s="19" t="d">
        <v>2025-02-09</v>
      </c>
      <c r="J111" s="19" t="d">
        <v>2025-01-05</v>
      </c>
      <c r="K111" s="19" t="d">
        <v>2025-05-02</v>
      </c>
      <c r="L111" s="19" t="d">
        <v>2025-07-01</v>
      </c>
      <c r="M111" t="str">
        <f t="shared" si="1"/>
        <v>Virginia</v>
      </c>
    </row>
    <row r="112" spans="1:13" x14ac:dyDescent="0.2">
      <c r="A112" t="s">
        <v>482</v>
      </c>
      <c r="B112" s="18">
        <v>111</v>
      </c>
      <c r="C112" s="18" t="s">
        <v>1052</v>
      </c>
      <c r="D112" s="18" t="s">
        <v>1043</v>
      </c>
      <c r="E112" s="18" t="s">
        <v>1232</v>
      </c>
      <c r="F112" s="19" t="d">
        <v>2025-06-07</v>
      </c>
      <c r="G112" s="19" t="d">
        <v>2025-04-03</v>
      </c>
      <c r="H112" s="18">
        <v>157</v>
      </c>
      <c r="I112" s="18" t="s">
        <v>843</v>
      </c>
      <c r="J112" s="19" t="d">
        <v>2025-02-04</v>
      </c>
      <c r="K112" s="19" t="d">
        <v>2025-03-05</v>
      </c>
      <c r="L112" s="19" t="d">
        <v>2025-12-02</v>
      </c>
      <c r="M112" t="str">
        <f t="shared" si="1"/>
        <v>Fla. Atlantic</v>
      </c>
    </row>
    <row r="113" spans="1:13" x14ac:dyDescent="0.2">
      <c r="A113" t="s">
        <v>709</v>
      </c>
      <c r="B113" s="18">
        <v>112</v>
      </c>
      <c r="C113" s="18" t="s">
        <v>862</v>
      </c>
      <c r="D113" s="18" t="s">
        <v>763</v>
      </c>
      <c r="E113" s="18" t="s">
        <v>1215</v>
      </c>
      <c r="F113" s="19" t="d">
        <v>2025-04-07</v>
      </c>
      <c r="G113" s="19" t="d">
        <v>2025-05-03</v>
      </c>
      <c r="H113" s="18">
        <v>105</v>
      </c>
      <c r="I113" s="19" t="d">
        <v>2025-01-07</v>
      </c>
      <c r="J113" s="19" t="d">
        <v>2025-03-05</v>
      </c>
      <c r="K113" s="20" t="d">
        <v>2000-04-01</v>
      </c>
      <c r="L113" s="19" t="d">
        <v>2025-11-02</v>
      </c>
      <c r="M113" t="str">
        <f t="shared" si="1"/>
        <v>Washington State</v>
      </c>
    </row>
    <row r="114" spans="1:13" x14ac:dyDescent="0.2">
      <c r="A114" t="s">
        <v>580</v>
      </c>
      <c r="B114" s="18">
        <v>113</v>
      </c>
      <c r="C114" s="18" t="s">
        <v>1057</v>
      </c>
      <c r="D114" s="18" t="s">
        <v>784</v>
      </c>
      <c r="E114" s="18" t="s">
        <v>1217</v>
      </c>
      <c r="F114" s="19" t="d">
        <v>2025-07-09</v>
      </c>
      <c r="G114" s="20" t="d">
        <v>2000-01-01</v>
      </c>
      <c r="H114" s="18">
        <v>120</v>
      </c>
      <c r="I114" s="18" t="s">
        <v>845</v>
      </c>
      <c r="J114" s="18" t="s">
        <v>846</v>
      </c>
      <c r="K114" s="19" t="d">
        <v>2025-02-06</v>
      </c>
      <c r="L114" s="18" t="s">
        <v>1528</v>
      </c>
      <c r="M114" t="str">
        <f t="shared" si="1"/>
        <v>North Ala.</v>
      </c>
    </row>
    <row r="115" spans="1:13" x14ac:dyDescent="0.2">
      <c r="A115" t="s">
        <v>590</v>
      </c>
      <c r="B115" s="18">
        <v>114</v>
      </c>
      <c r="C115" s="18" t="s">
        <v>1061</v>
      </c>
      <c r="D115" s="18" t="s">
        <v>782</v>
      </c>
      <c r="E115" s="18" t="s">
        <v>1529</v>
      </c>
      <c r="F115" s="19" t="d">
        <v>2025-09-06</v>
      </c>
      <c r="G115" s="19" t="d">
        <v>2025-03-01</v>
      </c>
      <c r="H115" s="18">
        <v>104</v>
      </c>
      <c r="I115" s="18" t="s">
        <v>845</v>
      </c>
      <c r="J115" s="18" t="s">
        <v>844</v>
      </c>
      <c r="K115" s="19" t="d">
        <v>2025-06-05</v>
      </c>
      <c r="L115" s="18" t="s">
        <v>1530</v>
      </c>
      <c r="M115" t="str">
        <f t="shared" si="1"/>
        <v>Northern Colo.</v>
      </c>
    </row>
    <row r="116" spans="1:13" x14ac:dyDescent="0.2">
      <c r="A116" t="s">
        <v>445</v>
      </c>
      <c r="B116" s="18">
        <v>115</v>
      </c>
      <c r="C116" s="18" t="s">
        <v>445</v>
      </c>
      <c r="D116" s="18" t="s">
        <v>775</v>
      </c>
      <c r="E116" s="18" t="s">
        <v>1529</v>
      </c>
      <c r="F116" s="19" t="d">
        <v>2025-10-05</v>
      </c>
      <c r="G116" s="19" t="d">
        <v>2025-01-01</v>
      </c>
      <c r="H116" s="18">
        <v>88</v>
      </c>
      <c r="I116" s="18" t="s">
        <v>846</v>
      </c>
      <c r="J116" s="20" t="d">
        <v>2000-03-01</v>
      </c>
      <c r="K116" s="19" t="d">
        <v>2025-07-04</v>
      </c>
      <c r="L116" s="19" t="d">
        <v>2025-12-02</v>
      </c>
      <c r="M116" t="str">
        <f t="shared" si="1"/>
        <v>Chattanooga</v>
      </c>
    </row>
    <row r="117" spans="1:13" x14ac:dyDescent="0.2">
      <c r="A117" t="s">
        <v>634</v>
      </c>
      <c r="B117" s="18">
        <v>116</v>
      </c>
      <c r="C117" s="18" t="s">
        <v>634</v>
      </c>
      <c r="D117" s="18" t="s">
        <v>775</v>
      </c>
      <c r="E117" s="18" t="s">
        <v>1353</v>
      </c>
      <c r="F117" s="19" t="d">
        <v>2025-09-06</v>
      </c>
      <c r="G117" s="18" t="s">
        <v>845</v>
      </c>
      <c r="H117" s="18">
        <v>106</v>
      </c>
      <c r="I117" s="18" t="s">
        <v>844</v>
      </c>
      <c r="J117" s="19" t="d">
        <v>2025-03-02</v>
      </c>
      <c r="K117" s="19" t="d">
        <v>2025-05-06</v>
      </c>
      <c r="L117" s="20" t="d">
        <v>2000-12-01</v>
      </c>
      <c r="M117" t="str">
        <f t="shared" si="1"/>
        <v>Samford</v>
      </c>
    </row>
    <row r="118" spans="1:13" x14ac:dyDescent="0.2">
      <c r="A118" t="s">
        <v>708</v>
      </c>
      <c r="B118" s="18">
        <v>117</v>
      </c>
      <c r="C118" s="18" t="s">
        <v>708</v>
      </c>
      <c r="D118" s="18" t="s">
        <v>760</v>
      </c>
      <c r="E118" s="19" t="d">
        <v>2025-12-18</v>
      </c>
      <c r="F118" s="19" t="d">
        <v>2025-02-09</v>
      </c>
      <c r="G118" s="20" t="d">
        <v>2000-02-01</v>
      </c>
      <c r="H118" s="18">
        <v>112</v>
      </c>
      <c r="I118" s="19" t="d">
        <v>2025-03-12</v>
      </c>
      <c r="J118" s="19" t="d">
        <v>2025-03-04</v>
      </c>
      <c r="K118" s="19" t="d">
        <v>2025-01-02</v>
      </c>
      <c r="L118" s="20" t="d">
        <v>2000-05-01</v>
      </c>
      <c r="M118" t="str">
        <f t="shared" si="1"/>
        <v>Washington</v>
      </c>
    </row>
    <row r="119" spans="1:13" x14ac:dyDescent="0.2">
      <c r="A119" t="s">
        <v>656</v>
      </c>
      <c r="B119" s="18">
        <v>118</v>
      </c>
      <c r="C119" s="18" t="s">
        <v>1055</v>
      </c>
      <c r="D119" s="18" t="s">
        <v>1049</v>
      </c>
      <c r="E119" s="18" t="s">
        <v>1520</v>
      </c>
      <c r="F119" s="19" t="d">
        <v>2025-07-08</v>
      </c>
      <c r="G119" s="19" t="d">
        <v>2025-03-02</v>
      </c>
      <c r="H119" s="18">
        <v>122</v>
      </c>
      <c r="I119" s="18" t="s">
        <v>845</v>
      </c>
      <c r="J119" s="19" t="d">
        <v>2025-01-03</v>
      </c>
      <c r="K119" s="19" t="d">
        <v>2025-06-05</v>
      </c>
      <c r="L119" s="18" t="s">
        <v>1531</v>
      </c>
      <c r="M119" t="str">
        <f t="shared" si="1"/>
        <v>State Thomas (MN)</v>
      </c>
    </row>
    <row r="120" spans="1:13" x14ac:dyDescent="0.2">
      <c r="A120" t="s">
        <v>456</v>
      </c>
      <c r="B120" s="18">
        <v>119</v>
      </c>
      <c r="C120" s="18" t="s">
        <v>456</v>
      </c>
      <c r="D120" s="18" t="s">
        <v>1044</v>
      </c>
      <c r="E120" s="18" t="s">
        <v>998</v>
      </c>
      <c r="F120" s="19" t="d">
        <v>2025-08-05</v>
      </c>
      <c r="G120" s="20" t="d">
        <v>2000-01-01</v>
      </c>
      <c r="H120" s="18">
        <v>131</v>
      </c>
      <c r="I120" s="18" t="s">
        <v>845</v>
      </c>
      <c r="J120" s="19" t="d">
        <v>2025-01-02</v>
      </c>
      <c r="K120" s="19" t="d">
        <v>2025-03-04</v>
      </c>
      <c r="L120" s="19" t="d">
        <v>2025-12-03</v>
      </c>
      <c r="M120" t="str">
        <f t="shared" si="1"/>
        <v>Cornell</v>
      </c>
    </row>
    <row r="121" spans="1:13" x14ac:dyDescent="0.2">
      <c r="A121" t="s">
        <v>464</v>
      </c>
      <c r="B121" s="18">
        <v>120</v>
      </c>
      <c r="C121" s="18" t="s">
        <v>464</v>
      </c>
      <c r="D121" s="18" t="s">
        <v>759</v>
      </c>
      <c r="E121" s="18" t="s">
        <v>1261</v>
      </c>
      <c r="F121" s="19" t="d">
        <v>2025-02-10</v>
      </c>
      <c r="G121" s="19" t="d">
        <v>2025-01-01</v>
      </c>
      <c r="H121" s="18">
        <v>138</v>
      </c>
      <c r="I121" s="18" t="s">
        <v>1032</v>
      </c>
      <c r="J121" s="19" t="d">
        <v>2025-03-05</v>
      </c>
      <c r="K121" s="19" t="d">
        <v>2025-03-03</v>
      </c>
      <c r="L121" s="20" t="d">
        <v>2000-08-01</v>
      </c>
      <c r="M121" t="str">
        <f t="shared" si="1"/>
        <v>DePaul</v>
      </c>
    </row>
    <row r="122" spans="1:13" x14ac:dyDescent="0.2">
      <c r="A122" t="s">
        <v>510</v>
      </c>
      <c r="B122" s="18">
        <v>121</v>
      </c>
      <c r="C122" s="18" t="s">
        <v>872</v>
      </c>
      <c r="D122" s="18" t="s">
        <v>767</v>
      </c>
      <c r="E122" s="18" t="s">
        <v>1318</v>
      </c>
      <c r="F122" s="19" t="d">
        <v>2025-05-07</v>
      </c>
      <c r="G122" s="19" t="d">
        <v>2025-02-03</v>
      </c>
      <c r="H122" s="18">
        <v>164</v>
      </c>
      <c r="I122" s="18" t="s">
        <v>845</v>
      </c>
      <c r="J122" s="19" t="d">
        <v>2025-01-05</v>
      </c>
      <c r="K122" s="19" t="d">
        <v>2025-07-06</v>
      </c>
      <c r="L122" s="19" t="d">
        <v>2025-10-02</v>
      </c>
      <c r="M122" t="str">
        <f t="shared" si="1"/>
        <v>Illinois State</v>
      </c>
    </row>
    <row r="123" spans="1:13" x14ac:dyDescent="0.2">
      <c r="A123" t="s">
        <v>519</v>
      </c>
      <c r="B123" s="18">
        <v>122</v>
      </c>
      <c r="C123" s="18" t="s">
        <v>887</v>
      </c>
      <c r="D123" s="18" t="s">
        <v>774</v>
      </c>
      <c r="E123" s="18" t="s">
        <v>1523</v>
      </c>
      <c r="F123" s="19" t="d">
        <v>2025-07-07</v>
      </c>
      <c r="G123" s="19" t="d">
        <v>2025-03-03</v>
      </c>
      <c r="H123" s="18">
        <v>123</v>
      </c>
      <c r="I123" s="18" t="s">
        <v>844</v>
      </c>
      <c r="J123" s="19" t="d">
        <v>2025-02-03</v>
      </c>
      <c r="K123" s="19" t="d">
        <v>2025-11-05</v>
      </c>
      <c r="L123" s="19" t="d">
        <v>2025-06-02</v>
      </c>
      <c r="M123" t="str">
        <f t="shared" si="1"/>
        <v>Jacksonville State</v>
      </c>
    </row>
    <row r="124" spans="1:13" x14ac:dyDescent="0.2">
      <c r="A124" t="s">
        <v>642</v>
      </c>
      <c r="B124" s="18">
        <v>123</v>
      </c>
      <c r="C124" s="18" t="s">
        <v>642</v>
      </c>
      <c r="D124" s="18" t="s">
        <v>769</v>
      </c>
      <c r="E124" s="18" t="s">
        <v>1299</v>
      </c>
      <c r="F124" s="19" t="d">
        <v>2025-08-06</v>
      </c>
      <c r="G124" s="18" t="s">
        <v>845</v>
      </c>
      <c r="H124" s="18">
        <v>130</v>
      </c>
      <c r="I124" s="18" t="s">
        <v>845</v>
      </c>
      <c r="J124" s="19" t="d">
        <v>2025-01-04</v>
      </c>
      <c r="K124" s="19" t="d">
        <v>2025-05-01</v>
      </c>
      <c r="L124" s="18" t="s">
        <v>828</v>
      </c>
      <c r="M124" t="str">
        <f t="shared" si="1"/>
        <v>South Alabama</v>
      </c>
    </row>
    <row r="125" spans="1:13" x14ac:dyDescent="0.2">
      <c r="A125" t="s">
        <v>491</v>
      </c>
      <c r="B125" s="18">
        <v>124</v>
      </c>
      <c r="C125" s="18" t="s">
        <v>491</v>
      </c>
      <c r="D125" s="18" t="s">
        <v>1042</v>
      </c>
      <c r="E125" s="18" t="s">
        <v>1234</v>
      </c>
      <c r="F125" s="19" t="d">
        <v>2025-05-06</v>
      </c>
      <c r="G125" s="19" t="d">
        <v>2025-03-02</v>
      </c>
      <c r="H125" s="18">
        <v>135</v>
      </c>
      <c r="I125" s="18" t="s">
        <v>845</v>
      </c>
      <c r="J125" s="19" t="d">
        <v>2025-02-05</v>
      </c>
      <c r="K125" s="19" t="d">
        <v>2025-05-05</v>
      </c>
      <c r="L125" s="18" t="s">
        <v>1067</v>
      </c>
      <c r="M125" t="str">
        <f t="shared" si="1"/>
        <v>George Washington</v>
      </c>
    </row>
    <row r="126" spans="1:13" x14ac:dyDescent="0.2">
      <c r="A126" t="s">
        <v>436</v>
      </c>
      <c r="B126" s="18">
        <v>125</v>
      </c>
      <c r="C126" s="18" t="s">
        <v>436</v>
      </c>
      <c r="D126" s="18" t="s">
        <v>762</v>
      </c>
      <c r="E126" s="18" t="s">
        <v>1261</v>
      </c>
      <c r="F126" s="19" t="d">
        <v>2025-02-11</v>
      </c>
      <c r="G126" s="19" t="d">
        <v>2025-01-02</v>
      </c>
      <c r="H126" s="18">
        <v>162</v>
      </c>
      <c r="I126" s="19" t="d">
        <v>2025-01-08</v>
      </c>
      <c r="J126" s="19" t="d">
        <v>2025-01-07</v>
      </c>
      <c r="K126" s="19" t="d">
        <v>2025-04-03</v>
      </c>
      <c r="L126" s="19" t="d">
        <v>2025-08-01</v>
      </c>
      <c r="M126" t="str">
        <f t="shared" si="1"/>
        <v>California</v>
      </c>
    </row>
    <row r="127" spans="1:13" x14ac:dyDescent="0.2">
      <c r="A127" t="s">
        <v>539</v>
      </c>
      <c r="B127" s="18">
        <v>126</v>
      </c>
      <c r="C127" s="18" t="s">
        <v>539</v>
      </c>
      <c r="D127" s="18" t="s">
        <v>774</v>
      </c>
      <c r="E127" s="18" t="s">
        <v>1532</v>
      </c>
      <c r="F127" s="19" t="d">
        <v>2025-05-07</v>
      </c>
      <c r="G127" s="19" t="d">
        <v>2025-04-01</v>
      </c>
      <c r="H127" s="18">
        <v>137</v>
      </c>
      <c r="I127" s="18" t="s">
        <v>844</v>
      </c>
      <c r="J127" s="19" t="d">
        <v>2025-02-01</v>
      </c>
      <c r="K127" s="19" t="d">
        <v>2025-08-08</v>
      </c>
      <c r="L127" s="19" t="d">
        <v>2025-07-01</v>
      </c>
      <c r="M127" t="str">
        <f t="shared" si="1"/>
        <v>Louisiana Tech</v>
      </c>
    </row>
    <row r="128" spans="1:13" x14ac:dyDescent="0.2">
      <c r="A128" t="s">
        <v>488</v>
      </c>
      <c r="B128" s="18">
        <v>127</v>
      </c>
      <c r="C128" s="18" t="s">
        <v>488</v>
      </c>
      <c r="D128" s="18" t="s">
        <v>775</v>
      </c>
      <c r="E128" s="18" t="s">
        <v>1529</v>
      </c>
      <c r="F128" s="19" t="d">
        <v>2025-09-05</v>
      </c>
      <c r="G128" s="19" t="d">
        <v>2025-03-01</v>
      </c>
      <c r="H128" s="18">
        <v>94</v>
      </c>
      <c r="I128" s="18" t="s">
        <v>845</v>
      </c>
      <c r="J128" s="19" t="d">
        <v>2025-03-01</v>
      </c>
      <c r="K128" s="19" t="d">
        <v>2025-07-06</v>
      </c>
      <c r="L128" s="19" t="d">
        <v>2025-12-01</v>
      </c>
      <c r="M128" t="str">
        <f t="shared" si="1"/>
        <v>Furman</v>
      </c>
    </row>
    <row r="129" spans="1:13" x14ac:dyDescent="0.2">
      <c r="A129" t="s">
        <v>524</v>
      </c>
      <c r="B129" s="18">
        <v>128</v>
      </c>
      <c r="C129" s="18" t="s">
        <v>875</v>
      </c>
      <c r="D129" s="18" t="s">
        <v>778</v>
      </c>
      <c r="E129" s="18" t="s">
        <v>1526</v>
      </c>
      <c r="F129" s="19" t="d">
        <v>2025-08-05</v>
      </c>
      <c r="G129" s="19" t="d">
        <v>2025-03-02</v>
      </c>
      <c r="H129" s="18">
        <v>121</v>
      </c>
      <c r="I129" s="18" t="s">
        <v>844</v>
      </c>
      <c r="J129" s="18" t="s">
        <v>844</v>
      </c>
      <c r="K129" s="19" t="d">
        <v>2025-05-05</v>
      </c>
      <c r="L129" s="18" t="s">
        <v>830</v>
      </c>
      <c r="M129" t="str">
        <f t="shared" si="1"/>
        <v>Kent State</v>
      </c>
    </row>
    <row r="130" spans="1:13" x14ac:dyDescent="0.2">
      <c r="A130" t="s">
        <v>420</v>
      </c>
      <c r="B130" s="18">
        <v>129</v>
      </c>
      <c r="C130" s="18" t="s">
        <v>420</v>
      </c>
      <c r="D130" s="18" t="s">
        <v>767</v>
      </c>
      <c r="E130" s="18" t="s">
        <v>1236</v>
      </c>
      <c r="F130" s="19" t="d">
        <v>2025-09-04</v>
      </c>
      <c r="G130" s="19" t="d">
        <v>2025-02-02</v>
      </c>
      <c r="H130" s="18">
        <v>117</v>
      </c>
      <c r="I130" s="18" t="s">
        <v>845</v>
      </c>
      <c r="J130" s="19" t="d">
        <v>2025-02-04</v>
      </c>
      <c r="K130" s="19" t="d">
        <v>2025-09-05</v>
      </c>
      <c r="L130" s="19" t="d">
        <v>2025-10-01</v>
      </c>
      <c r="M130" t="str">
        <f t="shared" si="1"/>
        <v>Belmont</v>
      </c>
    </row>
    <row r="131" spans="1:13" x14ac:dyDescent="0.2">
      <c r="A131" t="s">
        <v>646</v>
      </c>
      <c r="B131" s="18">
        <v>130</v>
      </c>
      <c r="C131" s="18" t="s">
        <v>869</v>
      </c>
      <c r="D131" s="18" t="s">
        <v>1049</v>
      </c>
      <c r="E131" s="18" t="s">
        <v>1532</v>
      </c>
      <c r="F131" s="19" t="d">
        <v>2025-04-08</v>
      </c>
      <c r="G131" s="19" t="d">
        <v>2025-03-03</v>
      </c>
      <c r="H131" s="18">
        <v>132</v>
      </c>
      <c r="I131" s="18" t="s">
        <v>844</v>
      </c>
      <c r="J131" s="19" t="d">
        <v>2025-01-03</v>
      </c>
      <c r="K131" s="19" t="d">
        <v>2025-05-04</v>
      </c>
      <c r="L131" s="19" t="d">
        <v>2025-11-03</v>
      </c>
      <c r="M131" t="str">
        <f t="shared" si="1"/>
        <v>South Dakota State</v>
      </c>
    </row>
    <row r="132" spans="1:13" x14ac:dyDescent="0.2">
      <c r="A132" t="s">
        <v>720</v>
      </c>
      <c r="B132" s="18">
        <v>131</v>
      </c>
      <c r="C132" s="18" t="s">
        <v>720</v>
      </c>
      <c r="D132" s="18" t="s">
        <v>775</v>
      </c>
      <c r="E132" s="18" t="s">
        <v>1232</v>
      </c>
      <c r="F132" s="19" t="d">
        <v>2025-08-08</v>
      </c>
      <c r="G132" s="19" t="d">
        <v>2025-04-01</v>
      </c>
      <c r="H132" s="18">
        <v>187</v>
      </c>
      <c r="I132" s="18" t="s">
        <v>845</v>
      </c>
      <c r="J132" s="19" t="d">
        <v>2025-02-04</v>
      </c>
      <c r="K132" s="19" t="d">
        <v>2025-06-09</v>
      </c>
      <c r="L132" s="19" t="d">
        <v>2025-09-01</v>
      </c>
      <c r="M132" t="str">
        <f t="shared" ref="M132:M195" si="2">SUBSTITUTE(C132,"St.", "State")</f>
        <v>Wofford</v>
      </c>
    </row>
    <row r="133" spans="1:13" x14ac:dyDescent="0.2">
      <c r="A133" t="s">
        <v>571</v>
      </c>
      <c r="B133" s="18">
        <v>132</v>
      </c>
      <c r="C133" s="18" t="s">
        <v>571</v>
      </c>
      <c r="D133" s="18" t="s">
        <v>762</v>
      </c>
      <c r="E133" s="19" t="d">
        <v>2025-12-19</v>
      </c>
      <c r="F133" s="18" t="s">
        <v>1032</v>
      </c>
      <c r="G133" s="18" t="s">
        <v>844</v>
      </c>
      <c r="H133" s="18">
        <v>175</v>
      </c>
      <c r="I133" s="18" t="s">
        <v>983</v>
      </c>
      <c r="J133" s="19" t="d">
        <v>2025-02-08</v>
      </c>
      <c r="K133" s="19" t="d">
        <v>2025-02-03</v>
      </c>
      <c r="L133" s="20" t="d">
        <v>2000-08-01</v>
      </c>
      <c r="M133" t="str">
        <f t="shared" si="2"/>
        <v>NC State</v>
      </c>
    </row>
    <row r="134" spans="1:13" x14ac:dyDescent="0.2">
      <c r="A134" t="s">
        <v>662</v>
      </c>
      <c r="B134" s="18">
        <v>133</v>
      </c>
      <c r="C134" s="18" t="s">
        <v>662</v>
      </c>
      <c r="D134" s="18" t="s">
        <v>762</v>
      </c>
      <c r="E134" s="18" t="s">
        <v>1261</v>
      </c>
      <c r="F134" s="19" t="d">
        <v>2025-02-09</v>
      </c>
      <c r="G134" s="19" t="d">
        <v>2025-01-04</v>
      </c>
      <c r="H134" s="18">
        <v>148</v>
      </c>
      <c r="I134" s="18" t="s">
        <v>1110</v>
      </c>
      <c r="J134" s="19" t="d">
        <v>2025-02-06</v>
      </c>
      <c r="K134" s="19" t="d">
        <v>2025-06-03</v>
      </c>
      <c r="L134" s="20" t="d">
        <v>2000-06-01</v>
      </c>
      <c r="M134" t="str">
        <f t="shared" si="2"/>
        <v>Syracuse</v>
      </c>
    </row>
    <row r="135" spans="1:13" x14ac:dyDescent="0.2">
      <c r="A135" t="s">
        <v>717</v>
      </c>
      <c r="B135" s="18">
        <v>134</v>
      </c>
      <c r="C135" s="18" t="s">
        <v>888</v>
      </c>
      <c r="D135" s="18" t="s">
        <v>1043</v>
      </c>
      <c r="E135" s="18" t="s">
        <v>1318</v>
      </c>
      <c r="F135" s="19" t="d">
        <v>2025-05-06</v>
      </c>
      <c r="G135" s="19" t="d">
        <v>2025-03-02</v>
      </c>
      <c r="H135" s="18">
        <v>145</v>
      </c>
      <c r="I135" s="18" t="s">
        <v>843</v>
      </c>
      <c r="J135" s="19" t="d">
        <v>2025-04-02</v>
      </c>
      <c r="K135" s="19" t="d">
        <v>2025-08-03</v>
      </c>
      <c r="L135" s="19" t="d">
        <v>2025-06-05</v>
      </c>
      <c r="M135" t="str">
        <f t="shared" si="2"/>
        <v>Wichita State</v>
      </c>
    </row>
    <row r="136" spans="1:13" x14ac:dyDescent="0.2">
      <c r="A136" t="s">
        <v>556</v>
      </c>
      <c r="B136" s="18">
        <v>135</v>
      </c>
      <c r="C136" s="18" t="s">
        <v>556</v>
      </c>
      <c r="D136" s="18" t="s">
        <v>781</v>
      </c>
      <c r="E136" s="18" t="s">
        <v>1299</v>
      </c>
      <c r="F136" s="19" t="d">
        <v>2025-07-08</v>
      </c>
      <c r="G136" s="20" t="d">
        <v>2000-01-01</v>
      </c>
      <c r="H136" s="18">
        <v>141</v>
      </c>
      <c r="I136" s="18" t="s">
        <v>845</v>
      </c>
      <c r="J136" s="19" t="d">
        <v>2025-01-01</v>
      </c>
      <c r="K136" s="19" t="d">
        <v>2025-06-07</v>
      </c>
      <c r="L136" s="19" t="d">
        <v>2025-12-02</v>
      </c>
      <c r="M136" t="str">
        <f t="shared" si="2"/>
        <v>Milwaukee</v>
      </c>
    </row>
    <row r="137" spans="1:13" x14ac:dyDescent="0.2">
      <c r="A137" t="s">
        <v>585</v>
      </c>
      <c r="B137" s="18">
        <v>136</v>
      </c>
      <c r="C137" s="18" t="s">
        <v>865</v>
      </c>
      <c r="D137" s="18" t="s">
        <v>1049</v>
      </c>
      <c r="E137" s="18" t="s">
        <v>1533</v>
      </c>
      <c r="F137" s="19" t="d">
        <v>2025-08-06</v>
      </c>
      <c r="G137" s="19" t="d">
        <v>2025-02-01</v>
      </c>
      <c r="H137" s="18">
        <v>136</v>
      </c>
      <c r="I137" s="20" t="d">
        <v>2000-01-01</v>
      </c>
      <c r="J137" s="19" t="d">
        <v>2025-02-02</v>
      </c>
      <c r="K137" s="19" t="d">
        <v>2025-03-06</v>
      </c>
      <c r="L137" s="19" t="d">
        <v>2025-12-03</v>
      </c>
      <c r="M137" t="str">
        <f t="shared" si="2"/>
        <v>North Dakota State</v>
      </c>
    </row>
    <row r="138" spans="1:13" x14ac:dyDescent="0.2">
      <c r="A138" t="s">
        <v>523</v>
      </c>
      <c r="B138" s="18">
        <v>137</v>
      </c>
      <c r="C138" s="18" t="s">
        <v>900</v>
      </c>
      <c r="D138" s="18" t="s">
        <v>774</v>
      </c>
      <c r="E138" s="18" t="s">
        <v>1364</v>
      </c>
      <c r="F138" s="19" t="d">
        <v>2025-05-08</v>
      </c>
      <c r="G138" s="19" t="d">
        <v>2025-02-03</v>
      </c>
      <c r="H138" s="18">
        <v>158</v>
      </c>
      <c r="I138" s="19" t="d">
        <v>2025-01-01</v>
      </c>
      <c r="J138" s="19" t="d">
        <v>2025-02-04</v>
      </c>
      <c r="K138" s="19" t="d">
        <v>2025-08-08</v>
      </c>
      <c r="L138" s="19" t="d">
        <v>2025-05-01</v>
      </c>
      <c r="M138" t="str">
        <f t="shared" si="2"/>
        <v>Kennesaw State</v>
      </c>
    </row>
    <row r="139" spans="1:13" x14ac:dyDescent="0.2">
      <c r="A139" t="s">
        <v>692</v>
      </c>
      <c r="B139" s="18">
        <v>138</v>
      </c>
      <c r="C139" s="18" t="s">
        <v>692</v>
      </c>
      <c r="D139" s="18" t="s">
        <v>775</v>
      </c>
      <c r="E139" s="18" t="s">
        <v>1532</v>
      </c>
      <c r="F139" s="19" t="d">
        <v>2025-08-06</v>
      </c>
      <c r="G139" s="19" t="d">
        <v>2025-01-03</v>
      </c>
      <c r="H139" s="18">
        <v>147</v>
      </c>
      <c r="I139" s="18" t="s">
        <v>844</v>
      </c>
      <c r="J139" s="19" t="d">
        <v>2025-03-01</v>
      </c>
      <c r="K139" s="19" t="d">
        <v>2025-04-06</v>
      </c>
      <c r="L139" s="19" t="d">
        <v>2025-10-03</v>
      </c>
      <c r="M139" t="str">
        <f t="shared" si="2"/>
        <v>UNC Greensboro</v>
      </c>
    </row>
    <row r="140" spans="1:13" x14ac:dyDescent="0.2">
      <c r="A140" t="s">
        <v>626</v>
      </c>
      <c r="B140" s="18">
        <v>139</v>
      </c>
      <c r="C140" s="18" t="s">
        <v>626</v>
      </c>
      <c r="D140" s="18" t="s">
        <v>781</v>
      </c>
      <c r="E140" s="18" t="s">
        <v>1197</v>
      </c>
      <c r="F140" s="19" t="d">
        <v>2025-08-06</v>
      </c>
      <c r="G140" s="20" t="d">
        <v>2000-02-01</v>
      </c>
      <c r="H140" s="18">
        <v>95</v>
      </c>
      <c r="I140" s="18" t="s">
        <v>845</v>
      </c>
      <c r="J140" s="20" t="d">
        <v>2000-02-01</v>
      </c>
      <c r="K140" s="19" t="d">
        <v>2025-09-04</v>
      </c>
      <c r="L140" s="18" t="s">
        <v>1510</v>
      </c>
      <c r="M140" t="str">
        <f t="shared" si="2"/>
        <v>Robert Morris</v>
      </c>
    </row>
    <row r="141" spans="1:13" x14ac:dyDescent="0.2">
      <c r="A141" t="s">
        <v>685</v>
      </c>
      <c r="B141" s="18">
        <v>140</v>
      </c>
      <c r="C141" s="18" t="s">
        <v>685</v>
      </c>
      <c r="D141" s="18" t="s">
        <v>772</v>
      </c>
      <c r="E141" s="18" t="s">
        <v>1247</v>
      </c>
      <c r="F141" s="19" t="d">
        <v>2025-07-07</v>
      </c>
      <c r="G141" s="19" t="d">
        <v>2025-02-01</v>
      </c>
      <c r="H141" s="18">
        <v>150</v>
      </c>
      <c r="I141" s="18" t="s">
        <v>846</v>
      </c>
      <c r="J141" s="18" t="s">
        <v>846</v>
      </c>
      <c r="K141" s="19" t="d">
        <v>2025-05-05</v>
      </c>
      <c r="L141" s="18" t="s">
        <v>1029</v>
      </c>
      <c r="M141" t="str">
        <f t="shared" si="2"/>
        <v>UC Santa Barbara</v>
      </c>
    </row>
    <row r="142" spans="1:13" x14ac:dyDescent="0.2">
      <c r="A142" t="s">
        <v>428</v>
      </c>
      <c r="B142" s="18">
        <v>141</v>
      </c>
      <c r="C142" s="18" t="s">
        <v>428</v>
      </c>
      <c r="D142" s="18" t="s">
        <v>1064</v>
      </c>
      <c r="E142" s="18" t="s">
        <v>1236</v>
      </c>
      <c r="F142" s="19" t="d">
        <v>2025-10-07</v>
      </c>
      <c r="G142" s="19" t="d">
        <v>2025-01-01</v>
      </c>
      <c r="H142" s="18">
        <v>140</v>
      </c>
      <c r="I142" s="18" t="s">
        <v>845</v>
      </c>
      <c r="J142" s="18" t="s">
        <v>846</v>
      </c>
      <c r="K142" s="19" t="d">
        <v>2025-03-02</v>
      </c>
      <c r="L142" s="18" t="s">
        <v>1046</v>
      </c>
      <c r="M142" t="str">
        <f t="shared" si="2"/>
        <v>Bryant</v>
      </c>
    </row>
    <row r="143" spans="1:13" x14ac:dyDescent="0.2">
      <c r="A143" t="s">
        <v>683</v>
      </c>
      <c r="B143" s="18">
        <v>142</v>
      </c>
      <c r="C143" s="18" t="s">
        <v>683</v>
      </c>
      <c r="D143" s="18" t="s">
        <v>772</v>
      </c>
      <c r="E143" s="18" t="s">
        <v>1523</v>
      </c>
      <c r="F143" s="19" t="d">
        <v>2025-07-10</v>
      </c>
      <c r="G143" s="18" t="s">
        <v>845</v>
      </c>
      <c r="H143" s="18">
        <v>96</v>
      </c>
      <c r="I143" s="19" t="d">
        <v>2025-01-05</v>
      </c>
      <c r="J143" s="19" t="d">
        <v>2025-03-01</v>
      </c>
      <c r="K143" s="19" t="d">
        <v>2025-05-04</v>
      </c>
      <c r="L143" s="19" t="d">
        <v>2025-10-02</v>
      </c>
      <c r="M143" t="str">
        <f t="shared" si="2"/>
        <v>UC Riverside</v>
      </c>
    </row>
    <row r="144" spans="1:13" x14ac:dyDescent="0.2">
      <c r="A144" t="s">
        <v>563</v>
      </c>
      <c r="B144" s="18">
        <v>143</v>
      </c>
      <c r="C144" s="18" t="s">
        <v>563</v>
      </c>
      <c r="D144" s="18" t="s">
        <v>782</v>
      </c>
      <c r="E144" s="18" t="s">
        <v>1529</v>
      </c>
      <c r="F144" s="19" t="d">
        <v>2025-07-08</v>
      </c>
      <c r="G144" s="20" t="d">
        <v>2000-03-01</v>
      </c>
      <c r="H144" s="18">
        <v>79</v>
      </c>
      <c r="I144" s="18" t="s">
        <v>843</v>
      </c>
      <c r="J144" s="19" t="d">
        <v>2025-01-02</v>
      </c>
      <c r="K144" s="19" t="d">
        <v>2025-04-03</v>
      </c>
      <c r="L144" s="18" t="s">
        <v>1534</v>
      </c>
      <c r="M144" t="str">
        <f t="shared" si="2"/>
        <v>Montana</v>
      </c>
    </row>
    <row r="145" spans="1:13" x14ac:dyDescent="0.2">
      <c r="A145" t="s">
        <v>576</v>
      </c>
      <c r="B145" s="18">
        <v>144</v>
      </c>
      <c r="C145" s="18" t="s">
        <v>873</v>
      </c>
      <c r="D145" s="18" t="s">
        <v>774</v>
      </c>
      <c r="E145" s="18" t="s">
        <v>1535</v>
      </c>
      <c r="F145" s="19" t="d">
        <v>2025-08-06</v>
      </c>
      <c r="G145" s="18" t="s">
        <v>846</v>
      </c>
      <c r="H145" s="18">
        <v>173</v>
      </c>
      <c r="I145" s="19" t="d">
        <v>2025-01-03</v>
      </c>
      <c r="J145" s="19" t="d">
        <v>2025-03-02</v>
      </c>
      <c r="K145" s="19" t="d">
        <v>2025-04-07</v>
      </c>
      <c r="L145" s="19" t="d">
        <v>2025-06-03</v>
      </c>
      <c r="M145" t="str">
        <f t="shared" si="2"/>
        <v>New Mexico State</v>
      </c>
    </row>
    <row r="146" spans="1:13" x14ac:dyDescent="0.2">
      <c r="A146" t="s">
        <v>678</v>
      </c>
      <c r="B146" s="18">
        <v>145</v>
      </c>
      <c r="C146" s="18" t="s">
        <v>678</v>
      </c>
      <c r="D146" s="18" t="s">
        <v>1043</v>
      </c>
      <c r="E146" s="18" t="s">
        <v>1254</v>
      </c>
      <c r="F146" s="19" t="d">
        <v>2025-04-07</v>
      </c>
      <c r="G146" s="19" t="d">
        <v>2025-01-04</v>
      </c>
      <c r="H146" s="18">
        <v>174</v>
      </c>
      <c r="I146" s="18" t="s">
        <v>846</v>
      </c>
      <c r="J146" s="18" t="s">
        <v>847</v>
      </c>
      <c r="K146" s="19" t="d">
        <v>2025-05-04</v>
      </c>
      <c r="L146" s="19" t="d">
        <v>2025-12-02</v>
      </c>
      <c r="M146" t="str">
        <f t="shared" si="2"/>
        <v>Tulane</v>
      </c>
    </row>
    <row r="147" spans="1:13" x14ac:dyDescent="0.2">
      <c r="A147" t="s">
        <v>568</v>
      </c>
      <c r="B147" s="18">
        <v>146</v>
      </c>
      <c r="C147" s="18" t="s">
        <v>878</v>
      </c>
      <c r="D147" s="18" t="s">
        <v>767</v>
      </c>
      <c r="E147" s="18" t="s">
        <v>1271</v>
      </c>
      <c r="F147" s="19" t="d">
        <v>2025-06-08</v>
      </c>
      <c r="G147" s="19" t="d">
        <v>2025-03-04</v>
      </c>
      <c r="H147" s="18">
        <v>210</v>
      </c>
      <c r="I147" s="19" t="d">
        <v>2025-01-01</v>
      </c>
      <c r="J147" s="19" t="d">
        <v>2025-02-06</v>
      </c>
      <c r="K147" s="19" t="d">
        <v>2025-05-07</v>
      </c>
      <c r="L147" s="19" t="d">
        <v>2025-07-03</v>
      </c>
      <c r="M147" t="str">
        <f t="shared" si="2"/>
        <v>Murray State</v>
      </c>
    </row>
    <row r="148" spans="1:13" x14ac:dyDescent="0.2">
      <c r="A148" t="s">
        <v>553</v>
      </c>
      <c r="B148" s="18">
        <v>147</v>
      </c>
      <c r="C148" s="18" t="s">
        <v>553</v>
      </c>
      <c r="D148" s="18" t="s">
        <v>778</v>
      </c>
      <c r="E148" s="18" t="s">
        <v>1518</v>
      </c>
      <c r="F148" s="19" t="d">
        <v>2025-06-07</v>
      </c>
      <c r="G148" s="19" t="d">
        <v>2025-04-01</v>
      </c>
      <c r="H148" s="18">
        <v>101</v>
      </c>
      <c r="I148" s="18" t="s">
        <v>844</v>
      </c>
      <c r="J148" s="19" t="d">
        <v>2025-01-02</v>
      </c>
      <c r="K148" s="19" t="d">
        <v>2025-05-02</v>
      </c>
      <c r="L148" s="18" t="s">
        <v>1525</v>
      </c>
      <c r="M148" t="str">
        <f t="shared" si="2"/>
        <v>Miami (OH)</v>
      </c>
    </row>
    <row r="149" spans="1:13" x14ac:dyDescent="0.2">
      <c r="A149" t="s">
        <v>470</v>
      </c>
      <c r="B149" s="18">
        <v>148</v>
      </c>
      <c r="C149" s="18" t="s">
        <v>1062</v>
      </c>
      <c r="D149" s="18" t="s">
        <v>775</v>
      </c>
      <c r="E149" s="18" t="s">
        <v>1355</v>
      </c>
      <c r="F149" s="19" t="d">
        <v>2025-06-09</v>
      </c>
      <c r="G149" s="18" t="s">
        <v>845</v>
      </c>
      <c r="H149" s="18">
        <v>182</v>
      </c>
      <c r="I149" s="18" t="s">
        <v>842</v>
      </c>
      <c r="J149" s="19" t="d">
        <v>2025-02-03</v>
      </c>
      <c r="K149" s="19" t="d">
        <v>2025-03-07</v>
      </c>
      <c r="L149" s="19" t="d">
        <v>2025-12-03</v>
      </c>
      <c r="M149" t="str">
        <f t="shared" si="2"/>
        <v>ETSU</v>
      </c>
    </row>
    <row r="150" spans="1:13" x14ac:dyDescent="0.2">
      <c r="A150" t="s">
        <v>468</v>
      </c>
      <c r="B150" s="18">
        <v>149</v>
      </c>
      <c r="C150" s="18" t="s">
        <v>468</v>
      </c>
      <c r="D150" s="18" t="s">
        <v>1042</v>
      </c>
      <c r="E150" s="19" t="d">
        <v>2025-12-19</v>
      </c>
      <c r="F150" s="19" t="d">
        <v>2025-02-08</v>
      </c>
      <c r="G150" s="19" t="d">
        <v>2025-02-04</v>
      </c>
      <c r="H150" s="18">
        <v>257</v>
      </c>
      <c r="I150" s="18" t="s">
        <v>845</v>
      </c>
      <c r="J150" s="19" t="d">
        <v>2025-03-07</v>
      </c>
      <c r="K150" s="19" t="d">
        <v>2025-06-06</v>
      </c>
      <c r="L150" s="19" t="d">
        <v>2025-03-05</v>
      </c>
      <c r="M150" t="str">
        <f t="shared" si="2"/>
        <v>Duquesne</v>
      </c>
    </row>
    <row r="151" spans="1:13" x14ac:dyDescent="0.2">
      <c r="A151" t="s">
        <v>442</v>
      </c>
      <c r="B151" s="18">
        <v>150</v>
      </c>
      <c r="C151" s="18" t="s">
        <v>1063</v>
      </c>
      <c r="D151" s="18" t="s">
        <v>776</v>
      </c>
      <c r="E151" s="18" t="s">
        <v>1518</v>
      </c>
      <c r="F151" s="19" t="d">
        <v>2025-07-05</v>
      </c>
      <c r="G151" s="19" t="d">
        <v>2025-04-02</v>
      </c>
      <c r="H151" s="18">
        <v>109</v>
      </c>
      <c r="I151" s="18" t="s">
        <v>842</v>
      </c>
      <c r="J151" s="19" t="d">
        <v>2025-01-03</v>
      </c>
      <c r="K151" s="19" t="d">
        <v>2025-09-05</v>
      </c>
      <c r="L151" s="18" t="s">
        <v>1067</v>
      </c>
      <c r="M151" t="str">
        <f t="shared" si="2"/>
        <v>Col. of Charleston</v>
      </c>
    </row>
    <row r="152" spans="1:13" x14ac:dyDescent="0.2">
      <c r="A152" t="s">
        <v>676</v>
      </c>
      <c r="B152" s="18">
        <v>151</v>
      </c>
      <c r="C152" s="18" t="s">
        <v>676</v>
      </c>
      <c r="D152" s="18" t="s">
        <v>776</v>
      </c>
      <c r="E152" s="18" t="s">
        <v>1236</v>
      </c>
      <c r="F152" s="19" t="d">
        <v>2025-09-05</v>
      </c>
      <c r="G152" s="19" t="d">
        <v>2025-01-05</v>
      </c>
      <c r="H152" s="18">
        <v>124</v>
      </c>
      <c r="I152" s="18" t="s">
        <v>845</v>
      </c>
      <c r="J152" s="19" t="d">
        <v>2025-01-02</v>
      </c>
      <c r="K152" s="19" t="d">
        <v>2025-08-06</v>
      </c>
      <c r="L152" s="19" t="d">
        <v>2025-12-02</v>
      </c>
      <c r="M152" t="str">
        <f t="shared" si="2"/>
        <v>Towson</v>
      </c>
    </row>
    <row r="153" spans="1:13" x14ac:dyDescent="0.2">
      <c r="A153" t="s">
        <v>622</v>
      </c>
      <c r="B153" s="18">
        <v>152</v>
      </c>
      <c r="C153" s="18" t="s">
        <v>622</v>
      </c>
      <c r="D153" s="18" t="s">
        <v>1042</v>
      </c>
      <c r="E153" s="18" t="s">
        <v>1355</v>
      </c>
      <c r="F153" s="19" t="d">
        <v>2025-01-09</v>
      </c>
      <c r="G153" s="19" t="d">
        <v>2025-03-01</v>
      </c>
      <c r="H153" s="18">
        <v>156</v>
      </c>
      <c r="I153" s="18" t="s">
        <v>845</v>
      </c>
      <c r="J153" s="19" t="d">
        <v>2025-02-05</v>
      </c>
      <c r="K153" s="19" t="d">
        <v>2025-05-06</v>
      </c>
      <c r="L153" s="19" t="d">
        <v>2025-10-01</v>
      </c>
      <c r="M153" t="str">
        <f t="shared" si="2"/>
        <v>Rhode Island</v>
      </c>
    </row>
    <row r="154" spans="1:13" x14ac:dyDescent="0.2">
      <c r="A154" t="s">
        <v>459</v>
      </c>
      <c r="B154" s="18">
        <v>153</v>
      </c>
      <c r="C154" s="18" t="s">
        <v>459</v>
      </c>
      <c r="D154" s="18" t="s">
        <v>1042</v>
      </c>
      <c r="E154" s="18" t="s">
        <v>1259</v>
      </c>
      <c r="F154" s="19" t="d">
        <v>2025-04-07</v>
      </c>
      <c r="G154" s="19" t="d">
        <v>2025-02-03</v>
      </c>
      <c r="H154" s="18">
        <v>184</v>
      </c>
      <c r="I154" s="18" t="s">
        <v>847</v>
      </c>
      <c r="J154" s="19" t="d">
        <v>2025-01-02</v>
      </c>
      <c r="K154" s="19" t="d">
        <v>2025-04-09</v>
      </c>
      <c r="L154" s="20" t="d">
        <v>2000-11-01</v>
      </c>
      <c r="M154" t="str">
        <f t="shared" si="2"/>
        <v>Davidson</v>
      </c>
    </row>
    <row r="155" spans="1:13" x14ac:dyDescent="0.2">
      <c r="A155" t="s">
        <v>1059</v>
      </c>
      <c r="B155" s="18">
        <v>154</v>
      </c>
      <c r="C155" s="18" t="s">
        <v>1059</v>
      </c>
      <c r="D155" s="18" t="s">
        <v>767</v>
      </c>
      <c r="E155" s="18" t="s">
        <v>1536</v>
      </c>
      <c r="F155" s="19" t="d">
        <v>2025-07-06</v>
      </c>
      <c r="G155" s="19" t="d">
        <v>2025-01-03</v>
      </c>
      <c r="H155" s="18">
        <v>166</v>
      </c>
      <c r="I155" s="18" t="s">
        <v>844</v>
      </c>
      <c r="J155" s="19" t="d">
        <v>2025-04-02</v>
      </c>
      <c r="K155" s="19" t="d">
        <v>2025-04-07</v>
      </c>
      <c r="L155" s="19" t="d">
        <v>2025-07-03</v>
      </c>
      <c r="M155" t="str">
        <f t="shared" si="2"/>
        <v>UIC</v>
      </c>
    </row>
    <row r="156" spans="1:13" x14ac:dyDescent="0.2">
      <c r="A156" t="s">
        <v>639</v>
      </c>
      <c r="B156" s="18">
        <v>155</v>
      </c>
      <c r="C156" s="18" t="s">
        <v>1069</v>
      </c>
      <c r="D156" s="18" t="s">
        <v>768</v>
      </c>
      <c r="E156" s="19" t="d">
        <v>2025-12-18</v>
      </c>
      <c r="F156" s="19" t="d">
        <v>2025-04-11</v>
      </c>
      <c r="G156" s="19" t="d">
        <v>2025-01-02</v>
      </c>
      <c r="H156" s="18">
        <v>241</v>
      </c>
      <c r="I156" s="19" t="d">
        <v>2025-01-01</v>
      </c>
      <c r="J156" s="19" t="d">
        <v>2025-01-03</v>
      </c>
      <c r="K156" s="18" t="s">
        <v>1032</v>
      </c>
      <c r="L156" s="19" t="d">
        <v>2025-10-03</v>
      </c>
      <c r="M156" t="str">
        <f t="shared" si="2"/>
        <v>Seattle U</v>
      </c>
    </row>
    <row r="157" spans="1:13" x14ac:dyDescent="0.2">
      <c r="A157" t="s">
        <v>729</v>
      </c>
      <c r="B157" s="18">
        <v>156</v>
      </c>
      <c r="C157" s="18" t="s">
        <v>729</v>
      </c>
      <c r="D157" s="18" t="s">
        <v>781</v>
      </c>
      <c r="E157" s="18" t="s">
        <v>1355</v>
      </c>
      <c r="F157" s="19" t="d">
        <v>2025-06-10</v>
      </c>
      <c r="G157" s="19" t="d">
        <v>2025-01-01</v>
      </c>
      <c r="H157" s="18">
        <v>168</v>
      </c>
      <c r="I157" s="18" t="s">
        <v>846</v>
      </c>
      <c r="J157" s="20" t="d">
        <v>2000-01-01</v>
      </c>
      <c r="K157" s="19" t="d">
        <v>2025-04-07</v>
      </c>
      <c r="L157" s="19" t="d">
        <v>2025-12-03</v>
      </c>
      <c r="M157" t="str">
        <f t="shared" si="2"/>
        <v>Purdue Fort Wayne</v>
      </c>
    </row>
    <row r="158" spans="1:13" x14ac:dyDescent="0.2">
      <c r="A158" t="s">
        <v>700</v>
      </c>
      <c r="B158" s="18">
        <v>157</v>
      </c>
      <c r="C158" s="18" t="s">
        <v>700</v>
      </c>
      <c r="D158" s="18" t="s">
        <v>774</v>
      </c>
      <c r="E158" s="18" t="s">
        <v>1339</v>
      </c>
      <c r="F158" s="19" t="d">
        <v>2025-04-08</v>
      </c>
      <c r="G158" s="19" t="d">
        <v>2025-03-02</v>
      </c>
      <c r="H158" s="18">
        <v>177</v>
      </c>
      <c r="I158" s="19" t="d">
        <v>2025-01-01</v>
      </c>
      <c r="J158" s="19" t="d">
        <v>2025-01-06</v>
      </c>
      <c r="K158" s="19" t="d">
        <v>2025-07-08</v>
      </c>
      <c r="L158" s="20" t="d">
        <v>2000-06-01</v>
      </c>
      <c r="M158" t="str">
        <f t="shared" si="2"/>
        <v>UTEP</v>
      </c>
    </row>
    <row r="159" spans="1:13" x14ac:dyDescent="0.2">
      <c r="A159" t="s">
        <v>520</v>
      </c>
      <c r="B159" s="18">
        <v>158</v>
      </c>
      <c r="C159" s="18" t="s">
        <v>520</v>
      </c>
      <c r="D159" s="18" t="s">
        <v>769</v>
      </c>
      <c r="E159" s="18" t="s">
        <v>1537</v>
      </c>
      <c r="F159" s="19" t="d">
        <v>2025-05-08</v>
      </c>
      <c r="G159" s="19" t="d">
        <v>2025-02-02</v>
      </c>
      <c r="H159" s="18">
        <v>146</v>
      </c>
      <c r="I159" s="18" t="s">
        <v>844</v>
      </c>
      <c r="J159" s="18" t="s">
        <v>846</v>
      </c>
      <c r="K159" s="19" t="d">
        <v>2025-06-06</v>
      </c>
      <c r="L159" s="19" t="d">
        <v>2025-12-01</v>
      </c>
      <c r="M159" t="str">
        <f t="shared" si="2"/>
        <v>James Madison</v>
      </c>
    </row>
    <row r="160" spans="1:13" x14ac:dyDescent="0.2">
      <c r="A160" t="s">
        <v>715</v>
      </c>
      <c r="B160" s="18">
        <v>159</v>
      </c>
      <c r="C160" s="18" t="s">
        <v>1060</v>
      </c>
      <c r="D160" s="18" t="s">
        <v>774</v>
      </c>
      <c r="E160" s="18" t="s">
        <v>1339</v>
      </c>
      <c r="F160" s="19" t="d">
        <v>2025-04-09</v>
      </c>
      <c r="G160" s="18" t="s">
        <v>845</v>
      </c>
      <c r="H160" s="18">
        <v>172</v>
      </c>
      <c r="I160" s="19" t="d">
        <v>2025-01-02</v>
      </c>
      <c r="J160" s="18" t="s">
        <v>847</v>
      </c>
      <c r="K160" s="19" t="d">
        <v>2025-09-05</v>
      </c>
      <c r="L160" s="19" t="d">
        <v>2025-05-03</v>
      </c>
      <c r="M160" t="str">
        <f t="shared" si="2"/>
        <v>Western Ky.</v>
      </c>
    </row>
    <row r="161" spans="1:13" x14ac:dyDescent="0.2">
      <c r="A161" t="s">
        <v>604</v>
      </c>
      <c r="B161" s="18">
        <v>160</v>
      </c>
      <c r="C161" s="18" t="s">
        <v>604</v>
      </c>
      <c r="D161" s="18" t="s">
        <v>1049</v>
      </c>
      <c r="E161" s="18" t="s">
        <v>1234</v>
      </c>
      <c r="F161" s="19" t="d">
        <v>2025-07-09</v>
      </c>
      <c r="G161" s="19" t="d">
        <v>2025-04-01</v>
      </c>
      <c r="H161" s="18">
        <v>139</v>
      </c>
      <c r="I161" s="18" t="s">
        <v>845</v>
      </c>
      <c r="J161" s="18" t="s">
        <v>1030</v>
      </c>
      <c r="K161" s="19" t="d">
        <v>2025-06-01</v>
      </c>
      <c r="L161" s="18" t="s">
        <v>816</v>
      </c>
      <c r="M161" t="str">
        <f t="shared" si="2"/>
        <v>Omaha</v>
      </c>
    </row>
    <row r="162" spans="1:13" x14ac:dyDescent="0.2">
      <c r="A162" t="s">
        <v>621</v>
      </c>
      <c r="B162" s="18">
        <v>161</v>
      </c>
      <c r="C162" s="18" t="s">
        <v>621</v>
      </c>
      <c r="D162" s="18" t="s">
        <v>779</v>
      </c>
      <c r="E162" s="18" t="s">
        <v>1302</v>
      </c>
      <c r="F162" s="19" t="d">
        <v>2025-07-09</v>
      </c>
      <c r="G162" s="19" t="d">
        <v>2025-03-01</v>
      </c>
      <c r="H162" s="18">
        <v>144</v>
      </c>
      <c r="I162" s="18" t="s">
        <v>843</v>
      </c>
      <c r="J162" s="18" t="s">
        <v>846</v>
      </c>
      <c r="K162" s="19" t="d">
        <v>2025-03-03</v>
      </c>
      <c r="L162" s="18" t="s">
        <v>1538</v>
      </c>
      <c r="M162" t="str">
        <f t="shared" si="2"/>
        <v>Radford</v>
      </c>
    </row>
    <row r="163" spans="1:13" x14ac:dyDescent="0.2">
      <c r="A163" t="s">
        <v>541</v>
      </c>
      <c r="B163" s="18">
        <v>162</v>
      </c>
      <c r="C163" s="18" t="s">
        <v>1068</v>
      </c>
      <c r="D163" s="18" t="s">
        <v>763</v>
      </c>
      <c r="E163" s="18" t="s">
        <v>1255</v>
      </c>
      <c r="F163" s="19" t="d">
        <v>2025-03-08</v>
      </c>
      <c r="G163" s="19" t="d">
        <v>2025-03-01</v>
      </c>
      <c r="H163" s="18">
        <v>134</v>
      </c>
      <c r="I163" s="18" t="s">
        <v>848</v>
      </c>
      <c r="J163" s="19" t="d">
        <v>2025-01-04</v>
      </c>
      <c r="K163" s="19" t="d">
        <v>2025-07-01</v>
      </c>
      <c r="L163" s="19" t="d">
        <v>2025-08-03</v>
      </c>
      <c r="M163" t="str">
        <f t="shared" si="2"/>
        <v>LMU (CA)</v>
      </c>
    </row>
    <row r="164" spans="1:13" x14ac:dyDescent="0.2">
      <c r="A164" t="s">
        <v>718</v>
      </c>
      <c r="B164" s="18">
        <v>163</v>
      </c>
      <c r="C164" s="18" t="s">
        <v>718</v>
      </c>
      <c r="D164" s="18" t="s">
        <v>779</v>
      </c>
      <c r="E164" s="18" t="s">
        <v>1526</v>
      </c>
      <c r="F164" s="19" t="d">
        <v>2025-05-08</v>
      </c>
      <c r="G164" s="19" t="d">
        <v>2025-02-01</v>
      </c>
      <c r="H164" s="18">
        <v>125</v>
      </c>
      <c r="I164" s="18" t="s">
        <v>844</v>
      </c>
      <c r="J164" s="18" t="s">
        <v>846</v>
      </c>
      <c r="K164" s="19" t="d">
        <v>2025-04-04</v>
      </c>
      <c r="L164" s="18" t="s">
        <v>1522</v>
      </c>
      <c r="M164" t="str">
        <f t="shared" si="2"/>
        <v>Winthrop</v>
      </c>
    </row>
    <row r="165" spans="1:13" x14ac:dyDescent="0.2">
      <c r="A165" t="s">
        <v>665</v>
      </c>
      <c r="B165" s="18">
        <v>164</v>
      </c>
      <c r="C165" s="18" t="s">
        <v>665</v>
      </c>
      <c r="D165" s="18" t="s">
        <v>1043</v>
      </c>
      <c r="E165" s="18" t="s">
        <v>1255</v>
      </c>
      <c r="F165" s="19" t="d">
        <v>2025-03-09</v>
      </c>
      <c r="G165" s="19" t="d">
        <v>2025-02-04</v>
      </c>
      <c r="H165" s="18">
        <v>191</v>
      </c>
      <c r="I165" s="18" t="s">
        <v>844</v>
      </c>
      <c r="J165" s="19" t="d">
        <v>2025-02-03</v>
      </c>
      <c r="K165" s="19" t="d">
        <v>2025-05-07</v>
      </c>
      <c r="L165" s="19" t="d">
        <v>2025-09-03</v>
      </c>
      <c r="M165" t="str">
        <f t="shared" si="2"/>
        <v>Temple</v>
      </c>
    </row>
    <row r="166" spans="1:13" x14ac:dyDescent="0.2">
      <c r="A166" t="s">
        <v>750</v>
      </c>
      <c r="B166" s="18">
        <v>165</v>
      </c>
      <c r="C166" s="18" t="s">
        <v>1070</v>
      </c>
      <c r="D166" s="18" t="s">
        <v>770</v>
      </c>
      <c r="E166" s="18" t="s">
        <v>1364</v>
      </c>
      <c r="F166" s="19" t="d">
        <v>2025-04-11</v>
      </c>
      <c r="G166" s="19" t="d">
        <v>2025-01-01</v>
      </c>
      <c r="H166" s="18">
        <v>169</v>
      </c>
      <c r="I166" s="18" t="s">
        <v>843</v>
      </c>
      <c r="J166" s="18" t="s">
        <v>845</v>
      </c>
      <c r="K166" s="19" t="d">
        <v>2025-01-04</v>
      </c>
      <c r="L166" s="18" t="s">
        <v>1539</v>
      </c>
      <c r="M166" t="str">
        <f t="shared" si="2"/>
        <v>A&amp;M-Corpus Christi</v>
      </c>
    </row>
    <row r="167" spans="1:13" x14ac:dyDescent="0.2">
      <c r="A167" t="s">
        <v>616</v>
      </c>
      <c r="B167" s="18">
        <v>166</v>
      </c>
      <c r="C167" s="18" t="s">
        <v>616</v>
      </c>
      <c r="D167" s="18" t="s">
        <v>1044</v>
      </c>
      <c r="E167" s="18" t="s">
        <v>1540</v>
      </c>
      <c r="F167" s="19" t="d">
        <v>2025-07-04</v>
      </c>
      <c r="G167" s="19" t="d">
        <v>2025-03-03</v>
      </c>
      <c r="H167" s="18">
        <v>128</v>
      </c>
      <c r="I167" s="18" t="s">
        <v>845</v>
      </c>
      <c r="J167" s="19" t="d">
        <v>2025-02-04</v>
      </c>
      <c r="K167" s="19" t="d">
        <v>2025-05-04</v>
      </c>
      <c r="L167" s="19" t="d">
        <v>2025-10-02</v>
      </c>
      <c r="M167" t="str">
        <f t="shared" si="2"/>
        <v>Princeton</v>
      </c>
    </row>
    <row r="168" spans="1:13" x14ac:dyDescent="0.2">
      <c r="A168" t="s">
        <v>400</v>
      </c>
      <c r="B168" s="18">
        <v>167</v>
      </c>
      <c r="C168" s="18" t="s">
        <v>400</v>
      </c>
      <c r="D168" s="18" t="s">
        <v>762</v>
      </c>
      <c r="E168" s="18" t="s">
        <v>1273</v>
      </c>
      <c r="F168" s="19" t="d">
        <v>2025-05-05</v>
      </c>
      <c r="G168" s="18" t="s">
        <v>847</v>
      </c>
      <c r="H168" s="18">
        <v>185</v>
      </c>
      <c r="I168" s="18" t="s">
        <v>847</v>
      </c>
      <c r="J168" s="19" t="d">
        <v>2025-04-10</v>
      </c>
      <c r="K168" s="19" t="d">
        <v>2025-03-03</v>
      </c>
      <c r="L168" s="19" t="d">
        <v>2025-06-01</v>
      </c>
      <c r="M168" t="str">
        <f t="shared" si="2"/>
        <v>Virginia Tech</v>
      </c>
    </row>
    <row r="169" spans="1:13" x14ac:dyDescent="0.2">
      <c r="A169" t="s">
        <v>727</v>
      </c>
      <c r="B169" s="18">
        <v>168</v>
      </c>
      <c r="C169" s="18" t="s">
        <v>1065</v>
      </c>
      <c r="D169" s="18" t="s">
        <v>787</v>
      </c>
      <c r="E169" s="18" t="s">
        <v>1541</v>
      </c>
      <c r="F169" s="19" t="d">
        <v>2025-12-03</v>
      </c>
      <c r="G169" s="18" t="s">
        <v>845</v>
      </c>
      <c r="H169" s="18">
        <v>100</v>
      </c>
      <c r="I169" s="18" t="s">
        <v>842</v>
      </c>
      <c r="J169" s="19" t="d">
        <v>2025-01-01</v>
      </c>
      <c r="K169" s="19" t="d">
        <v>2025-01-01</v>
      </c>
      <c r="L169" s="18" t="s">
        <v>991</v>
      </c>
      <c r="M169" t="str">
        <f t="shared" si="2"/>
        <v>Central Conn. State</v>
      </c>
    </row>
    <row r="170" spans="1:13" x14ac:dyDescent="0.2">
      <c r="A170" t="s">
        <v>528</v>
      </c>
      <c r="B170" s="18">
        <v>169</v>
      </c>
      <c r="C170" s="18" t="s">
        <v>1075</v>
      </c>
      <c r="D170" s="18" t="s">
        <v>770</v>
      </c>
      <c r="E170" s="18" t="s">
        <v>1355</v>
      </c>
      <c r="F170" s="19" t="d">
        <v>2025-09-06</v>
      </c>
      <c r="G170" s="19" t="d">
        <v>2025-01-03</v>
      </c>
      <c r="H170" s="18">
        <v>149</v>
      </c>
      <c r="I170" s="18" t="s">
        <v>846</v>
      </c>
      <c r="J170" s="18" t="s">
        <v>846</v>
      </c>
      <c r="K170" s="19" t="d">
        <v>2025-04-02</v>
      </c>
      <c r="L170" s="18" t="s">
        <v>828</v>
      </c>
      <c r="M170" t="str">
        <f t="shared" si="2"/>
        <v>Lamar University</v>
      </c>
    </row>
    <row r="171" spans="1:13" x14ac:dyDescent="0.2">
      <c r="A171" t="s">
        <v>755</v>
      </c>
      <c r="B171" s="18">
        <v>170</v>
      </c>
      <c r="C171" s="18" t="s">
        <v>755</v>
      </c>
      <c r="D171" s="18" t="s">
        <v>769</v>
      </c>
      <c r="E171" s="18" t="s">
        <v>1536</v>
      </c>
      <c r="F171" s="19" t="d">
        <v>2025-05-08</v>
      </c>
      <c r="G171" s="19" t="d">
        <v>2025-02-02</v>
      </c>
      <c r="H171" s="18">
        <v>188</v>
      </c>
      <c r="I171" s="18" t="s">
        <v>844</v>
      </c>
      <c r="J171" s="18" t="s">
        <v>846</v>
      </c>
      <c r="K171" s="19" t="d">
        <v>2025-04-03</v>
      </c>
      <c r="L171" s="19" t="d">
        <v>2025-11-06</v>
      </c>
      <c r="M171" t="str">
        <f t="shared" si="2"/>
        <v>App State</v>
      </c>
    </row>
    <row r="172" spans="1:13" x14ac:dyDescent="0.2">
      <c r="A172" t="s">
        <v>743</v>
      </c>
      <c r="B172" s="18">
        <v>171</v>
      </c>
      <c r="C172" s="18" t="s">
        <v>743</v>
      </c>
      <c r="D172" s="18" t="s">
        <v>770</v>
      </c>
      <c r="E172" s="18" t="s">
        <v>1355</v>
      </c>
      <c r="F172" s="19" t="d">
        <v>2025-08-08</v>
      </c>
      <c r="G172" s="19" t="d">
        <v>2025-01-01</v>
      </c>
      <c r="H172" s="18">
        <v>151</v>
      </c>
      <c r="I172" s="18" t="s">
        <v>843</v>
      </c>
      <c r="J172" s="20" t="d">
        <v>2000-01-01</v>
      </c>
      <c r="K172" s="19" t="d">
        <v>2025-02-07</v>
      </c>
      <c r="L172" s="18" t="s">
        <v>1029</v>
      </c>
      <c r="M172" t="str">
        <f t="shared" si="2"/>
        <v>Nicholls</v>
      </c>
    </row>
    <row r="173" spans="1:13" x14ac:dyDescent="0.2">
      <c r="A173" t="s">
        <v>437</v>
      </c>
      <c r="B173" s="18">
        <v>172</v>
      </c>
      <c r="C173" s="18" t="s">
        <v>437</v>
      </c>
      <c r="D173" s="18" t="s">
        <v>768</v>
      </c>
      <c r="E173" s="18" t="s">
        <v>1232</v>
      </c>
      <c r="F173" s="19" t="d">
        <v>2025-04-08</v>
      </c>
      <c r="G173" s="19" t="d">
        <v>2025-02-02</v>
      </c>
      <c r="H173" s="18">
        <v>194</v>
      </c>
      <c r="I173" s="18" t="s">
        <v>846</v>
      </c>
      <c r="J173" s="18" t="s">
        <v>847</v>
      </c>
      <c r="K173" s="19" t="d">
        <v>2025-04-05</v>
      </c>
      <c r="L173" s="18" t="s">
        <v>1047</v>
      </c>
      <c r="M173" t="str">
        <f t="shared" si="2"/>
        <v>California Baptist</v>
      </c>
    </row>
    <row r="174" spans="1:13" x14ac:dyDescent="0.2">
      <c r="A174" t="s">
        <v>483</v>
      </c>
      <c r="B174" s="18">
        <v>173</v>
      </c>
      <c r="C174" s="18" t="s">
        <v>1071</v>
      </c>
      <c r="D174" s="18" t="s">
        <v>784</v>
      </c>
      <c r="E174" s="18" t="s">
        <v>1254</v>
      </c>
      <c r="F174" s="19" t="d">
        <v>2025-07-09</v>
      </c>
      <c r="G174" s="18" t="s">
        <v>842</v>
      </c>
      <c r="H174" s="18">
        <v>186</v>
      </c>
      <c r="I174" s="18" t="s">
        <v>845</v>
      </c>
      <c r="J174" s="19" t="d">
        <v>2025-01-04</v>
      </c>
      <c r="K174" s="19" t="d">
        <v>2025-02-05</v>
      </c>
      <c r="L174" s="18" t="s">
        <v>816</v>
      </c>
      <c r="M174" t="str">
        <f t="shared" si="2"/>
        <v>FGCU</v>
      </c>
    </row>
    <row r="175" spans="1:13" x14ac:dyDescent="0.2">
      <c r="A175" t="s">
        <v>449</v>
      </c>
      <c r="B175" s="18">
        <v>174</v>
      </c>
      <c r="C175" s="18" t="s">
        <v>898</v>
      </c>
      <c r="D175" s="18" t="s">
        <v>781</v>
      </c>
      <c r="E175" s="18" t="s">
        <v>1537</v>
      </c>
      <c r="F175" s="19" t="d">
        <v>2025-07-07</v>
      </c>
      <c r="G175" s="18" t="s">
        <v>845</v>
      </c>
      <c r="H175" s="18">
        <v>154</v>
      </c>
      <c r="I175" s="18" t="s">
        <v>844</v>
      </c>
      <c r="J175" s="18" t="s">
        <v>844</v>
      </c>
      <c r="K175" s="19" t="d">
        <v>2025-06-06</v>
      </c>
      <c r="L175" s="19" t="d">
        <v>2025-12-02</v>
      </c>
      <c r="M175" t="str">
        <f t="shared" si="2"/>
        <v>Cleveland State</v>
      </c>
    </row>
    <row r="176" spans="1:13" x14ac:dyDescent="0.2">
      <c r="A176" t="s">
        <v>745</v>
      </c>
      <c r="B176" s="18">
        <v>175</v>
      </c>
      <c r="C176" s="18" t="s">
        <v>883</v>
      </c>
      <c r="D176" s="18" t="s">
        <v>765</v>
      </c>
      <c r="E176" s="18" t="s">
        <v>1273</v>
      </c>
      <c r="F176" s="19" t="d">
        <v>2025-03-09</v>
      </c>
      <c r="G176" s="19" t="d">
        <v>2025-04-02</v>
      </c>
      <c r="H176" s="18">
        <v>201</v>
      </c>
      <c r="I176" s="18" t="s">
        <v>848</v>
      </c>
      <c r="J176" s="19" t="d">
        <v>2025-01-06</v>
      </c>
      <c r="K176" s="19" t="d">
        <v>2025-05-04</v>
      </c>
      <c r="L176" s="19" t="d">
        <v>2025-07-02</v>
      </c>
      <c r="M176" t="str">
        <f t="shared" si="2"/>
        <v>San Jose State</v>
      </c>
    </row>
    <row r="177" spans="1:13" x14ac:dyDescent="0.2">
      <c r="A177" t="s">
        <v>469</v>
      </c>
      <c r="B177" s="18">
        <v>176</v>
      </c>
      <c r="C177" s="18" t="s">
        <v>469</v>
      </c>
      <c r="D177" s="18" t="s">
        <v>1043</v>
      </c>
      <c r="E177" s="18" t="s">
        <v>1254</v>
      </c>
      <c r="F177" s="19" t="d">
        <v>2025-04-06</v>
      </c>
      <c r="G177" s="19" t="d">
        <v>2025-03-02</v>
      </c>
      <c r="H177" s="18">
        <v>180</v>
      </c>
      <c r="I177" s="18" t="s">
        <v>845</v>
      </c>
      <c r="J177" s="19" t="d">
        <v>2025-02-03</v>
      </c>
      <c r="K177" s="19" t="d">
        <v>2025-04-08</v>
      </c>
      <c r="L177" s="19" t="d">
        <v>2025-11-02</v>
      </c>
      <c r="M177" t="str">
        <f t="shared" si="2"/>
        <v>East Carolina</v>
      </c>
    </row>
    <row r="178" spans="1:13" x14ac:dyDescent="0.2">
      <c r="A178" t="s">
        <v>547</v>
      </c>
      <c r="B178" s="18">
        <v>177</v>
      </c>
      <c r="C178" s="18" t="s">
        <v>547</v>
      </c>
      <c r="D178" s="18" t="s">
        <v>769</v>
      </c>
      <c r="E178" s="18" t="s">
        <v>1302</v>
      </c>
      <c r="F178" s="19" t="d">
        <v>2025-05-09</v>
      </c>
      <c r="G178" s="19" t="d">
        <v>2025-01-01</v>
      </c>
      <c r="H178" s="18">
        <v>176</v>
      </c>
      <c r="I178" s="18" t="s">
        <v>845</v>
      </c>
      <c r="J178" s="18" t="s">
        <v>846</v>
      </c>
      <c r="K178" s="19" t="d">
        <v>2025-03-05</v>
      </c>
      <c r="L178" s="18" t="s">
        <v>831</v>
      </c>
      <c r="M178" t="str">
        <f t="shared" si="2"/>
        <v>Marshall</v>
      </c>
    </row>
    <row r="179" spans="1:13" x14ac:dyDescent="0.2">
      <c r="A179" t="s">
        <v>744</v>
      </c>
      <c r="B179" s="18">
        <v>178</v>
      </c>
      <c r="C179" s="18" t="s">
        <v>744</v>
      </c>
      <c r="D179" s="18" t="s">
        <v>774</v>
      </c>
      <c r="E179" s="19" t="d">
        <v>2025-10-19</v>
      </c>
      <c r="F179" s="19" t="d">
        <v>2025-03-13</v>
      </c>
      <c r="G179" s="19" t="d">
        <v>2025-01-02</v>
      </c>
      <c r="H179" s="18">
        <v>238</v>
      </c>
      <c r="I179" s="18" t="s">
        <v>843</v>
      </c>
      <c r="J179" s="18" t="s">
        <v>1030</v>
      </c>
      <c r="K179" s="19" t="d">
        <v>2025-06-08</v>
      </c>
      <c r="L179" s="19" t="d">
        <v>2025-04-01</v>
      </c>
      <c r="M179" t="str">
        <f t="shared" si="2"/>
        <v>Sam Houston</v>
      </c>
    </row>
    <row r="180" spans="1:13" x14ac:dyDescent="0.2">
      <c r="A180" t="s">
        <v>598</v>
      </c>
      <c r="B180" s="18">
        <v>179</v>
      </c>
      <c r="C180" s="18" t="s">
        <v>598</v>
      </c>
      <c r="D180" s="18" t="s">
        <v>778</v>
      </c>
      <c r="E180" s="18" t="s">
        <v>1352</v>
      </c>
      <c r="F180" s="19" t="d">
        <v>2025-03-10</v>
      </c>
      <c r="G180" s="19" t="d">
        <v>2025-01-03</v>
      </c>
      <c r="H180" s="18">
        <v>234</v>
      </c>
      <c r="I180" s="18" t="s">
        <v>845</v>
      </c>
      <c r="J180" s="18" t="s">
        <v>846</v>
      </c>
      <c r="K180" s="19" t="d">
        <v>2025-05-06</v>
      </c>
      <c r="L180" s="19" t="d">
        <v>2025-10-06</v>
      </c>
      <c r="M180" t="str">
        <f t="shared" si="2"/>
        <v>Ohio</v>
      </c>
    </row>
    <row r="181" spans="1:13" x14ac:dyDescent="0.2">
      <c r="A181" t="s">
        <v>432</v>
      </c>
      <c r="B181" s="18">
        <v>180</v>
      </c>
      <c r="C181" s="18" t="s">
        <v>432</v>
      </c>
      <c r="D181" s="18" t="s">
        <v>772</v>
      </c>
      <c r="E181" s="18" t="s">
        <v>1320</v>
      </c>
      <c r="F181" s="19" t="d">
        <v>2025-05-13</v>
      </c>
      <c r="G181" s="19" t="d">
        <v>2025-02-01</v>
      </c>
      <c r="H181" s="18">
        <v>225</v>
      </c>
      <c r="I181" s="18" t="s">
        <v>847</v>
      </c>
      <c r="J181" s="19" t="d">
        <v>2025-01-05</v>
      </c>
      <c r="K181" s="19" t="d">
        <v>2025-03-08</v>
      </c>
      <c r="L181" s="19" t="d">
        <v>2025-11-01</v>
      </c>
      <c r="M181" t="str">
        <f t="shared" si="2"/>
        <v>Cal Poly</v>
      </c>
    </row>
    <row r="182" spans="1:13" x14ac:dyDescent="0.2">
      <c r="A182" t="s">
        <v>740</v>
      </c>
      <c r="B182" s="18">
        <v>181</v>
      </c>
      <c r="C182" s="18" t="s">
        <v>740</v>
      </c>
      <c r="D182" s="18" t="s">
        <v>785</v>
      </c>
      <c r="E182" s="18" t="s">
        <v>1238</v>
      </c>
      <c r="F182" s="19" t="d">
        <v>2025-09-08</v>
      </c>
      <c r="G182" s="19" t="d">
        <v>2025-01-02</v>
      </c>
      <c r="H182" s="18">
        <v>196</v>
      </c>
      <c r="I182" s="18" t="s">
        <v>844</v>
      </c>
      <c r="J182" s="19" t="d">
        <v>2025-01-03</v>
      </c>
      <c r="K182" s="18" t="s">
        <v>845</v>
      </c>
      <c r="L182" s="18" t="s">
        <v>995</v>
      </c>
      <c r="M182" t="str">
        <f t="shared" si="2"/>
        <v>Merrimack</v>
      </c>
    </row>
    <row r="183" spans="1:13" x14ac:dyDescent="0.2">
      <c r="A183" t="s">
        <v>518</v>
      </c>
      <c r="B183" s="18">
        <v>182</v>
      </c>
      <c r="C183" s="18" t="s">
        <v>518</v>
      </c>
      <c r="D183" s="18" t="s">
        <v>784</v>
      </c>
      <c r="E183" s="18" t="s">
        <v>1355</v>
      </c>
      <c r="F183" s="19" t="d">
        <v>2025-07-09</v>
      </c>
      <c r="G183" s="19" t="d">
        <v>2025-01-01</v>
      </c>
      <c r="H183" s="18">
        <v>152</v>
      </c>
      <c r="I183" s="18" t="s">
        <v>846</v>
      </c>
      <c r="J183" s="18" t="s">
        <v>843</v>
      </c>
      <c r="K183" s="19" t="d">
        <v>2025-05-02</v>
      </c>
      <c r="L183" s="19" t="d">
        <v>2025-12-04</v>
      </c>
      <c r="M183" t="str">
        <f t="shared" si="2"/>
        <v>Jacksonville</v>
      </c>
    </row>
    <row r="184" spans="1:13" x14ac:dyDescent="0.2">
      <c r="A184" t="s">
        <v>579</v>
      </c>
      <c r="B184" s="18">
        <v>183</v>
      </c>
      <c r="C184" s="18" t="s">
        <v>881</v>
      </c>
      <c r="D184" s="18" t="s">
        <v>786</v>
      </c>
      <c r="E184" s="18" t="s">
        <v>1520</v>
      </c>
      <c r="F184" s="19" t="d">
        <v>2025-08-09</v>
      </c>
      <c r="G184" s="20" t="d">
        <v>2000-05-01</v>
      </c>
      <c r="H184" s="18">
        <v>114</v>
      </c>
      <c r="I184" s="18" t="s">
        <v>844</v>
      </c>
      <c r="J184" s="19" t="d">
        <v>2025-01-02</v>
      </c>
      <c r="K184" s="19" t="d">
        <v>2025-04-03</v>
      </c>
      <c r="L184" s="18" t="s">
        <v>1542</v>
      </c>
      <c r="M184" t="str">
        <f t="shared" si="2"/>
        <v>Norfolk State</v>
      </c>
    </row>
    <row r="185" spans="1:13" x14ac:dyDescent="0.2">
      <c r="A185" t="s">
        <v>476</v>
      </c>
      <c r="B185" s="18">
        <v>184</v>
      </c>
      <c r="C185" s="18" t="s">
        <v>476</v>
      </c>
      <c r="D185" s="18" t="s">
        <v>776</v>
      </c>
      <c r="E185" s="18" t="s">
        <v>1339</v>
      </c>
      <c r="F185" s="19" t="d">
        <v>2025-06-09</v>
      </c>
      <c r="G185" s="19" t="d">
        <v>2025-01-02</v>
      </c>
      <c r="H185" s="18">
        <v>219</v>
      </c>
      <c r="I185" s="18" t="s">
        <v>845</v>
      </c>
      <c r="J185" s="20" t="d">
        <v>2000-02-01</v>
      </c>
      <c r="K185" s="19" t="d">
        <v>2025-04-07</v>
      </c>
      <c r="L185" s="19" t="d">
        <v>2025-09-07</v>
      </c>
      <c r="M185" t="str">
        <f t="shared" si="2"/>
        <v>Elon</v>
      </c>
    </row>
    <row r="186" spans="1:13" x14ac:dyDescent="0.2">
      <c r="A186" t="s">
        <v>466</v>
      </c>
      <c r="B186" s="18">
        <v>185</v>
      </c>
      <c r="C186" s="18" t="s">
        <v>466</v>
      </c>
      <c r="D186" s="18" t="s">
        <v>776</v>
      </c>
      <c r="E186" s="18" t="s">
        <v>1232</v>
      </c>
      <c r="F186" s="19" t="d">
        <v>2025-07-07</v>
      </c>
      <c r="G186" s="19" t="d">
        <v>2025-03-02</v>
      </c>
      <c r="H186" s="18">
        <v>230</v>
      </c>
      <c r="I186" s="18" t="s">
        <v>842</v>
      </c>
      <c r="J186" s="18" t="s">
        <v>845</v>
      </c>
      <c r="K186" s="19" t="d">
        <v>2025-04-11</v>
      </c>
      <c r="L186" s="18" t="s">
        <v>818</v>
      </c>
      <c r="M186" t="str">
        <f t="shared" si="2"/>
        <v>Drexel</v>
      </c>
    </row>
    <row r="187" spans="1:13" x14ac:dyDescent="0.2">
      <c r="A187" t="s">
        <v>564</v>
      </c>
      <c r="B187" s="18">
        <v>186</v>
      </c>
      <c r="C187" s="18" t="s">
        <v>892</v>
      </c>
      <c r="D187" s="18" t="s">
        <v>782</v>
      </c>
      <c r="E187" s="18" t="s">
        <v>1268</v>
      </c>
      <c r="F187" s="19" t="d">
        <v>2025-03-14</v>
      </c>
      <c r="G187" s="19" t="d">
        <v>2025-01-01</v>
      </c>
      <c r="H187" s="18">
        <v>245</v>
      </c>
      <c r="I187" s="18" t="s">
        <v>846</v>
      </c>
      <c r="J187" s="18" t="s">
        <v>846</v>
      </c>
      <c r="K187" s="19" t="d">
        <v>2025-02-08</v>
      </c>
      <c r="L187" s="19" t="d">
        <v>2025-12-04</v>
      </c>
      <c r="M187" t="str">
        <f t="shared" si="2"/>
        <v>Montana State</v>
      </c>
    </row>
    <row r="188" spans="1:13" x14ac:dyDescent="0.2">
      <c r="A188" t="s">
        <v>473</v>
      </c>
      <c r="B188" s="18">
        <v>187</v>
      </c>
      <c r="C188" s="18" t="s">
        <v>1072</v>
      </c>
      <c r="D188" s="18" t="s">
        <v>784</v>
      </c>
      <c r="E188" s="18" t="s">
        <v>1364</v>
      </c>
      <c r="F188" s="19" t="d">
        <v>2025-07-09</v>
      </c>
      <c r="G188" s="19" t="d">
        <v>2025-01-02</v>
      </c>
      <c r="H188" s="18">
        <v>170</v>
      </c>
      <c r="I188" s="18" t="s">
        <v>846</v>
      </c>
      <c r="J188" s="19" t="d">
        <v>2025-01-02</v>
      </c>
      <c r="K188" s="19" t="d">
        <v>2025-04-04</v>
      </c>
      <c r="L188" s="19" t="d">
        <v>2025-11-05</v>
      </c>
      <c r="M188" t="str">
        <f t="shared" si="2"/>
        <v>Eastern Ky.</v>
      </c>
    </row>
    <row r="189" spans="1:13" x14ac:dyDescent="0.2">
      <c r="A189" t="s">
        <v>648</v>
      </c>
      <c r="B189" s="18">
        <v>188</v>
      </c>
      <c r="C189" s="18" t="s">
        <v>1073</v>
      </c>
      <c r="D189" s="18" t="s">
        <v>777</v>
      </c>
      <c r="E189" s="18" t="s">
        <v>1537</v>
      </c>
      <c r="F189" s="19" t="d">
        <v>2025-08-07</v>
      </c>
      <c r="G189" s="19" t="d">
        <v>2025-01-02</v>
      </c>
      <c r="H189" s="18">
        <v>167</v>
      </c>
      <c r="I189" s="18" t="s">
        <v>845</v>
      </c>
      <c r="J189" s="18" t="s">
        <v>844</v>
      </c>
      <c r="K189" s="19" t="d">
        <v>2025-02-03</v>
      </c>
      <c r="L189" s="18" t="s">
        <v>1002</v>
      </c>
      <c r="M189" t="str">
        <f t="shared" si="2"/>
        <v>Southeast Mo. State</v>
      </c>
    </row>
    <row r="190" spans="1:13" x14ac:dyDescent="0.2">
      <c r="A190" t="s">
        <v>647</v>
      </c>
      <c r="B190" s="18">
        <v>189</v>
      </c>
      <c r="C190" s="18" t="s">
        <v>1077</v>
      </c>
      <c r="D190" s="18" t="s">
        <v>1043</v>
      </c>
      <c r="E190" s="19" t="d">
        <v>2025-12-19</v>
      </c>
      <c r="F190" s="19" t="d">
        <v>2025-02-10</v>
      </c>
      <c r="G190" s="19" t="d">
        <v>2025-02-03</v>
      </c>
      <c r="H190" s="18">
        <v>244</v>
      </c>
      <c r="I190" s="18" t="s">
        <v>846</v>
      </c>
      <c r="J190" s="19" t="d">
        <v>2025-01-05</v>
      </c>
      <c r="K190" s="19" t="d">
        <v>2025-01-09</v>
      </c>
      <c r="L190" s="19" t="d">
        <v>2025-10-02</v>
      </c>
      <c r="M190" t="str">
        <f t="shared" si="2"/>
        <v>South Fla.</v>
      </c>
    </row>
    <row r="191" spans="1:13" x14ac:dyDescent="0.2">
      <c r="A191" t="s">
        <v>725</v>
      </c>
      <c r="B191" s="18">
        <v>190</v>
      </c>
      <c r="C191" s="18" t="s">
        <v>896</v>
      </c>
      <c r="D191" s="18" t="s">
        <v>781</v>
      </c>
      <c r="E191" s="18" t="s">
        <v>1247</v>
      </c>
      <c r="F191" s="19" t="d">
        <v>2025-09-06</v>
      </c>
      <c r="G191" s="19" t="d">
        <v>2025-02-02</v>
      </c>
      <c r="H191" s="18">
        <v>183</v>
      </c>
      <c r="I191" s="18" t="s">
        <v>845</v>
      </c>
      <c r="J191" s="18" t="s">
        <v>844</v>
      </c>
      <c r="K191" s="19" t="d">
        <v>2025-07-05</v>
      </c>
      <c r="L191" s="19" t="d">
        <v>2025-12-05</v>
      </c>
      <c r="M191" t="str">
        <f t="shared" si="2"/>
        <v>Youngstown State</v>
      </c>
    </row>
    <row r="192" spans="1:13" x14ac:dyDescent="0.2">
      <c r="A192" t="s">
        <v>620</v>
      </c>
      <c r="B192" s="18">
        <v>191</v>
      </c>
      <c r="C192" s="18" t="s">
        <v>620</v>
      </c>
      <c r="D192" s="18" t="s">
        <v>785</v>
      </c>
      <c r="E192" s="18" t="s">
        <v>1247</v>
      </c>
      <c r="F192" s="19" t="d">
        <v>2025-07-10</v>
      </c>
      <c r="G192" s="19" t="d">
        <v>2025-01-01</v>
      </c>
      <c r="H192" s="18">
        <v>181</v>
      </c>
      <c r="I192" s="18" t="s">
        <v>844</v>
      </c>
      <c r="J192" s="18" t="s">
        <v>845</v>
      </c>
      <c r="K192" s="19" t="d">
        <v>2025-01-02</v>
      </c>
      <c r="L192" s="18" t="s">
        <v>1006</v>
      </c>
      <c r="M192" t="str">
        <f t="shared" si="2"/>
        <v>Quinnipiac</v>
      </c>
    </row>
    <row r="193" spans="1:13" x14ac:dyDescent="0.2">
      <c r="A193" t="s">
        <v>691</v>
      </c>
      <c r="B193" s="18">
        <v>192</v>
      </c>
      <c r="C193" s="18" t="s">
        <v>691</v>
      </c>
      <c r="D193" s="18" t="s">
        <v>779</v>
      </c>
      <c r="E193" s="18" t="s">
        <v>1540</v>
      </c>
      <c r="F193" s="19" t="d">
        <v>2025-06-09</v>
      </c>
      <c r="G193" s="19" t="d">
        <v>2025-02-01</v>
      </c>
      <c r="H193" s="18">
        <v>127</v>
      </c>
      <c r="I193" s="18" t="s">
        <v>844</v>
      </c>
      <c r="J193" s="18" t="s">
        <v>844</v>
      </c>
      <c r="K193" s="19" t="d">
        <v>2025-03-05</v>
      </c>
      <c r="L193" s="18" t="s">
        <v>1029</v>
      </c>
      <c r="M193" t="str">
        <f t="shared" si="2"/>
        <v>UNC Asheville</v>
      </c>
    </row>
    <row r="194" spans="1:13" x14ac:dyDescent="0.2">
      <c r="A194" t="s">
        <v>597</v>
      </c>
      <c r="B194" s="18">
        <v>193</v>
      </c>
      <c r="C194" s="18" t="s">
        <v>597</v>
      </c>
      <c r="D194" s="18" t="s">
        <v>781</v>
      </c>
      <c r="E194" s="18" t="s">
        <v>1288</v>
      </c>
      <c r="F194" s="19" t="d">
        <v>2025-06-11</v>
      </c>
      <c r="G194" s="19" t="d">
        <v>2025-01-03</v>
      </c>
      <c r="H194" s="18">
        <v>216</v>
      </c>
      <c r="I194" s="18" t="s">
        <v>847</v>
      </c>
      <c r="J194" s="19" t="d">
        <v>2025-01-02</v>
      </c>
      <c r="K194" s="19" t="d">
        <v>2025-05-08</v>
      </c>
      <c r="L194" s="19" t="d">
        <v>2025-09-03</v>
      </c>
      <c r="M194" t="str">
        <f t="shared" si="2"/>
        <v>Oakland</v>
      </c>
    </row>
    <row r="195" spans="1:13" x14ac:dyDescent="0.2">
      <c r="A195" t="s">
        <v>508</v>
      </c>
      <c r="B195" s="18">
        <v>194</v>
      </c>
      <c r="C195" s="18" t="s">
        <v>917</v>
      </c>
      <c r="D195" s="18" t="s">
        <v>782</v>
      </c>
      <c r="E195" s="19" t="d">
        <v>2025-12-15</v>
      </c>
      <c r="F195" s="19" t="d">
        <v>2025-05-10</v>
      </c>
      <c r="G195" s="18" t="s">
        <v>845</v>
      </c>
      <c r="H195" s="18">
        <v>214</v>
      </c>
      <c r="I195" s="18" t="s">
        <v>846</v>
      </c>
      <c r="J195" s="18" t="s">
        <v>845</v>
      </c>
      <c r="K195" s="19" t="d">
        <v>2025-01-07</v>
      </c>
      <c r="L195" s="19" t="d">
        <v>2025-11-04</v>
      </c>
      <c r="M195" t="str">
        <f t="shared" si="2"/>
        <v>Idaho State</v>
      </c>
    </row>
    <row r="196" spans="1:13" x14ac:dyDescent="0.2">
      <c r="A196" t="s">
        <v>650</v>
      </c>
      <c r="B196" s="18">
        <v>195</v>
      </c>
      <c r="C196" s="18" t="s">
        <v>1074</v>
      </c>
      <c r="D196" s="18" t="s">
        <v>767</v>
      </c>
      <c r="E196" s="19" t="d">
        <v>2025-12-19</v>
      </c>
      <c r="F196" s="19" t="d">
        <v>2025-05-07</v>
      </c>
      <c r="G196" s="19" t="d">
        <v>2025-01-04</v>
      </c>
      <c r="H196" s="18">
        <v>254</v>
      </c>
      <c r="I196" s="18" t="s">
        <v>845</v>
      </c>
      <c r="J196" s="18" t="s">
        <v>848</v>
      </c>
      <c r="K196" s="19" t="d">
        <v>2025-06-09</v>
      </c>
      <c r="L196" s="19" t="d">
        <v>2025-06-02</v>
      </c>
      <c r="M196" t="str">
        <f t="shared" ref="M196:M259" si="3">SUBSTITUTE(C196,"St.", "State")</f>
        <v>Southern Ill.</v>
      </c>
    </row>
    <row r="197" spans="1:13" x14ac:dyDescent="0.2">
      <c r="A197" t="s">
        <v>644</v>
      </c>
      <c r="B197" s="18">
        <v>196</v>
      </c>
      <c r="C197" s="18" t="s">
        <v>904</v>
      </c>
      <c r="D197" s="18" t="s">
        <v>786</v>
      </c>
      <c r="E197" s="18" t="s">
        <v>1355</v>
      </c>
      <c r="F197" s="19" t="d">
        <v>2025-07-10</v>
      </c>
      <c r="G197" s="19" t="d">
        <v>2025-03-01</v>
      </c>
      <c r="H197" s="18">
        <v>179</v>
      </c>
      <c r="I197" s="18" t="s">
        <v>844</v>
      </c>
      <c r="J197" s="18" t="s">
        <v>844</v>
      </c>
      <c r="K197" s="18" t="s">
        <v>1030</v>
      </c>
      <c r="L197" s="18" t="s">
        <v>1525</v>
      </c>
      <c r="M197" t="str">
        <f t="shared" si="3"/>
        <v>South Carolina State</v>
      </c>
    </row>
    <row r="198" spans="1:13" x14ac:dyDescent="0.2">
      <c r="A198" t="s">
        <v>722</v>
      </c>
      <c r="B198" s="18">
        <v>197</v>
      </c>
      <c r="C198" s="18" t="s">
        <v>722</v>
      </c>
      <c r="D198" s="18" t="s">
        <v>765</v>
      </c>
      <c r="E198" s="19" t="d">
        <v>2025-11-20</v>
      </c>
      <c r="F198" s="19" t="d">
        <v>2025-03-10</v>
      </c>
      <c r="G198" s="19" t="d">
        <v>2025-01-03</v>
      </c>
      <c r="H198" s="18">
        <v>211</v>
      </c>
      <c r="I198" s="18" t="s">
        <v>848</v>
      </c>
      <c r="J198" s="19" t="d">
        <v>2025-01-06</v>
      </c>
      <c r="K198" s="19" t="d">
        <v>2025-02-05</v>
      </c>
      <c r="L198" s="19" t="d">
        <v>2025-08-02</v>
      </c>
      <c r="M198" t="str">
        <f t="shared" si="3"/>
        <v>Wyoming</v>
      </c>
    </row>
    <row r="199" spans="1:13" x14ac:dyDescent="0.2">
      <c r="A199" t="s">
        <v>672</v>
      </c>
      <c r="B199" s="18">
        <v>198</v>
      </c>
      <c r="C199" s="18" t="s">
        <v>894</v>
      </c>
      <c r="D199" s="18" t="s">
        <v>769</v>
      </c>
      <c r="E199" s="18" t="s">
        <v>1367</v>
      </c>
      <c r="F199" s="19" t="d">
        <v>2025-04-10</v>
      </c>
      <c r="G199" s="19" t="d">
        <v>2025-02-02</v>
      </c>
      <c r="H199" s="18">
        <v>233</v>
      </c>
      <c r="I199" s="18" t="s">
        <v>842</v>
      </c>
      <c r="J199" s="19" t="d">
        <v>2025-01-05</v>
      </c>
      <c r="K199" s="19" t="d">
        <v>2025-04-06</v>
      </c>
      <c r="L199" s="19" t="d">
        <v>2025-09-05</v>
      </c>
      <c r="M199" t="str">
        <f t="shared" si="3"/>
        <v>Texas State</v>
      </c>
    </row>
    <row r="200" spans="1:13" x14ac:dyDescent="0.2">
      <c r="A200" t="s">
        <v>619</v>
      </c>
      <c r="B200" s="18">
        <v>199</v>
      </c>
      <c r="C200" s="18" t="s">
        <v>1079</v>
      </c>
      <c r="D200" s="18" t="s">
        <v>784</v>
      </c>
      <c r="E200" s="18" t="s">
        <v>1254</v>
      </c>
      <c r="F200" s="19" t="d">
        <v>2025-09-09</v>
      </c>
      <c r="G200" s="20" t="d">
        <v>2000-01-01</v>
      </c>
      <c r="H200" s="18">
        <v>171</v>
      </c>
      <c r="I200" s="18" t="s">
        <v>846</v>
      </c>
      <c r="J200" s="19" t="d">
        <v>2025-01-02</v>
      </c>
      <c r="K200" s="19" t="d">
        <v>2025-02-05</v>
      </c>
      <c r="L200" s="18" t="s">
        <v>816</v>
      </c>
      <c r="M200" t="str">
        <f t="shared" si="3"/>
        <v>Queens (NC)</v>
      </c>
    </row>
    <row r="201" spans="1:13" x14ac:dyDescent="0.2">
      <c r="A201" t="s">
        <v>613</v>
      </c>
      <c r="B201" s="18">
        <v>200</v>
      </c>
      <c r="C201" s="18" t="s">
        <v>913</v>
      </c>
      <c r="D201" s="18" t="s">
        <v>782</v>
      </c>
      <c r="E201" s="18" t="s">
        <v>1543</v>
      </c>
      <c r="F201" s="19" t="d">
        <v>2025-05-10</v>
      </c>
      <c r="G201" s="19" t="d">
        <v>2025-01-02</v>
      </c>
      <c r="H201" s="18">
        <v>190</v>
      </c>
      <c r="I201" s="18" t="s">
        <v>842</v>
      </c>
      <c r="J201" s="18" t="s">
        <v>846</v>
      </c>
      <c r="K201" s="19" t="d">
        <v>2025-03-05</v>
      </c>
      <c r="L201" s="18" t="s">
        <v>828</v>
      </c>
      <c r="M201" t="str">
        <f t="shared" si="3"/>
        <v>Portland State</v>
      </c>
    </row>
    <row r="202" spans="1:13" x14ac:dyDescent="0.2">
      <c r="A202" t="s">
        <v>674</v>
      </c>
      <c r="B202" s="18">
        <v>201</v>
      </c>
      <c r="C202" s="18" t="s">
        <v>674</v>
      </c>
      <c r="D202" s="18" t="s">
        <v>1043</v>
      </c>
      <c r="E202" s="19" t="d">
        <v>2025-10-19</v>
      </c>
      <c r="F202" s="19" t="d">
        <v>2025-04-11</v>
      </c>
      <c r="G202" s="19" t="d">
        <v>2025-01-01</v>
      </c>
      <c r="H202" s="18">
        <v>252</v>
      </c>
      <c r="I202" s="19" t="d">
        <v>2025-01-02</v>
      </c>
      <c r="J202" s="18" t="s">
        <v>848</v>
      </c>
      <c r="K202" s="19" t="d">
        <v>2025-03-04</v>
      </c>
      <c r="L202" s="19" t="d">
        <v>2025-06-06</v>
      </c>
      <c r="M202" t="str">
        <f t="shared" si="3"/>
        <v>UTSA</v>
      </c>
    </row>
    <row r="203" spans="1:13" x14ac:dyDescent="0.2">
      <c r="A203" t="s">
        <v>394</v>
      </c>
      <c r="B203" s="18">
        <v>202</v>
      </c>
      <c r="C203" s="18" t="s">
        <v>394</v>
      </c>
      <c r="D203" s="18" t="s">
        <v>762</v>
      </c>
      <c r="E203" s="19" t="d">
        <v>2025-12-19</v>
      </c>
      <c r="F203" s="18" t="s">
        <v>1110</v>
      </c>
      <c r="G203" s="19" t="d">
        <v>2025-03-01</v>
      </c>
      <c r="H203" s="18">
        <v>199</v>
      </c>
      <c r="I203" s="19" t="d">
        <v>2025-01-07</v>
      </c>
      <c r="J203" s="18" t="s">
        <v>983</v>
      </c>
      <c r="K203" s="19" t="d">
        <v>2025-02-03</v>
      </c>
      <c r="L203" s="19" t="d">
        <v>2025-09-01</v>
      </c>
      <c r="M203" t="str">
        <f t="shared" si="3"/>
        <v>Boston College</v>
      </c>
    </row>
    <row r="204" spans="1:13" x14ac:dyDescent="0.2">
      <c r="A204" t="s">
        <v>543</v>
      </c>
      <c r="B204" s="18">
        <v>203</v>
      </c>
      <c r="C204" s="18" t="s">
        <v>543</v>
      </c>
      <c r="D204" s="18" t="s">
        <v>1064</v>
      </c>
      <c r="E204" s="18" t="s">
        <v>1318</v>
      </c>
      <c r="F204" s="19" t="d">
        <v>2025-08-11</v>
      </c>
      <c r="G204" s="20" t="d">
        <v>2000-02-01</v>
      </c>
      <c r="H204" s="18">
        <v>204</v>
      </c>
      <c r="I204" s="18" t="s">
        <v>845</v>
      </c>
      <c r="J204" s="18" t="s">
        <v>842</v>
      </c>
      <c r="K204" s="19" t="d">
        <v>2025-04-06</v>
      </c>
      <c r="L204" s="18" t="s">
        <v>1544</v>
      </c>
      <c r="M204" t="str">
        <f t="shared" si="3"/>
        <v>Maine</v>
      </c>
    </row>
    <row r="205" spans="1:13" x14ac:dyDescent="0.2">
      <c r="A205" t="s">
        <v>623</v>
      </c>
      <c r="B205" s="18">
        <v>204</v>
      </c>
      <c r="C205" s="18" t="s">
        <v>623</v>
      </c>
      <c r="D205" s="18" t="s">
        <v>1043</v>
      </c>
      <c r="E205" s="18" t="s">
        <v>1292</v>
      </c>
      <c r="F205" s="19" t="d">
        <v>2025-04-08</v>
      </c>
      <c r="G205" s="19" t="d">
        <v>2025-02-03</v>
      </c>
      <c r="H205" s="18">
        <v>261</v>
      </c>
      <c r="I205" s="18" t="s">
        <v>844</v>
      </c>
      <c r="J205" s="19" t="d">
        <v>2025-01-04</v>
      </c>
      <c r="K205" s="19" t="d">
        <v>2025-01-07</v>
      </c>
      <c r="L205" s="19" t="d">
        <v>2025-11-05</v>
      </c>
      <c r="M205" t="str">
        <f t="shared" si="3"/>
        <v>Rice</v>
      </c>
    </row>
    <row r="206" spans="1:13" x14ac:dyDescent="0.2">
      <c r="A206" t="s">
        <v>513</v>
      </c>
      <c r="B206" s="18">
        <v>205</v>
      </c>
      <c r="C206" s="18" t="s">
        <v>899</v>
      </c>
      <c r="D206" s="18" t="s">
        <v>767</v>
      </c>
      <c r="E206" s="19" t="d">
        <v>2025-12-18</v>
      </c>
      <c r="F206" s="19" t="d">
        <v>2025-04-09</v>
      </c>
      <c r="G206" s="19" t="d">
        <v>2025-02-03</v>
      </c>
      <c r="H206" s="18">
        <v>242</v>
      </c>
      <c r="I206" s="18" t="s">
        <v>844</v>
      </c>
      <c r="J206" s="18" t="s">
        <v>1030</v>
      </c>
      <c r="K206" s="19" t="d">
        <v>2025-03-07</v>
      </c>
      <c r="L206" s="19" t="d">
        <v>2025-09-03</v>
      </c>
      <c r="M206" t="str">
        <f t="shared" si="3"/>
        <v>Indiana State</v>
      </c>
    </row>
    <row r="207" spans="1:13" x14ac:dyDescent="0.2">
      <c r="A207" t="s">
        <v>701</v>
      </c>
      <c r="B207" s="18">
        <v>206</v>
      </c>
      <c r="C207" s="18" t="s">
        <v>701</v>
      </c>
      <c r="D207" s="18" t="s">
        <v>767</v>
      </c>
      <c r="E207" s="18" t="s">
        <v>1273</v>
      </c>
      <c r="F207" s="19" t="d">
        <v>2025-03-10</v>
      </c>
      <c r="G207" s="19" t="d">
        <v>2025-02-02</v>
      </c>
      <c r="H207" s="18">
        <v>255</v>
      </c>
      <c r="I207" s="18" t="s">
        <v>844</v>
      </c>
      <c r="J207" s="19" t="d">
        <v>2025-01-07</v>
      </c>
      <c r="K207" s="19" t="d">
        <v>2025-04-06</v>
      </c>
      <c r="L207" s="19" t="d">
        <v>2025-08-04</v>
      </c>
      <c r="M207" t="str">
        <f t="shared" si="3"/>
        <v>Valparaiso</v>
      </c>
    </row>
    <row r="208" spans="1:13" x14ac:dyDescent="0.2">
      <c r="A208" t="s">
        <v>588</v>
      </c>
      <c r="B208" s="18">
        <v>207</v>
      </c>
      <c r="C208" s="18" t="s">
        <v>588</v>
      </c>
      <c r="D208" s="18" t="s">
        <v>776</v>
      </c>
      <c r="E208" s="18" t="s">
        <v>1232</v>
      </c>
      <c r="F208" s="19" t="d">
        <v>2025-07-08</v>
      </c>
      <c r="G208" s="19" t="d">
        <v>2025-02-02</v>
      </c>
      <c r="H208" s="18">
        <v>220</v>
      </c>
      <c r="I208" s="18" t="s">
        <v>845</v>
      </c>
      <c r="J208" s="18" t="s">
        <v>845</v>
      </c>
      <c r="K208" s="19" t="d">
        <v>2025-05-07</v>
      </c>
      <c r="L208" s="19" t="d">
        <v>2025-12-06</v>
      </c>
      <c r="M208" t="str">
        <f t="shared" si="3"/>
        <v>Northeastern</v>
      </c>
    </row>
    <row r="209" spans="1:13" x14ac:dyDescent="0.2">
      <c r="A209" t="s">
        <v>747</v>
      </c>
      <c r="B209" s="18">
        <v>208</v>
      </c>
      <c r="C209" s="18" t="s">
        <v>1076</v>
      </c>
      <c r="D209" s="18" t="s">
        <v>770</v>
      </c>
      <c r="E209" s="18" t="s">
        <v>1364</v>
      </c>
      <c r="F209" s="19" t="d">
        <v>2025-09-08</v>
      </c>
      <c r="G209" s="19" t="d">
        <v>2025-01-02</v>
      </c>
      <c r="H209" s="18">
        <v>195</v>
      </c>
      <c r="I209" s="18" t="s">
        <v>844</v>
      </c>
      <c r="J209" s="18" t="s">
        <v>844</v>
      </c>
      <c r="K209" s="19" t="d">
        <v>2025-02-03</v>
      </c>
      <c r="L209" s="18" t="s">
        <v>1544</v>
      </c>
      <c r="M209" t="str">
        <f t="shared" si="3"/>
        <v>Southeastern La.</v>
      </c>
    </row>
    <row r="210" spans="1:13" x14ac:dyDescent="0.2">
      <c r="A210" t="s">
        <v>458</v>
      </c>
      <c r="B210" s="18">
        <v>209</v>
      </c>
      <c r="C210" s="18" t="s">
        <v>458</v>
      </c>
      <c r="D210" s="18" t="s">
        <v>1044</v>
      </c>
      <c r="E210" s="19" t="d">
        <v>2025-12-14</v>
      </c>
      <c r="F210" s="19" t="d">
        <v>2025-05-09</v>
      </c>
      <c r="G210" s="18" t="s">
        <v>845</v>
      </c>
      <c r="H210" s="18">
        <v>207</v>
      </c>
      <c r="I210" s="18" t="s">
        <v>845</v>
      </c>
      <c r="J210" s="18" t="s">
        <v>846</v>
      </c>
      <c r="K210" s="19" t="d">
        <v>2025-04-02</v>
      </c>
      <c r="L210" s="19" t="d">
        <v>2025-08-08</v>
      </c>
      <c r="M210" t="str">
        <f t="shared" si="3"/>
        <v>Dartmouth</v>
      </c>
    </row>
    <row r="211" spans="1:13" x14ac:dyDescent="0.2">
      <c r="A211" t="s">
        <v>537</v>
      </c>
      <c r="B211" s="18">
        <v>210</v>
      </c>
      <c r="C211" s="18" t="s">
        <v>537</v>
      </c>
      <c r="D211" s="18" t="s">
        <v>779</v>
      </c>
      <c r="E211" s="18" t="s">
        <v>1536</v>
      </c>
      <c r="F211" s="19" t="d">
        <v>2025-05-07</v>
      </c>
      <c r="G211" s="19" t="d">
        <v>2025-01-03</v>
      </c>
      <c r="H211" s="18">
        <v>192</v>
      </c>
      <c r="I211" s="18" t="s">
        <v>845</v>
      </c>
      <c r="J211" s="18" t="s">
        <v>846</v>
      </c>
      <c r="K211" s="19" t="d">
        <v>2025-05-04</v>
      </c>
      <c r="L211" s="19" t="d">
        <v>2025-10-06</v>
      </c>
      <c r="M211" t="str">
        <f t="shared" si="3"/>
        <v>Longwood</v>
      </c>
    </row>
    <row r="212" spans="1:13" x14ac:dyDescent="0.2">
      <c r="A212" t="s">
        <v>640</v>
      </c>
      <c r="B212" s="18">
        <v>211</v>
      </c>
      <c r="C212" s="18" t="s">
        <v>640</v>
      </c>
      <c r="D212" s="18" t="s">
        <v>759</v>
      </c>
      <c r="E212" s="19" t="d">
        <v>2025-07-25</v>
      </c>
      <c r="F212" s="18" t="s">
        <v>1032</v>
      </c>
      <c r="G212" s="19" t="d">
        <v>2025-02-03</v>
      </c>
      <c r="H212" s="18">
        <v>253</v>
      </c>
      <c r="I212" s="19" t="d">
        <v>2025-01-09</v>
      </c>
      <c r="J212" s="19" t="d">
        <v>2025-01-09</v>
      </c>
      <c r="K212" s="19" t="d">
        <v>2025-02-04</v>
      </c>
      <c r="L212" s="19" t="d">
        <v>2025-03-03</v>
      </c>
      <c r="M212" t="str">
        <f t="shared" si="3"/>
        <v>Seton Hall</v>
      </c>
    </row>
    <row r="213" spans="1:13" x14ac:dyDescent="0.2">
      <c r="A213" t="s">
        <v>499</v>
      </c>
      <c r="B213" s="18">
        <v>212</v>
      </c>
      <c r="C213" s="18" t="s">
        <v>499</v>
      </c>
      <c r="D213" s="18" t="s">
        <v>776</v>
      </c>
      <c r="E213" s="18" t="s">
        <v>1367</v>
      </c>
      <c r="F213" s="19" t="d">
        <v>2025-04-09</v>
      </c>
      <c r="G213" s="19" t="d">
        <v>2025-03-03</v>
      </c>
      <c r="H213" s="18">
        <v>228</v>
      </c>
      <c r="I213" s="18" t="s">
        <v>845</v>
      </c>
      <c r="J213" s="18" t="s">
        <v>843</v>
      </c>
      <c r="K213" s="19" t="d">
        <v>2025-03-06</v>
      </c>
      <c r="L213" s="19" t="d">
        <v>2025-11-05</v>
      </c>
      <c r="M213" t="str">
        <f t="shared" si="3"/>
        <v>Hampton</v>
      </c>
    </row>
    <row r="214" spans="1:13" x14ac:dyDescent="0.2">
      <c r="A214" t="s">
        <v>429</v>
      </c>
      <c r="B214" s="18">
        <v>213</v>
      </c>
      <c r="C214" s="18" t="s">
        <v>429</v>
      </c>
      <c r="D214" s="18" t="s">
        <v>780</v>
      </c>
      <c r="E214" s="18" t="s">
        <v>1238</v>
      </c>
      <c r="F214" s="19" t="d">
        <v>2025-06-10</v>
      </c>
      <c r="G214" s="18" t="s">
        <v>845</v>
      </c>
      <c r="H214" s="18">
        <v>202</v>
      </c>
      <c r="I214" s="18" t="s">
        <v>846</v>
      </c>
      <c r="J214" s="18" t="s">
        <v>845</v>
      </c>
      <c r="K214" s="19" t="d">
        <v>2025-01-03</v>
      </c>
      <c r="L214" s="18" t="s">
        <v>992</v>
      </c>
      <c r="M214" t="str">
        <f t="shared" si="3"/>
        <v>Bucknell</v>
      </c>
    </row>
    <row r="215" spans="1:13" x14ac:dyDescent="0.2">
      <c r="A215" t="s">
        <v>526</v>
      </c>
      <c r="B215" s="18">
        <v>214</v>
      </c>
      <c r="C215" s="18" t="s">
        <v>526</v>
      </c>
      <c r="D215" s="18" t="s">
        <v>1042</v>
      </c>
      <c r="E215" s="18" t="s">
        <v>1273</v>
      </c>
      <c r="F215" s="19" t="d">
        <v>2025-02-10</v>
      </c>
      <c r="G215" s="19" t="d">
        <v>2025-02-04</v>
      </c>
      <c r="H215" s="18">
        <v>229</v>
      </c>
      <c r="I215" s="18" t="s">
        <v>847</v>
      </c>
      <c r="J215" s="19" t="d">
        <v>2025-01-05</v>
      </c>
      <c r="K215" s="19" t="d">
        <v>2025-06-06</v>
      </c>
      <c r="L215" s="19" t="d">
        <v>2025-06-03</v>
      </c>
      <c r="M215" t="str">
        <f t="shared" si="3"/>
        <v>La Salle</v>
      </c>
    </row>
    <row r="216" spans="1:13" x14ac:dyDescent="0.2">
      <c r="A216" t="s">
        <v>427</v>
      </c>
      <c r="B216" s="18">
        <v>215</v>
      </c>
      <c r="C216" s="18" t="s">
        <v>427</v>
      </c>
      <c r="D216" s="18" t="s">
        <v>1044</v>
      </c>
      <c r="E216" s="18" t="s">
        <v>1004</v>
      </c>
      <c r="F216" s="19" t="d">
        <v>2025-06-07</v>
      </c>
      <c r="G216" s="18" t="s">
        <v>842</v>
      </c>
      <c r="H216" s="18">
        <v>165</v>
      </c>
      <c r="I216" s="18" t="s">
        <v>846</v>
      </c>
      <c r="J216" s="19" t="d">
        <v>2025-01-01</v>
      </c>
      <c r="K216" s="19" t="d">
        <v>2025-03-03</v>
      </c>
      <c r="L216" s="19" t="d">
        <v>2025-09-06</v>
      </c>
      <c r="M216" t="str">
        <f t="shared" si="3"/>
        <v>Brown</v>
      </c>
    </row>
    <row r="217" spans="1:13" x14ac:dyDescent="0.2">
      <c r="A217" t="s">
        <v>746</v>
      </c>
      <c r="B217" s="18">
        <v>216</v>
      </c>
      <c r="C217" s="18" t="s">
        <v>1082</v>
      </c>
      <c r="D217" s="18" t="s">
        <v>777</v>
      </c>
      <c r="E217" s="18" t="s">
        <v>1299</v>
      </c>
      <c r="F217" s="19" t="d">
        <v>2025-07-08</v>
      </c>
      <c r="G217" s="20" t="d">
        <v>2000-03-01</v>
      </c>
      <c r="H217" s="18">
        <v>153</v>
      </c>
      <c r="I217" s="18" t="s">
        <v>844</v>
      </c>
      <c r="J217" s="18" t="s">
        <v>842</v>
      </c>
      <c r="K217" s="19" t="d">
        <v>2025-02-02</v>
      </c>
      <c r="L217" s="18" t="s">
        <v>1056</v>
      </c>
      <c r="M217" t="str">
        <f t="shared" si="3"/>
        <v>SIUE</v>
      </c>
    </row>
    <row r="218" spans="1:13" x14ac:dyDescent="0.2">
      <c r="A218" t="s">
        <v>401</v>
      </c>
      <c r="B218" s="18">
        <v>217</v>
      </c>
      <c r="C218" s="18" t="s">
        <v>401</v>
      </c>
      <c r="D218" s="18" t="s">
        <v>776</v>
      </c>
      <c r="E218" s="18" t="s">
        <v>1339</v>
      </c>
      <c r="F218" s="19" t="d">
        <v>2025-04-11</v>
      </c>
      <c r="G218" s="19" t="d">
        <v>2025-01-02</v>
      </c>
      <c r="H218" s="18">
        <v>215</v>
      </c>
      <c r="I218" s="18" t="s">
        <v>845</v>
      </c>
      <c r="J218" s="18" t="s">
        <v>844</v>
      </c>
      <c r="K218" s="19" t="d">
        <v>2025-04-08</v>
      </c>
      <c r="L218" s="19" t="d">
        <v>2025-11-04</v>
      </c>
      <c r="M218" t="str">
        <f t="shared" si="3"/>
        <v>William &amp; Mary</v>
      </c>
    </row>
    <row r="219" spans="1:13" x14ac:dyDescent="0.2">
      <c r="A219" t="s">
        <v>502</v>
      </c>
      <c r="B219" s="18">
        <v>218</v>
      </c>
      <c r="C219" s="18" t="s">
        <v>502</v>
      </c>
      <c r="D219" s="18" t="s">
        <v>776</v>
      </c>
      <c r="E219" s="18" t="s">
        <v>1292</v>
      </c>
      <c r="F219" s="19" t="d">
        <v>2025-05-09</v>
      </c>
      <c r="G219" s="19" t="d">
        <v>2025-04-02</v>
      </c>
      <c r="H219" s="18">
        <v>269</v>
      </c>
      <c r="I219" s="18" t="s">
        <v>845</v>
      </c>
      <c r="J219" s="19" t="d">
        <v>2025-01-01</v>
      </c>
      <c r="K219" s="19" t="d">
        <v>2025-06-07</v>
      </c>
      <c r="L219" s="19" t="d">
        <v>2025-06-09</v>
      </c>
      <c r="M219" t="str">
        <f t="shared" si="3"/>
        <v>Hofstra</v>
      </c>
    </row>
    <row r="220" spans="1:13" x14ac:dyDescent="0.2">
      <c r="A220" t="s">
        <v>441</v>
      </c>
      <c r="B220" s="18">
        <v>219</v>
      </c>
      <c r="C220" s="18" t="s">
        <v>1081</v>
      </c>
      <c r="D220" s="18" t="s">
        <v>778</v>
      </c>
      <c r="E220" s="19" t="d">
        <v>2025-10-17</v>
      </c>
      <c r="F220" s="19" t="d">
        <v>2025-05-10</v>
      </c>
      <c r="G220" s="18" t="s">
        <v>845</v>
      </c>
      <c r="H220" s="18">
        <v>223</v>
      </c>
      <c r="I220" s="19" t="d">
        <v>2025-01-03</v>
      </c>
      <c r="J220" s="19" t="d">
        <v>2025-01-03</v>
      </c>
      <c r="K220" s="18" t="s">
        <v>847</v>
      </c>
      <c r="L220" s="19" t="d">
        <v>2025-08-06</v>
      </c>
      <c r="M220" t="str">
        <f t="shared" si="3"/>
        <v>Central Mich.</v>
      </c>
    </row>
    <row r="221" spans="1:13" x14ac:dyDescent="0.2">
      <c r="A221" t="s">
        <v>721</v>
      </c>
      <c r="B221" s="18">
        <v>220</v>
      </c>
      <c r="C221" s="18" t="s">
        <v>889</v>
      </c>
      <c r="D221" s="18" t="s">
        <v>781</v>
      </c>
      <c r="E221" s="18" t="s">
        <v>1292</v>
      </c>
      <c r="F221" s="19" t="d">
        <v>2025-03-12</v>
      </c>
      <c r="G221" s="19" t="d">
        <v>2025-01-02</v>
      </c>
      <c r="H221" s="18">
        <v>271</v>
      </c>
      <c r="I221" s="18" t="s">
        <v>845</v>
      </c>
      <c r="J221" s="18" t="s">
        <v>844</v>
      </c>
      <c r="K221" s="19" t="d">
        <v>2025-04-10</v>
      </c>
      <c r="L221" s="19" t="d">
        <v>2025-09-05</v>
      </c>
      <c r="M221" t="str">
        <f t="shared" si="3"/>
        <v>Wright State</v>
      </c>
    </row>
    <row r="222" spans="1:13" x14ac:dyDescent="0.2">
      <c r="A222" t="s">
        <v>549</v>
      </c>
      <c r="B222" s="18">
        <v>221</v>
      </c>
      <c r="C222" s="18" t="s">
        <v>549</v>
      </c>
      <c r="D222" s="18" t="s">
        <v>1042</v>
      </c>
      <c r="E222" s="19" t="d">
        <v>2025-11-20</v>
      </c>
      <c r="F222" s="19" t="d">
        <v>2025-04-07</v>
      </c>
      <c r="G222" s="18" t="s">
        <v>847</v>
      </c>
      <c r="H222" s="18">
        <v>276</v>
      </c>
      <c r="I222" s="18" t="s">
        <v>846</v>
      </c>
      <c r="J222" s="19" t="d">
        <v>2025-01-05</v>
      </c>
      <c r="K222" s="19" t="d">
        <v>2025-05-07</v>
      </c>
      <c r="L222" s="19" t="d">
        <v>2025-05-05</v>
      </c>
      <c r="M222" t="str">
        <f t="shared" si="3"/>
        <v>Massachusetts</v>
      </c>
    </row>
    <row r="223" spans="1:13" x14ac:dyDescent="0.2">
      <c r="A223" t="s">
        <v>438</v>
      </c>
      <c r="B223" s="18">
        <v>222</v>
      </c>
      <c r="C223" s="18" t="s">
        <v>438</v>
      </c>
      <c r="D223" s="18" t="s">
        <v>776</v>
      </c>
      <c r="E223" s="18" t="s">
        <v>1545</v>
      </c>
      <c r="F223" s="19" t="d">
        <v>2025-07-10</v>
      </c>
      <c r="G223" s="18" t="s">
        <v>845</v>
      </c>
      <c r="H223" s="18">
        <v>249</v>
      </c>
      <c r="I223" s="18" t="s">
        <v>844</v>
      </c>
      <c r="J223" s="18" t="s">
        <v>844</v>
      </c>
      <c r="K223" s="19" t="d">
        <v>2025-03-06</v>
      </c>
      <c r="L223" s="19" t="d">
        <v>2025-10-07</v>
      </c>
      <c r="M223" t="str">
        <f t="shared" si="3"/>
        <v>Campbell</v>
      </c>
    </row>
    <row r="224" spans="1:13" x14ac:dyDescent="0.2">
      <c r="A224" t="s">
        <v>733</v>
      </c>
      <c r="B224" s="18">
        <v>223</v>
      </c>
      <c r="C224" s="18" t="s">
        <v>886</v>
      </c>
      <c r="D224" s="18" t="s">
        <v>772</v>
      </c>
      <c r="E224" s="18" t="s">
        <v>1027</v>
      </c>
      <c r="F224" s="19" t="d">
        <v>2025-02-09</v>
      </c>
      <c r="G224" s="18" t="s">
        <v>842</v>
      </c>
      <c r="H224" s="18">
        <v>206</v>
      </c>
      <c r="I224" s="18" t="s">
        <v>844</v>
      </c>
      <c r="J224" s="18" t="s">
        <v>1030</v>
      </c>
      <c r="K224" s="19" t="d">
        <v>2025-01-06</v>
      </c>
      <c r="L224" s="19" t="d">
        <v>2025-12-02</v>
      </c>
      <c r="M224" t="str">
        <f t="shared" si="3"/>
        <v>Hawaii</v>
      </c>
    </row>
    <row r="225" spans="1:13" x14ac:dyDescent="0.2">
      <c r="A225" t="s">
        <v>649</v>
      </c>
      <c r="B225" s="18">
        <v>224</v>
      </c>
      <c r="C225" s="18" t="s">
        <v>1080</v>
      </c>
      <c r="D225" s="18" t="s">
        <v>788</v>
      </c>
      <c r="E225" s="18" t="s">
        <v>1532</v>
      </c>
      <c r="F225" s="19" t="d">
        <v>2025-09-10</v>
      </c>
      <c r="G225" s="18" t="s">
        <v>845</v>
      </c>
      <c r="H225" s="18">
        <v>142</v>
      </c>
      <c r="I225" s="18" t="s">
        <v>847</v>
      </c>
      <c r="J225" s="20" t="d">
        <v>2000-01-01</v>
      </c>
      <c r="K225" s="18" t="s">
        <v>844</v>
      </c>
      <c r="L225" s="18" t="s">
        <v>1509</v>
      </c>
      <c r="M225" t="str">
        <f t="shared" si="3"/>
        <v>Southern U.</v>
      </c>
    </row>
    <row r="226" spans="1:13" x14ac:dyDescent="0.2">
      <c r="A226" t="s">
        <v>741</v>
      </c>
      <c r="B226" s="18">
        <v>225</v>
      </c>
      <c r="C226" s="18" t="s">
        <v>1078</v>
      </c>
      <c r="D226" s="18" t="s">
        <v>762</v>
      </c>
      <c r="E226" s="19" t="d">
        <v>2025-07-24</v>
      </c>
      <c r="F226" s="18" t="s">
        <v>1110</v>
      </c>
      <c r="G226" s="18" t="s">
        <v>843</v>
      </c>
      <c r="H226" s="18">
        <v>263</v>
      </c>
      <c r="I226" s="18" t="s">
        <v>983</v>
      </c>
      <c r="J226" s="18" t="s">
        <v>1031</v>
      </c>
      <c r="K226" s="19" t="d">
        <v>2025-03-04</v>
      </c>
      <c r="L226" s="19" t="d">
        <v>2025-04-03</v>
      </c>
      <c r="M226" t="str">
        <f t="shared" si="3"/>
        <v>Miami (FL)</v>
      </c>
    </row>
    <row r="227" spans="1:13" x14ac:dyDescent="0.2">
      <c r="A227" t="s">
        <v>393</v>
      </c>
      <c r="B227" s="18">
        <v>226</v>
      </c>
      <c r="C227" s="18" t="s">
        <v>766</v>
      </c>
      <c r="D227" s="18" t="s">
        <v>780</v>
      </c>
      <c r="E227" s="18" t="s">
        <v>1234</v>
      </c>
      <c r="F227" s="19" t="d">
        <v>2025-05-10</v>
      </c>
      <c r="G227" s="20" t="d">
        <v>2000-02-01</v>
      </c>
      <c r="H227" s="18">
        <v>163</v>
      </c>
      <c r="I227" s="18" t="s">
        <v>845</v>
      </c>
      <c r="J227" s="18" t="s">
        <v>846</v>
      </c>
      <c r="K227" s="19" t="d">
        <v>2025-01-02</v>
      </c>
      <c r="L227" s="18" t="s">
        <v>996</v>
      </c>
      <c r="M227" t="str">
        <f t="shared" si="3"/>
        <v>American</v>
      </c>
    </row>
    <row r="228" spans="1:13" x14ac:dyDescent="0.2">
      <c r="A228" t="s">
        <v>610</v>
      </c>
      <c r="B228" s="18">
        <v>227</v>
      </c>
      <c r="C228" s="18" t="s">
        <v>610</v>
      </c>
      <c r="D228" s="18" t="s">
        <v>763</v>
      </c>
      <c r="E228" s="19" t="d">
        <v>2025-12-22</v>
      </c>
      <c r="F228" s="19" t="d">
        <v>2025-02-11</v>
      </c>
      <c r="G228" s="19" t="d">
        <v>2025-04-02</v>
      </c>
      <c r="H228" s="18">
        <v>239</v>
      </c>
      <c r="I228" s="18" t="s">
        <v>1031</v>
      </c>
      <c r="J228" s="19" t="d">
        <v>2025-02-04</v>
      </c>
      <c r="K228" s="19" t="d">
        <v>2025-01-03</v>
      </c>
      <c r="L228" s="19" t="d">
        <v>2025-09-06</v>
      </c>
      <c r="M228" t="str">
        <f t="shared" si="3"/>
        <v>Pepperdine</v>
      </c>
    </row>
    <row r="229" spans="1:13" x14ac:dyDescent="0.2">
      <c r="A229" t="s">
        <v>402</v>
      </c>
      <c r="B229" s="18">
        <v>228</v>
      </c>
      <c r="C229" s="18" t="s">
        <v>402</v>
      </c>
      <c r="D229" s="18" t="s">
        <v>768</v>
      </c>
      <c r="E229" s="18" t="s">
        <v>1027</v>
      </c>
      <c r="F229" s="19" t="d">
        <v>2025-05-10</v>
      </c>
      <c r="G229" s="19" t="d">
        <v>2025-01-01</v>
      </c>
      <c r="H229" s="18">
        <v>217</v>
      </c>
      <c r="I229" s="18" t="s">
        <v>844</v>
      </c>
      <c r="J229" s="18" t="s">
        <v>844</v>
      </c>
      <c r="K229" s="19" t="d">
        <v>2025-05-07</v>
      </c>
      <c r="L229" s="19" t="d">
        <v>2025-08-05</v>
      </c>
      <c r="M229" t="str">
        <f t="shared" si="3"/>
        <v>Abilene Christian</v>
      </c>
    </row>
    <row r="230" spans="1:13" x14ac:dyDescent="0.2">
      <c r="A230" t="s">
        <v>593</v>
      </c>
      <c r="B230" s="18">
        <v>229</v>
      </c>
      <c r="C230" s="18" t="s">
        <v>1085</v>
      </c>
      <c r="D230" s="18" t="s">
        <v>781</v>
      </c>
      <c r="E230" s="18" t="s">
        <v>1352</v>
      </c>
      <c r="F230" s="19" t="d">
        <v>2025-05-10</v>
      </c>
      <c r="G230" s="18" t="s">
        <v>842</v>
      </c>
      <c r="H230" s="18">
        <v>221</v>
      </c>
      <c r="I230" s="18" t="s">
        <v>845</v>
      </c>
      <c r="J230" s="18" t="s">
        <v>843</v>
      </c>
      <c r="K230" s="19" t="d">
        <v>2025-04-07</v>
      </c>
      <c r="L230" s="19" t="d">
        <v>2025-11-04</v>
      </c>
      <c r="M230" t="str">
        <f t="shared" si="3"/>
        <v>Northern Ky.</v>
      </c>
    </row>
    <row r="231" spans="1:13" x14ac:dyDescent="0.2">
      <c r="A231" t="s">
        <v>595</v>
      </c>
      <c r="B231" s="18">
        <v>230</v>
      </c>
      <c r="C231" s="18" t="s">
        <v>911</v>
      </c>
      <c r="D231" s="18" t="s">
        <v>770</v>
      </c>
      <c r="E231" s="18" t="s">
        <v>1367</v>
      </c>
      <c r="F231" s="19" t="d">
        <v>2025-06-10</v>
      </c>
      <c r="G231" s="19" t="d">
        <v>2025-01-01</v>
      </c>
      <c r="H231" s="18">
        <v>193</v>
      </c>
      <c r="I231" s="18" t="s">
        <v>843</v>
      </c>
      <c r="J231" s="18" t="s">
        <v>843</v>
      </c>
      <c r="K231" s="19" t="d">
        <v>2025-04-03</v>
      </c>
      <c r="L231" s="19" t="d">
        <v>2025-10-05</v>
      </c>
      <c r="M231" t="str">
        <f t="shared" si="3"/>
        <v>Northwestern State</v>
      </c>
    </row>
    <row r="232" spans="1:13" x14ac:dyDescent="0.2">
      <c r="A232" t="s">
        <v>751</v>
      </c>
      <c r="B232" s="18">
        <v>231</v>
      </c>
      <c r="C232" s="18" t="s">
        <v>751</v>
      </c>
      <c r="D232" s="18" t="s">
        <v>768</v>
      </c>
      <c r="E232" s="19" t="d">
        <v>2025-11-18</v>
      </c>
      <c r="F232" s="19" t="d">
        <v>2025-03-11</v>
      </c>
      <c r="G232" s="19" t="d">
        <v>2025-01-03</v>
      </c>
      <c r="H232" s="18">
        <v>267</v>
      </c>
      <c r="I232" s="18" t="s">
        <v>844</v>
      </c>
      <c r="J232" s="18" t="s">
        <v>843</v>
      </c>
      <c r="K232" s="19" t="d">
        <v>2025-03-07</v>
      </c>
      <c r="L232" s="19" t="d">
        <v>2025-08-05</v>
      </c>
      <c r="M232" t="str">
        <f t="shared" si="3"/>
        <v>UT Arlington</v>
      </c>
    </row>
    <row r="233" spans="1:13" x14ac:dyDescent="0.2">
      <c r="A233" t="s">
        <v>704</v>
      </c>
      <c r="B233" s="18">
        <v>232</v>
      </c>
      <c r="C233" s="18" t="s">
        <v>704</v>
      </c>
      <c r="D233" s="18" t="s">
        <v>1064</v>
      </c>
      <c r="E233" s="18" t="s">
        <v>1523</v>
      </c>
      <c r="F233" s="19" t="d">
        <v>2025-07-08</v>
      </c>
      <c r="G233" s="19" t="d">
        <v>2025-01-01</v>
      </c>
      <c r="H233" s="18">
        <v>159</v>
      </c>
      <c r="I233" s="18" t="s">
        <v>844</v>
      </c>
      <c r="J233" s="20" t="d">
        <v>2000-01-01</v>
      </c>
      <c r="K233" s="19" t="d">
        <v>2025-03-03</v>
      </c>
      <c r="L233" s="18" t="s">
        <v>1066</v>
      </c>
      <c r="M233" t="str">
        <f t="shared" si="3"/>
        <v>Vermont</v>
      </c>
    </row>
    <row r="234" spans="1:13" x14ac:dyDescent="0.2">
      <c r="A234" t="s">
        <v>645</v>
      </c>
      <c r="B234" s="18">
        <v>233</v>
      </c>
      <c r="C234" s="18" t="s">
        <v>645</v>
      </c>
      <c r="D234" s="18" t="s">
        <v>1049</v>
      </c>
      <c r="E234" s="18" t="s">
        <v>1364</v>
      </c>
      <c r="F234" s="19" t="d">
        <v>2025-04-11</v>
      </c>
      <c r="G234" s="19" t="d">
        <v>2025-01-01</v>
      </c>
      <c r="H234" s="18">
        <v>189</v>
      </c>
      <c r="I234" s="18" t="s">
        <v>846</v>
      </c>
      <c r="J234" s="18" t="s">
        <v>844</v>
      </c>
      <c r="K234" s="19" t="d">
        <v>2025-03-05</v>
      </c>
      <c r="L234" s="18" t="s">
        <v>817</v>
      </c>
      <c r="M234" t="str">
        <f t="shared" si="3"/>
        <v>South Dakota</v>
      </c>
    </row>
    <row r="235" spans="1:13" x14ac:dyDescent="0.2">
      <c r="A235" t="s">
        <v>534</v>
      </c>
      <c r="B235" s="18">
        <v>234</v>
      </c>
      <c r="C235" s="18" t="s">
        <v>534</v>
      </c>
      <c r="D235" s="18" t="s">
        <v>777</v>
      </c>
      <c r="E235" s="18" t="s">
        <v>1254</v>
      </c>
      <c r="F235" s="19" t="d">
        <v>2025-09-07</v>
      </c>
      <c r="G235" s="19" t="d">
        <v>2025-01-02</v>
      </c>
      <c r="H235" s="18">
        <v>198</v>
      </c>
      <c r="I235" s="18" t="s">
        <v>844</v>
      </c>
      <c r="J235" s="18" t="s">
        <v>845</v>
      </c>
      <c r="K235" s="19" t="d">
        <v>2025-02-04</v>
      </c>
      <c r="L235" s="18" t="s">
        <v>1066</v>
      </c>
      <c r="M235" t="str">
        <f t="shared" si="3"/>
        <v>Little Rock</v>
      </c>
    </row>
    <row r="236" spans="1:13" x14ac:dyDescent="0.2">
      <c r="A236" t="s">
        <v>461</v>
      </c>
      <c r="B236" s="18">
        <v>235</v>
      </c>
      <c r="C236" s="18" t="s">
        <v>461</v>
      </c>
      <c r="D236" s="18" t="s">
        <v>776</v>
      </c>
      <c r="E236" s="18" t="s">
        <v>1283</v>
      </c>
      <c r="F236" s="19" t="d">
        <v>2025-03-11</v>
      </c>
      <c r="G236" s="19" t="d">
        <v>2025-05-02</v>
      </c>
      <c r="H236" s="18">
        <v>301</v>
      </c>
      <c r="I236" s="18" t="s">
        <v>845</v>
      </c>
      <c r="J236" s="19" t="d">
        <v>2025-01-01</v>
      </c>
      <c r="K236" s="19" t="d">
        <v>2025-02-11</v>
      </c>
      <c r="L236" s="19" t="d">
        <v>2025-11-07</v>
      </c>
      <c r="M236" t="str">
        <f t="shared" si="3"/>
        <v>Delaware</v>
      </c>
    </row>
    <row r="237" spans="1:13" x14ac:dyDescent="0.2">
      <c r="A237" t="s">
        <v>567</v>
      </c>
      <c r="B237" s="18">
        <v>236</v>
      </c>
      <c r="C237" s="18" t="s">
        <v>567</v>
      </c>
      <c r="D237" s="18" t="s">
        <v>785</v>
      </c>
      <c r="E237" s="18" t="s">
        <v>1206</v>
      </c>
      <c r="F237" s="19" t="d">
        <v>2025-09-08</v>
      </c>
      <c r="G237" s="20" t="d">
        <v>2000-03-01</v>
      </c>
      <c r="H237" s="18">
        <v>160</v>
      </c>
      <c r="I237" s="18" t="s">
        <v>844</v>
      </c>
      <c r="J237" s="18" t="s">
        <v>845</v>
      </c>
      <c r="K237" s="19" t="d">
        <v>2025-04-01</v>
      </c>
      <c r="L237" s="18" t="s">
        <v>992</v>
      </c>
      <c r="M237" t="str">
        <f t="shared" si="3"/>
        <v>Mount State Mary's</v>
      </c>
    </row>
    <row r="238" spans="1:13" x14ac:dyDescent="0.2">
      <c r="A238" t="s">
        <v>681</v>
      </c>
      <c r="B238" s="18">
        <v>237</v>
      </c>
      <c r="C238" s="18" t="s">
        <v>681</v>
      </c>
      <c r="D238" s="18" t="s">
        <v>772</v>
      </c>
      <c r="E238" s="18" t="s">
        <v>1545</v>
      </c>
      <c r="F238" s="19" t="d">
        <v>2025-07-10</v>
      </c>
      <c r="G238" s="18" t="s">
        <v>845</v>
      </c>
      <c r="H238" s="18">
        <v>218</v>
      </c>
      <c r="I238" s="18" t="s">
        <v>844</v>
      </c>
      <c r="J238" s="19" t="d">
        <v>2025-01-06</v>
      </c>
      <c r="K238" s="19" t="d">
        <v>2025-04-05</v>
      </c>
      <c r="L238" s="19" t="d">
        <v>2025-08-04</v>
      </c>
      <c r="M238" t="str">
        <f t="shared" si="3"/>
        <v>UC Davis</v>
      </c>
    </row>
    <row r="239" spans="1:13" x14ac:dyDescent="0.2">
      <c r="A239" t="s">
        <v>675</v>
      </c>
      <c r="B239" s="18">
        <v>238</v>
      </c>
      <c r="C239" s="18" t="s">
        <v>675</v>
      </c>
      <c r="D239" s="18" t="s">
        <v>778</v>
      </c>
      <c r="E239" s="18" t="s">
        <v>1232</v>
      </c>
      <c r="F239" s="19" t="d">
        <v>2025-06-09</v>
      </c>
      <c r="G239" s="19" t="d">
        <v>2025-03-02</v>
      </c>
      <c r="H239" s="18">
        <v>178</v>
      </c>
      <c r="I239" s="18" t="s">
        <v>846</v>
      </c>
      <c r="J239" s="18" t="s">
        <v>843</v>
      </c>
      <c r="K239" s="19" t="d">
        <v>2025-05-04</v>
      </c>
      <c r="L239" s="19" t="d">
        <v>2025-12-04</v>
      </c>
      <c r="M239" t="str">
        <f t="shared" si="3"/>
        <v>Toledo</v>
      </c>
    </row>
    <row r="240" spans="1:13" x14ac:dyDescent="0.2">
      <c r="A240" t="s">
        <v>486</v>
      </c>
      <c r="B240" s="18">
        <v>239</v>
      </c>
      <c r="C240" s="18" t="s">
        <v>486</v>
      </c>
      <c r="D240" s="18" t="s">
        <v>1042</v>
      </c>
      <c r="E240" s="19" t="d">
        <v>2025-11-21</v>
      </c>
      <c r="F240" s="19" t="d">
        <v>2025-02-10</v>
      </c>
      <c r="G240" s="19" t="d">
        <v>2025-02-03</v>
      </c>
      <c r="H240" s="18">
        <v>282</v>
      </c>
      <c r="I240" s="18" t="s">
        <v>846</v>
      </c>
      <c r="J240" s="18" t="s">
        <v>847</v>
      </c>
      <c r="K240" s="19" t="d">
        <v>2025-06-09</v>
      </c>
      <c r="L240" s="19" t="d">
        <v>2025-05-04</v>
      </c>
      <c r="M240" t="str">
        <f t="shared" si="3"/>
        <v>Fordham</v>
      </c>
    </row>
    <row r="241" spans="1:13" x14ac:dyDescent="0.2">
      <c r="A241" t="s">
        <v>615</v>
      </c>
      <c r="B241" s="18">
        <v>240</v>
      </c>
      <c r="C241" s="18" t="s">
        <v>615</v>
      </c>
      <c r="D241" s="18" t="s">
        <v>779</v>
      </c>
      <c r="E241" s="19" t="d">
        <v>2025-11-18</v>
      </c>
      <c r="F241" s="19" t="d">
        <v>2025-04-12</v>
      </c>
      <c r="G241" s="19" t="d">
        <v>2025-02-01</v>
      </c>
      <c r="H241" s="18">
        <v>281</v>
      </c>
      <c r="I241" s="18" t="s">
        <v>842</v>
      </c>
      <c r="J241" s="18" t="s">
        <v>846</v>
      </c>
      <c r="K241" s="19" t="d">
        <v>2025-05-05</v>
      </c>
      <c r="L241" s="19" t="d">
        <v>2025-06-10</v>
      </c>
      <c r="M241" t="str">
        <f t="shared" si="3"/>
        <v>Presbyterian</v>
      </c>
    </row>
    <row r="242" spans="1:13" x14ac:dyDescent="0.2">
      <c r="A242" t="s">
        <v>753</v>
      </c>
      <c r="B242" s="18">
        <v>241</v>
      </c>
      <c r="C242" s="18" t="s">
        <v>753</v>
      </c>
      <c r="D242" s="18" t="s">
        <v>1049</v>
      </c>
      <c r="E242" s="19" t="d">
        <v>2025-09-20</v>
      </c>
      <c r="F242" s="19" t="d">
        <v>2025-02-12</v>
      </c>
      <c r="G242" s="19" t="d">
        <v>2025-01-03</v>
      </c>
      <c r="H242" s="18">
        <v>302</v>
      </c>
      <c r="I242" s="18" t="s">
        <v>844</v>
      </c>
      <c r="J242" s="19" t="d">
        <v>2025-01-02</v>
      </c>
      <c r="K242" s="19" t="d">
        <v>2025-01-10</v>
      </c>
      <c r="L242" s="19" t="d">
        <v>2025-07-06</v>
      </c>
      <c r="M242" t="str">
        <f t="shared" si="3"/>
        <v>Kansas City</v>
      </c>
    </row>
    <row r="243" spans="1:13" x14ac:dyDescent="0.2">
      <c r="A243" t="s">
        <v>689</v>
      </c>
      <c r="B243" s="18">
        <v>242</v>
      </c>
      <c r="C243" s="18" t="s">
        <v>689</v>
      </c>
      <c r="D243" s="18" t="s">
        <v>1064</v>
      </c>
      <c r="E243" s="18" t="s">
        <v>1535</v>
      </c>
      <c r="F243" s="19" t="d">
        <v>2025-03-11</v>
      </c>
      <c r="G243" s="18" t="s">
        <v>842</v>
      </c>
      <c r="H243" s="18">
        <v>224</v>
      </c>
      <c r="I243" s="18" t="s">
        <v>845</v>
      </c>
      <c r="J243" s="18" t="s">
        <v>844</v>
      </c>
      <c r="K243" s="19" t="d">
        <v>2025-01-06</v>
      </c>
      <c r="L243" s="18" t="s">
        <v>832</v>
      </c>
      <c r="M243" t="str">
        <f t="shared" si="3"/>
        <v>UMass Lowell</v>
      </c>
    </row>
    <row r="244" spans="1:13" x14ac:dyDescent="0.2">
      <c r="A244" t="s">
        <v>544</v>
      </c>
      <c r="B244" s="18">
        <v>243</v>
      </c>
      <c r="C244" s="18" t="s">
        <v>544</v>
      </c>
      <c r="D244" s="18" t="s">
        <v>785</v>
      </c>
      <c r="E244" s="18" t="s">
        <v>1543</v>
      </c>
      <c r="F244" s="19" t="d">
        <v>2025-08-07</v>
      </c>
      <c r="G244" s="18" t="s">
        <v>845</v>
      </c>
      <c r="H244" s="18">
        <v>197</v>
      </c>
      <c r="I244" s="18" t="s">
        <v>845</v>
      </c>
      <c r="J244" s="18" t="s">
        <v>845</v>
      </c>
      <c r="K244" s="19" t="d">
        <v>2025-02-01</v>
      </c>
      <c r="L244" s="18" t="s">
        <v>1001</v>
      </c>
      <c r="M244" t="str">
        <f t="shared" si="3"/>
        <v>Manhattan</v>
      </c>
    </row>
    <row r="245" spans="1:13" x14ac:dyDescent="0.2">
      <c r="A245" t="s">
        <v>433</v>
      </c>
      <c r="B245" s="18">
        <v>244</v>
      </c>
      <c r="C245" s="18" t="s">
        <v>1087</v>
      </c>
      <c r="D245" s="18" t="s">
        <v>772</v>
      </c>
      <c r="E245" s="19" t="d">
        <v>2025-12-19</v>
      </c>
      <c r="F245" s="19" t="d">
        <v>2025-04-11</v>
      </c>
      <c r="G245" s="19" t="d">
        <v>2025-01-02</v>
      </c>
      <c r="H245" s="18">
        <v>272</v>
      </c>
      <c r="I245" s="18" t="s">
        <v>844</v>
      </c>
      <c r="J245" s="18" t="s">
        <v>843</v>
      </c>
      <c r="K245" s="19" t="d">
        <v>2025-03-09</v>
      </c>
      <c r="L245" s="19" t="d">
        <v>2025-09-04</v>
      </c>
      <c r="M245" t="str">
        <f t="shared" si="3"/>
        <v>CSU Bakersfield</v>
      </c>
    </row>
    <row r="246" spans="1:13" x14ac:dyDescent="0.2">
      <c r="A246" t="s">
        <v>561</v>
      </c>
      <c r="B246" s="18">
        <v>245</v>
      </c>
      <c r="C246" s="18" t="s">
        <v>908</v>
      </c>
      <c r="D246" s="18" t="s">
        <v>767</v>
      </c>
      <c r="E246" s="19" t="d">
        <v>2025-07-23</v>
      </c>
      <c r="F246" s="19" t="d">
        <v>2025-01-12</v>
      </c>
      <c r="G246" s="19" t="d">
        <v>2025-01-03</v>
      </c>
      <c r="H246" s="18">
        <v>328</v>
      </c>
      <c r="I246" s="18" t="s">
        <v>845</v>
      </c>
      <c r="J246" s="19" t="d">
        <v>2025-01-07</v>
      </c>
      <c r="K246" s="19" t="d">
        <v>2025-02-10</v>
      </c>
      <c r="L246" s="19" t="d">
        <v>2025-04-05</v>
      </c>
      <c r="M246" t="str">
        <f t="shared" si="3"/>
        <v>Missouri State</v>
      </c>
    </row>
    <row r="247" spans="1:13" x14ac:dyDescent="0.2">
      <c r="A247" t="s">
        <v>545</v>
      </c>
      <c r="B247" s="18">
        <v>246</v>
      </c>
      <c r="C247" s="18" t="s">
        <v>545</v>
      </c>
      <c r="D247" s="18" t="s">
        <v>785</v>
      </c>
      <c r="E247" s="18" t="s">
        <v>1353</v>
      </c>
      <c r="F247" s="19" t="d">
        <v>2025-09-05</v>
      </c>
      <c r="G247" s="18" t="s">
        <v>845</v>
      </c>
      <c r="H247" s="18">
        <v>155</v>
      </c>
      <c r="I247" s="18" t="s">
        <v>842</v>
      </c>
      <c r="J247" s="18" t="s">
        <v>842</v>
      </c>
      <c r="K247" s="19" t="d">
        <v>2025-01-01</v>
      </c>
      <c r="L247" s="18" t="s">
        <v>1014</v>
      </c>
      <c r="M247" t="str">
        <f t="shared" si="3"/>
        <v>Marist</v>
      </c>
    </row>
    <row r="248" spans="1:13" x14ac:dyDescent="0.2">
      <c r="A248" t="s">
        <v>451</v>
      </c>
      <c r="B248" s="18">
        <v>247</v>
      </c>
      <c r="C248" s="18" t="s">
        <v>451</v>
      </c>
      <c r="D248" s="18" t="s">
        <v>780</v>
      </c>
      <c r="E248" s="18" t="s">
        <v>1273</v>
      </c>
      <c r="F248" s="19" t="d">
        <v>2025-04-13</v>
      </c>
      <c r="G248" s="18" t="s">
        <v>844</v>
      </c>
      <c r="H248" s="18">
        <v>300</v>
      </c>
      <c r="I248" s="18" t="s">
        <v>845</v>
      </c>
      <c r="J248" s="19" t="d">
        <v>2025-01-02</v>
      </c>
      <c r="K248" s="18" t="s">
        <v>983</v>
      </c>
      <c r="L248" s="19" t="d">
        <v>2025-12-08</v>
      </c>
      <c r="M248" t="str">
        <f t="shared" si="3"/>
        <v>Colgate</v>
      </c>
    </row>
    <row r="249" spans="1:13" x14ac:dyDescent="0.2">
      <c r="A249" t="s">
        <v>589</v>
      </c>
      <c r="B249" s="18">
        <v>248</v>
      </c>
      <c r="C249" s="18" t="s">
        <v>1088</v>
      </c>
      <c r="D249" s="18" t="s">
        <v>782</v>
      </c>
      <c r="E249" s="18" t="s">
        <v>1535</v>
      </c>
      <c r="F249" s="19" t="d">
        <v>2025-07-08</v>
      </c>
      <c r="G249" s="19" t="d">
        <v>2025-01-02</v>
      </c>
      <c r="H249" s="18">
        <v>235</v>
      </c>
      <c r="I249" s="18" t="s">
        <v>842</v>
      </c>
      <c r="J249" s="18" t="s">
        <v>844</v>
      </c>
      <c r="K249" s="19" t="d">
        <v>2025-01-07</v>
      </c>
      <c r="L249" s="18" t="s">
        <v>832</v>
      </c>
      <c r="M249" t="str">
        <f t="shared" si="3"/>
        <v>Northern Ariz.</v>
      </c>
    </row>
    <row r="250" spans="1:13" x14ac:dyDescent="0.2">
      <c r="A250" t="s">
        <v>511</v>
      </c>
      <c r="B250" s="18">
        <v>249</v>
      </c>
      <c r="C250" s="18" t="s">
        <v>1091</v>
      </c>
      <c r="D250" s="18" t="s">
        <v>770</v>
      </c>
      <c r="E250" s="18" t="s">
        <v>1027</v>
      </c>
      <c r="F250" s="19" t="d">
        <v>2025-04-10</v>
      </c>
      <c r="G250" s="19" t="d">
        <v>2025-02-01</v>
      </c>
      <c r="H250" s="18">
        <v>237</v>
      </c>
      <c r="I250" s="18" t="s">
        <v>844</v>
      </c>
      <c r="J250" s="18" t="s">
        <v>845</v>
      </c>
      <c r="K250" s="18" t="s">
        <v>1030</v>
      </c>
      <c r="L250" s="18" t="s">
        <v>1546</v>
      </c>
      <c r="M250" t="str">
        <f t="shared" si="3"/>
        <v>UIW</v>
      </c>
    </row>
    <row r="251" spans="1:13" x14ac:dyDescent="0.2">
      <c r="A251" t="s">
        <v>667</v>
      </c>
      <c r="B251" s="18">
        <v>250</v>
      </c>
      <c r="C251" s="18" t="s">
        <v>921</v>
      </c>
      <c r="D251" s="18" t="s">
        <v>777</v>
      </c>
      <c r="E251" s="18" t="s">
        <v>1367</v>
      </c>
      <c r="F251" s="19" t="d">
        <v>2025-04-10</v>
      </c>
      <c r="G251" s="19" t="d">
        <v>2025-01-03</v>
      </c>
      <c r="H251" s="18">
        <v>256</v>
      </c>
      <c r="I251" s="18" t="s">
        <v>845</v>
      </c>
      <c r="J251" s="18" t="s">
        <v>845</v>
      </c>
      <c r="K251" s="19" t="d">
        <v>2025-01-05</v>
      </c>
      <c r="L251" s="18" t="s">
        <v>1012</v>
      </c>
      <c r="M251" t="str">
        <f t="shared" si="3"/>
        <v>Tennessee State</v>
      </c>
    </row>
    <row r="252" spans="1:13" x14ac:dyDescent="0.2">
      <c r="A252" t="s">
        <v>752</v>
      </c>
      <c r="B252" s="18">
        <v>251</v>
      </c>
      <c r="C252" s="18" t="s">
        <v>1083</v>
      </c>
      <c r="D252" s="18" t="s">
        <v>770</v>
      </c>
      <c r="E252" s="19" t="d">
        <v>2025-12-15</v>
      </c>
      <c r="F252" s="19" t="d">
        <v>2025-02-11</v>
      </c>
      <c r="G252" s="20" t="d">
        <v>2000-02-01</v>
      </c>
      <c r="H252" s="18">
        <v>200</v>
      </c>
      <c r="I252" s="18" t="s">
        <v>843</v>
      </c>
      <c r="J252" s="18" t="s">
        <v>845</v>
      </c>
      <c r="K252" s="18" t="s">
        <v>847</v>
      </c>
      <c r="L252" s="19" t="d">
        <v>2025-12-05</v>
      </c>
      <c r="M252" t="str">
        <f t="shared" si="3"/>
        <v>UTRGV</v>
      </c>
    </row>
    <row r="253" spans="1:13" x14ac:dyDescent="0.2">
      <c r="A253" t="s">
        <v>514</v>
      </c>
      <c r="B253" s="18">
        <v>252</v>
      </c>
      <c r="C253" s="18" t="s">
        <v>514</v>
      </c>
      <c r="D253" s="18" t="s">
        <v>785</v>
      </c>
      <c r="E253" s="18" t="s">
        <v>1350</v>
      </c>
      <c r="F253" s="19" t="d">
        <v>2025-07-07</v>
      </c>
      <c r="G253" s="19" t="d">
        <v>2025-03-03</v>
      </c>
      <c r="H253" s="18">
        <v>277</v>
      </c>
      <c r="I253" s="18" t="s">
        <v>845</v>
      </c>
      <c r="J253" s="18" t="s">
        <v>842</v>
      </c>
      <c r="K253" s="19" t="d">
        <v>2025-02-04</v>
      </c>
      <c r="L253" s="18" t="s">
        <v>1009</v>
      </c>
      <c r="M253" t="str">
        <f t="shared" si="3"/>
        <v>Iona</v>
      </c>
    </row>
    <row r="254" spans="1:13" x14ac:dyDescent="0.2">
      <c r="A254" t="s">
        <v>624</v>
      </c>
      <c r="B254" s="18">
        <v>253</v>
      </c>
      <c r="C254" s="18" t="s">
        <v>624</v>
      </c>
      <c r="D254" s="18" t="s">
        <v>1042</v>
      </c>
      <c r="E254" s="19" t="d">
        <v>2025-08-22</v>
      </c>
      <c r="F254" s="19" t="d">
        <v>2025-02-11</v>
      </c>
      <c r="G254" s="19" t="d">
        <v>2025-01-02</v>
      </c>
      <c r="H254" s="18">
        <v>299</v>
      </c>
      <c r="I254" s="18" t="s">
        <v>843</v>
      </c>
      <c r="J254" s="18" t="s">
        <v>847</v>
      </c>
      <c r="K254" s="19" t="d">
        <v>2025-04-10</v>
      </c>
      <c r="L254" s="19" t="d">
        <v>2025-04-03</v>
      </c>
      <c r="M254" t="str">
        <f t="shared" si="3"/>
        <v>Richmond</v>
      </c>
    </row>
    <row r="255" spans="1:13" x14ac:dyDescent="0.2">
      <c r="A255" t="s">
        <v>629</v>
      </c>
      <c r="B255" s="18">
        <v>254</v>
      </c>
      <c r="C255" s="18" t="s">
        <v>629</v>
      </c>
      <c r="D255" s="18" t="s">
        <v>785</v>
      </c>
      <c r="E255" s="18" t="s">
        <v>1268</v>
      </c>
      <c r="F255" s="19" t="d">
        <v>2025-05-11</v>
      </c>
      <c r="G255" s="19" t="d">
        <v>2025-02-02</v>
      </c>
      <c r="H255" s="18">
        <v>290</v>
      </c>
      <c r="I255" s="18" t="s">
        <v>845</v>
      </c>
      <c r="J255" s="18" t="s">
        <v>842</v>
      </c>
      <c r="K255" s="19" t="d">
        <v>2025-01-07</v>
      </c>
      <c r="L255" s="18" t="s">
        <v>1021</v>
      </c>
      <c r="M255" t="str">
        <f t="shared" si="3"/>
        <v>Sacred Heart</v>
      </c>
    </row>
    <row r="256" spans="1:13" x14ac:dyDescent="0.2">
      <c r="A256" t="s">
        <v>494</v>
      </c>
      <c r="B256" s="18">
        <v>255</v>
      </c>
      <c r="C256" s="18" t="s">
        <v>1090</v>
      </c>
      <c r="D256" s="18" t="s">
        <v>769</v>
      </c>
      <c r="E256" s="18" t="s">
        <v>1259</v>
      </c>
      <c r="F256" s="19" t="d">
        <v>2025-04-11</v>
      </c>
      <c r="G256" s="19" t="d">
        <v>2025-02-02</v>
      </c>
      <c r="H256" s="18">
        <v>226</v>
      </c>
      <c r="I256" s="18" t="s">
        <v>844</v>
      </c>
      <c r="J256" s="18" t="s">
        <v>846</v>
      </c>
      <c r="K256" s="19" t="d">
        <v>2025-01-06</v>
      </c>
      <c r="L256" s="18" t="s">
        <v>1539</v>
      </c>
      <c r="M256" t="str">
        <f t="shared" si="3"/>
        <v>Ga. Southern</v>
      </c>
    </row>
    <row r="257" spans="1:13" x14ac:dyDescent="0.2">
      <c r="A257" t="s">
        <v>500</v>
      </c>
      <c r="B257" s="18">
        <v>256</v>
      </c>
      <c r="C257" s="18" t="s">
        <v>500</v>
      </c>
      <c r="D257" s="18" t="s">
        <v>1044</v>
      </c>
      <c r="E257" s="19" t="d">
        <v>2025-11-15</v>
      </c>
      <c r="F257" s="19" t="d">
        <v>2025-05-10</v>
      </c>
      <c r="G257" s="18" t="s">
        <v>842</v>
      </c>
      <c r="H257" s="18">
        <v>212</v>
      </c>
      <c r="I257" s="18" t="s">
        <v>844</v>
      </c>
      <c r="J257" s="19" t="d">
        <v>2025-01-02</v>
      </c>
      <c r="K257" s="19" t="d">
        <v>2025-02-05</v>
      </c>
      <c r="L257" s="19" t="d">
        <v>2025-08-06</v>
      </c>
      <c r="M257" t="str">
        <f t="shared" si="3"/>
        <v>Harvard</v>
      </c>
    </row>
    <row r="258" spans="1:13" x14ac:dyDescent="0.2">
      <c r="A258" t="s">
        <v>477</v>
      </c>
      <c r="B258" s="18">
        <v>257</v>
      </c>
      <c r="C258" s="18" t="s">
        <v>477</v>
      </c>
      <c r="D258" s="18" t="s">
        <v>767</v>
      </c>
      <c r="E258" s="19" t="d">
        <v>2025-10-21</v>
      </c>
      <c r="F258" s="19" t="d">
        <v>2025-04-11</v>
      </c>
      <c r="G258" s="18" t="s">
        <v>845</v>
      </c>
      <c r="H258" s="18">
        <v>297</v>
      </c>
      <c r="I258" s="18" t="s">
        <v>846</v>
      </c>
      <c r="J258" s="19" t="d">
        <v>2025-01-04</v>
      </c>
      <c r="K258" s="19" t="d">
        <v>2025-05-09</v>
      </c>
      <c r="L258" s="19" t="d">
        <v>2025-04-05</v>
      </c>
      <c r="M258" t="str">
        <f t="shared" si="3"/>
        <v>Evansville</v>
      </c>
    </row>
    <row r="259" spans="1:13" x14ac:dyDescent="0.2">
      <c r="A259" t="s">
        <v>562</v>
      </c>
      <c r="B259" s="18">
        <v>258</v>
      </c>
      <c r="C259" s="18" t="s">
        <v>562</v>
      </c>
      <c r="D259" s="18" t="s">
        <v>776</v>
      </c>
      <c r="E259" s="18" t="s">
        <v>1329</v>
      </c>
      <c r="F259" s="19" t="d">
        <v>2025-04-14</v>
      </c>
      <c r="G259" s="19" t="d">
        <v>2025-01-04</v>
      </c>
      <c r="H259" s="18">
        <v>287</v>
      </c>
      <c r="I259" s="18" t="s">
        <v>844</v>
      </c>
      <c r="J259" s="18" t="s">
        <v>844</v>
      </c>
      <c r="K259" s="19" t="d">
        <v>2025-03-12</v>
      </c>
      <c r="L259" s="19" t="d">
        <v>2025-10-04</v>
      </c>
      <c r="M259" t="str">
        <f t="shared" si="3"/>
        <v>Monmouth</v>
      </c>
    </row>
    <row r="260" spans="1:13" x14ac:dyDescent="0.2">
      <c r="A260" t="s">
        <v>641</v>
      </c>
      <c r="B260" s="18">
        <v>259</v>
      </c>
      <c r="C260" s="18" t="s">
        <v>641</v>
      </c>
      <c r="D260" s="18" t="s">
        <v>785</v>
      </c>
      <c r="E260" s="18" t="s">
        <v>1268</v>
      </c>
      <c r="F260" s="19" t="d">
        <v>2025-04-10</v>
      </c>
      <c r="G260" s="19" t="d">
        <v>2025-01-03</v>
      </c>
      <c r="H260" s="18">
        <v>289</v>
      </c>
      <c r="I260" s="18" t="s">
        <v>845</v>
      </c>
      <c r="J260" s="20" t="d">
        <v>2000-01-01</v>
      </c>
      <c r="K260" s="19" t="d">
        <v>2025-01-06</v>
      </c>
      <c r="L260" s="19" t="d">
        <v>2025-12-11</v>
      </c>
      <c r="M260" t="str">
        <f t="shared" ref="M260:M323" si="4">SUBSTITUTE(C260,"St.", "State")</f>
        <v>Siena</v>
      </c>
    </row>
    <row r="261" spans="1:13" x14ac:dyDescent="0.2">
      <c r="A261" t="s">
        <v>484</v>
      </c>
      <c r="B261" s="18">
        <v>260</v>
      </c>
      <c r="C261" s="18" t="s">
        <v>906</v>
      </c>
      <c r="D261" s="18" t="s">
        <v>774</v>
      </c>
      <c r="E261" s="19" t="d">
        <v>2025-08-23</v>
      </c>
      <c r="F261" s="19" t="d">
        <v>2025-01-13</v>
      </c>
      <c r="G261" s="19" t="d">
        <v>2025-02-02</v>
      </c>
      <c r="H261" s="18">
        <v>333</v>
      </c>
      <c r="I261" s="18" t="s">
        <v>845</v>
      </c>
      <c r="J261" s="18" t="s">
        <v>843</v>
      </c>
      <c r="K261" s="19" t="d">
        <v>2025-03-15</v>
      </c>
      <c r="L261" s="19" t="d">
        <v>2025-05-03</v>
      </c>
      <c r="M261" t="str">
        <f t="shared" si="4"/>
        <v>FIU</v>
      </c>
    </row>
    <row r="262" spans="1:13" x14ac:dyDescent="0.2">
      <c r="A262" t="s">
        <v>551</v>
      </c>
      <c r="B262" s="18">
        <v>261</v>
      </c>
      <c r="C262" s="18" t="s">
        <v>551</v>
      </c>
      <c r="D262" s="18" t="s">
        <v>775</v>
      </c>
      <c r="E262" s="19" t="d">
        <v>2025-12-19</v>
      </c>
      <c r="F262" s="19" t="d">
        <v>2025-05-11</v>
      </c>
      <c r="G262" s="19" t="d">
        <v>2025-02-02</v>
      </c>
      <c r="H262" s="18">
        <v>288</v>
      </c>
      <c r="I262" s="18" t="s">
        <v>842</v>
      </c>
      <c r="J262" s="18" t="s">
        <v>848</v>
      </c>
      <c r="K262" s="19" t="d">
        <v>2025-03-10</v>
      </c>
      <c r="L262" s="19" t="d">
        <v>2025-09-02</v>
      </c>
      <c r="M262" t="str">
        <f t="shared" si="4"/>
        <v>Mercer</v>
      </c>
    </row>
    <row r="263" spans="1:13" x14ac:dyDescent="0.2">
      <c r="A263" t="s">
        <v>586</v>
      </c>
      <c r="B263" s="18">
        <v>262</v>
      </c>
      <c r="C263" s="18" t="s">
        <v>586</v>
      </c>
      <c r="D263" s="18" t="s">
        <v>784</v>
      </c>
      <c r="E263" s="18" t="s">
        <v>1545</v>
      </c>
      <c r="F263" s="19" t="d">
        <v>2025-07-10</v>
      </c>
      <c r="G263" s="18" t="s">
        <v>845</v>
      </c>
      <c r="H263" s="18">
        <v>227</v>
      </c>
      <c r="I263" s="18" t="s">
        <v>846</v>
      </c>
      <c r="J263" s="19" t="d">
        <v>2025-02-01</v>
      </c>
      <c r="K263" s="19" t="d">
        <v>2025-04-05</v>
      </c>
      <c r="L263" s="19" t="d">
        <v>2025-07-08</v>
      </c>
      <c r="M263" t="str">
        <f t="shared" si="4"/>
        <v>North Florida</v>
      </c>
    </row>
    <row r="264" spans="1:13" x14ac:dyDescent="0.2">
      <c r="A264" t="s">
        <v>408</v>
      </c>
      <c r="B264" s="18">
        <v>263</v>
      </c>
      <c r="C264" s="18" t="s">
        <v>1089</v>
      </c>
      <c r="D264" s="18" t="s">
        <v>1064</v>
      </c>
      <c r="E264" s="18" t="s">
        <v>1352</v>
      </c>
      <c r="F264" s="19" t="d">
        <v>2025-08-08</v>
      </c>
      <c r="G264" s="19" t="d">
        <v>2025-01-01</v>
      </c>
      <c r="H264" s="18">
        <v>258</v>
      </c>
      <c r="I264" s="18" t="s">
        <v>842</v>
      </c>
      <c r="J264" s="18" t="s">
        <v>844</v>
      </c>
      <c r="K264" s="19" t="d">
        <v>2025-02-05</v>
      </c>
      <c r="L264" s="18" t="s">
        <v>1012</v>
      </c>
      <c r="M264" t="str">
        <f t="shared" si="4"/>
        <v>UAlbany</v>
      </c>
    </row>
    <row r="265" spans="1:13" x14ac:dyDescent="0.2">
      <c r="A265" t="s">
        <v>517</v>
      </c>
      <c r="B265" s="18">
        <v>264</v>
      </c>
      <c r="C265" s="18" t="s">
        <v>922</v>
      </c>
      <c r="D265" s="18" t="s">
        <v>788</v>
      </c>
      <c r="E265" s="18" t="s">
        <v>1327</v>
      </c>
      <c r="F265" s="19" t="d">
        <v>2025-06-15</v>
      </c>
      <c r="G265" s="19" t="d">
        <v>2025-02-02</v>
      </c>
      <c r="H265" s="18">
        <v>208</v>
      </c>
      <c r="I265" s="18" t="s">
        <v>847</v>
      </c>
      <c r="J265" s="18" t="s">
        <v>847</v>
      </c>
      <c r="K265" s="18" t="s">
        <v>843</v>
      </c>
      <c r="L265" s="18" t="s">
        <v>1547</v>
      </c>
      <c r="M265" t="str">
        <f t="shared" si="4"/>
        <v>Jackson State</v>
      </c>
    </row>
    <row r="266" spans="1:13" x14ac:dyDescent="0.2">
      <c r="A266" t="s">
        <v>495</v>
      </c>
      <c r="B266" s="18">
        <v>265</v>
      </c>
      <c r="C266" s="18" t="s">
        <v>924</v>
      </c>
      <c r="D266" s="18" t="s">
        <v>769</v>
      </c>
      <c r="E266" s="18" t="s">
        <v>1273</v>
      </c>
      <c r="F266" s="19" t="d">
        <v>2025-03-11</v>
      </c>
      <c r="G266" s="19" t="d">
        <v>2025-02-02</v>
      </c>
      <c r="H266" s="18">
        <v>264</v>
      </c>
      <c r="I266" s="18" t="s">
        <v>846</v>
      </c>
      <c r="J266" s="18" t="s">
        <v>846</v>
      </c>
      <c r="K266" s="19" t="d">
        <v>2025-01-07</v>
      </c>
      <c r="L266" s="19" t="d">
        <v>2025-12-06</v>
      </c>
      <c r="M266" t="str">
        <f t="shared" si="4"/>
        <v>Georgia State</v>
      </c>
    </row>
    <row r="267" spans="1:13" x14ac:dyDescent="0.2">
      <c r="A267" t="s">
        <v>489</v>
      </c>
      <c r="B267" s="18">
        <v>266</v>
      </c>
      <c r="C267" s="18" t="s">
        <v>489</v>
      </c>
      <c r="D267" s="18" t="s">
        <v>779</v>
      </c>
      <c r="E267" s="19" t="d">
        <v>2025-11-20</v>
      </c>
      <c r="F267" s="19" t="d">
        <v>2025-03-13</v>
      </c>
      <c r="G267" s="19" t="d">
        <v>2025-03-01</v>
      </c>
      <c r="H267" s="18">
        <v>295</v>
      </c>
      <c r="I267" s="18" t="s">
        <v>844</v>
      </c>
      <c r="J267" s="18" t="s">
        <v>843</v>
      </c>
      <c r="K267" s="19" t="d">
        <v>2025-01-06</v>
      </c>
      <c r="L267" s="19" t="d">
        <v>2025-10-08</v>
      </c>
      <c r="M267" t="str">
        <f t="shared" si="4"/>
        <v>Gardner-Webb</v>
      </c>
    </row>
    <row r="268" spans="1:13" x14ac:dyDescent="0.2">
      <c r="A268" t="s">
        <v>444</v>
      </c>
      <c r="B268" s="18">
        <v>267</v>
      </c>
      <c r="C268" s="18" t="s">
        <v>444</v>
      </c>
      <c r="D268" s="18" t="s">
        <v>1043</v>
      </c>
      <c r="E268" s="19" t="d">
        <v>2025-10-22</v>
      </c>
      <c r="F268" s="19" t="d">
        <v>2025-01-12</v>
      </c>
      <c r="G268" s="19" t="d">
        <v>2025-02-02</v>
      </c>
      <c r="H268" s="18">
        <v>320</v>
      </c>
      <c r="I268" s="18" t="s">
        <v>844</v>
      </c>
      <c r="J268" s="18" t="s">
        <v>843</v>
      </c>
      <c r="K268" s="19" t="d">
        <v>2025-01-12</v>
      </c>
      <c r="L268" s="19" t="d">
        <v>2025-09-04</v>
      </c>
      <c r="M268" t="str">
        <f t="shared" si="4"/>
        <v>Charlotte</v>
      </c>
    </row>
    <row r="269" spans="1:13" x14ac:dyDescent="0.2">
      <c r="A269" t="s">
        <v>474</v>
      </c>
      <c r="B269" s="18">
        <v>268</v>
      </c>
      <c r="C269" s="18" t="s">
        <v>1095</v>
      </c>
      <c r="D269" s="18" t="s">
        <v>778</v>
      </c>
      <c r="E269" s="18" t="s">
        <v>1352</v>
      </c>
      <c r="F269" s="19" t="d">
        <v>2025-06-10</v>
      </c>
      <c r="G269" s="19" t="d">
        <v>2025-01-01</v>
      </c>
      <c r="H269" s="18">
        <v>247</v>
      </c>
      <c r="I269" s="18" t="s">
        <v>842</v>
      </c>
      <c r="J269" s="18" t="s">
        <v>844</v>
      </c>
      <c r="K269" s="19" t="d">
        <v>2025-03-10</v>
      </c>
      <c r="L269" s="19" t="d">
        <v>2025-12-04</v>
      </c>
      <c r="M269" t="str">
        <f t="shared" si="4"/>
        <v>Eastern Mich.</v>
      </c>
    </row>
    <row r="270" spans="1:13" x14ac:dyDescent="0.2">
      <c r="A270" t="s">
        <v>507</v>
      </c>
      <c r="B270" s="18">
        <v>269</v>
      </c>
      <c r="C270" s="18" t="s">
        <v>507</v>
      </c>
      <c r="D270" s="18" t="s">
        <v>782</v>
      </c>
      <c r="E270" s="19" t="d">
        <v>2025-12-19</v>
      </c>
      <c r="F270" s="19" t="d">
        <v>2025-05-11</v>
      </c>
      <c r="G270" s="19" t="d">
        <v>2025-01-02</v>
      </c>
      <c r="H270" s="18">
        <v>283</v>
      </c>
      <c r="I270" s="18" t="s">
        <v>845</v>
      </c>
      <c r="J270" s="18" t="s">
        <v>843</v>
      </c>
      <c r="K270" s="19" t="d">
        <v>2025-03-07</v>
      </c>
      <c r="L270" s="19" t="d">
        <v>2025-09-07</v>
      </c>
      <c r="M270" t="str">
        <f t="shared" si="4"/>
        <v>Idaho</v>
      </c>
    </row>
    <row r="271" spans="1:13" x14ac:dyDescent="0.2">
      <c r="A271" t="s">
        <v>570</v>
      </c>
      <c r="B271" s="18">
        <v>270</v>
      </c>
      <c r="C271" s="18" t="s">
        <v>570</v>
      </c>
      <c r="D271" s="18" t="s">
        <v>780</v>
      </c>
      <c r="E271" s="18" t="s">
        <v>1261</v>
      </c>
      <c r="F271" s="19" t="d">
        <v>2025-06-12</v>
      </c>
      <c r="G271" s="18" t="s">
        <v>844</v>
      </c>
      <c r="H271" s="18">
        <v>313</v>
      </c>
      <c r="I271" s="18" t="s">
        <v>842</v>
      </c>
      <c r="J271" s="18" t="s">
        <v>845</v>
      </c>
      <c r="K271" s="19" t="d">
        <v>2025-02-05</v>
      </c>
      <c r="L271" s="19" t="d">
        <v>2025-12-13</v>
      </c>
      <c r="M271" t="str">
        <f t="shared" si="4"/>
        <v>Navy</v>
      </c>
    </row>
    <row r="272" spans="1:13" x14ac:dyDescent="0.2">
      <c r="A272" t="s">
        <v>679</v>
      </c>
      <c r="B272" s="18">
        <v>271</v>
      </c>
      <c r="C272" s="18" t="s">
        <v>679</v>
      </c>
      <c r="D272" s="18" t="s">
        <v>1043</v>
      </c>
      <c r="E272" s="19" t="d">
        <v>2025-11-20</v>
      </c>
      <c r="F272" s="19" t="d">
        <v>2025-03-08</v>
      </c>
      <c r="G272" s="19" t="d">
        <v>2025-02-03</v>
      </c>
      <c r="H272" s="18">
        <v>294</v>
      </c>
      <c r="I272" s="18" t="s">
        <v>844</v>
      </c>
      <c r="J272" s="19" t="d">
        <v>2025-01-04</v>
      </c>
      <c r="K272" s="19" t="d">
        <v>2025-04-07</v>
      </c>
      <c r="L272" s="19" t="d">
        <v>2025-06-07</v>
      </c>
      <c r="M272" t="str">
        <f t="shared" si="4"/>
        <v>Tulsa</v>
      </c>
    </row>
    <row r="273" spans="1:13" x14ac:dyDescent="0.2">
      <c r="A273" t="s">
        <v>454</v>
      </c>
      <c r="B273" s="18">
        <v>272</v>
      </c>
      <c r="C273" s="18" t="s">
        <v>454</v>
      </c>
      <c r="D273" s="18" t="s">
        <v>1044</v>
      </c>
      <c r="E273" s="19" t="d">
        <v>2025-10-15</v>
      </c>
      <c r="F273" s="19" t="d">
        <v>2025-03-09</v>
      </c>
      <c r="G273" s="18" t="s">
        <v>842</v>
      </c>
      <c r="H273" s="18">
        <v>222</v>
      </c>
      <c r="I273" s="19" t="d">
        <v>2025-01-01</v>
      </c>
      <c r="J273" s="18" t="s">
        <v>846</v>
      </c>
      <c r="K273" s="18" t="s">
        <v>843</v>
      </c>
      <c r="L273" s="19" t="d">
        <v>2025-09-07</v>
      </c>
      <c r="M273" t="str">
        <f t="shared" si="4"/>
        <v>Columbia</v>
      </c>
    </row>
    <row r="274" spans="1:13" x14ac:dyDescent="0.2">
      <c r="A274" t="s">
        <v>658</v>
      </c>
      <c r="B274" s="18">
        <v>273</v>
      </c>
      <c r="C274" s="18" t="s">
        <v>1084</v>
      </c>
      <c r="D274" s="18" t="s">
        <v>770</v>
      </c>
      <c r="E274" s="19" t="d">
        <v>2025-11-17</v>
      </c>
      <c r="F274" s="19" t="d">
        <v>2025-06-09</v>
      </c>
      <c r="G274" s="18" t="s">
        <v>842</v>
      </c>
      <c r="H274" s="18">
        <v>240</v>
      </c>
      <c r="I274" s="18" t="s">
        <v>846</v>
      </c>
      <c r="J274" s="18" t="s">
        <v>844</v>
      </c>
      <c r="K274" s="19" t="d">
        <v>2025-03-02</v>
      </c>
      <c r="L274" s="19" t="d">
        <v>2025-08-10</v>
      </c>
      <c r="M274" t="str">
        <f t="shared" si="4"/>
        <v>SFA</v>
      </c>
    </row>
    <row r="275" spans="1:13" x14ac:dyDescent="0.2">
      <c r="A275" t="s">
        <v>407</v>
      </c>
      <c r="B275" s="18">
        <v>274</v>
      </c>
      <c r="C275" s="18" t="s">
        <v>920</v>
      </c>
      <c r="D275" s="18" t="s">
        <v>788</v>
      </c>
      <c r="E275" s="18" t="s">
        <v>1238</v>
      </c>
      <c r="F275" s="19" t="d">
        <v>2025-06-10</v>
      </c>
      <c r="G275" s="19" t="d">
        <v>2025-05-02</v>
      </c>
      <c r="H275" s="18">
        <v>203</v>
      </c>
      <c r="I275" s="18" t="s">
        <v>846</v>
      </c>
      <c r="J275" s="18" t="s">
        <v>846</v>
      </c>
      <c r="K275" s="19" t="d">
        <v>2025-03-01</v>
      </c>
      <c r="L275" s="18" t="s">
        <v>1051</v>
      </c>
      <c r="M275" t="str">
        <f t="shared" si="4"/>
        <v>Alabama State</v>
      </c>
    </row>
    <row r="276" spans="1:13" x14ac:dyDescent="0.2">
      <c r="A276" t="s">
        <v>584</v>
      </c>
      <c r="B276" s="18">
        <v>275</v>
      </c>
      <c r="C276" s="18" t="s">
        <v>584</v>
      </c>
      <c r="D276" s="18" t="s">
        <v>1049</v>
      </c>
      <c r="E276" s="19" t="d">
        <v>2025-09-21</v>
      </c>
      <c r="F276" s="19" t="d">
        <v>2025-02-12</v>
      </c>
      <c r="G276" s="19" t="d">
        <v>2025-01-03</v>
      </c>
      <c r="H276" s="18">
        <v>308</v>
      </c>
      <c r="I276" s="18" t="s">
        <v>844</v>
      </c>
      <c r="J276" s="18" t="s">
        <v>843</v>
      </c>
      <c r="K276" s="19" t="d">
        <v>2025-05-07</v>
      </c>
      <c r="L276" s="19" t="d">
        <v>2025-04-08</v>
      </c>
      <c r="M276" t="str">
        <f t="shared" si="4"/>
        <v>North Dakota</v>
      </c>
    </row>
    <row r="277" spans="1:13" x14ac:dyDescent="0.2">
      <c r="A277" t="s">
        <v>417</v>
      </c>
      <c r="B277" s="18">
        <v>276</v>
      </c>
      <c r="C277" s="18" t="s">
        <v>902</v>
      </c>
      <c r="D277" s="18" t="s">
        <v>778</v>
      </c>
      <c r="E277" s="19" t="d">
        <v>2025-11-17</v>
      </c>
      <c r="F277" s="19" t="d">
        <v>2025-04-09</v>
      </c>
      <c r="G277" s="19" t="d">
        <v>2025-01-01</v>
      </c>
      <c r="H277" s="18">
        <v>275</v>
      </c>
      <c r="I277" s="18" t="s">
        <v>845</v>
      </c>
      <c r="J277" s="19" t="d">
        <v>2025-01-01</v>
      </c>
      <c r="K277" s="19" t="d">
        <v>2025-02-06</v>
      </c>
      <c r="L277" s="19" t="d">
        <v>2025-08-09</v>
      </c>
      <c r="M277" t="str">
        <f t="shared" si="4"/>
        <v>Ball State</v>
      </c>
    </row>
    <row r="278" spans="1:13" x14ac:dyDescent="0.2">
      <c r="A278" t="s">
        <v>421</v>
      </c>
      <c r="B278" s="18">
        <v>277</v>
      </c>
      <c r="C278" s="18" t="s">
        <v>421</v>
      </c>
      <c r="D278" s="18" t="s">
        <v>788</v>
      </c>
      <c r="E278" s="18" t="s">
        <v>1245</v>
      </c>
      <c r="F278" s="19" t="d">
        <v>2025-07-12</v>
      </c>
      <c r="G278" s="19" t="d">
        <v>2025-02-02</v>
      </c>
      <c r="H278" s="18">
        <v>205</v>
      </c>
      <c r="I278" s="18" t="s">
        <v>843</v>
      </c>
      <c r="J278" s="18" t="s">
        <v>844</v>
      </c>
      <c r="K278" s="19" t="d">
        <v>2025-01-04</v>
      </c>
      <c r="L278" s="18" t="s">
        <v>1002</v>
      </c>
      <c r="M278" t="str">
        <f t="shared" si="4"/>
        <v>Bethune-Cookman</v>
      </c>
    </row>
    <row r="279" spans="1:13" x14ac:dyDescent="0.2">
      <c r="A279" t="s">
        <v>487</v>
      </c>
      <c r="B279" s="18">
        <v>278</v>
      </c>
      <c r="C279" s="18" t="s">
        <v>914</v>
      </c>
      <c r="D279" s="18" t="s">
        <v>765</v>
      </c>
      <c r="E279" s="19" t="d">
        <v>2025-06-26</v>
      </c>
      <c r="F279" s="19" t="d">
        <v>2025-01-14</v>
      </c>
      <c r="G279" s="18" t="s">
        <v>846</v>
      </c>
      <c r="H279" s="18">
        <v>315</v>
      </c>
      <c r="I279" s="18" t="s">
        <v>848</v>
      </c>
      <c r="J279" s="18" t="s">
        <v>983</v>
      </c>
      <c r="K279" s="18" t="s">
        <v>848</v>
      </c>
      <c r="L279" s="19" t="d">
        <v>2025-06-04</v>
      </c>
      <c r="M279" t="str">
        <f t="shared" si="4"/>
        <v>Fresno State</v>
      </c>
    </row>
    <row r="280" spans="1:13" x14ac:dyDescent="0.2">
      <c r="A280" t="s">
        <v>716</v>
      </c>
      <c r="B280" s="18">
        <v>279</v>
      </c>
      <c r="C280" s="18" t="s">
        <v>1100</v>
      </c>
      <c r="D280" s="18" t="s">
        <v>778</v>
      </c>
      <c r="E280" s="19" t="d">
        <v>2025-11-20</v>
      </c>
      <c r="F280" s="19" t="d">
        <v>2025-06-10</v>
      </c>
      <c r="G280" s="18" t="s">
        <v>845</v>
      </c>
      <c r="H280" s="18">
        <v>298</v>
      </c>
      <c r="I280" s="18" t="s">
        <v>844</v>
      </c>
      <c r="J280" s="19" t="d">
        <v>2025-01-03</v>
      </c>
      <c r="K280" s="19" t="d">
        <v>2025-02-06</v>
      </c>
      <c r="L280" s="19" t="d">
        <v>2025-08-09</v>
      </c>
      <c r="M280" t="str">
        <f t="shared" si="4"/>
        <v>Western Mich.</v>
      </c>
    </row>
    <row r="281" spans="1:13" x14ac:dyDescent="0.2">
      <c r="A281" t="s">
        <v>536</v>
      </c>
      <c r="B281" s="18">
        <v>280</v>
      </c>
      <c r="C281" s="18" t="s">
        <v>923</v>
      </c>
      <c r="D281" s="18" t="s">
        <v>787</v>
      </c>
      <c r="E281" s="18" t="s">
        <v>1352</v>
      </c>
      <c r="F281" s="19" t="d">
        <v>2025-07-09</v>
      </c>
      <c r="G281" s="18" t="s">
        <v>844</v>
      </c>
      <c r="H281" s="18">
        <v>243</v>
      </c>
      <c r="I281" s="18" t="s">
        <v>844</v>
      </c>
      <c r="J281" s="18" t="s">
        <v>842</v>
      </c>
      <c r="K281" s="19" t="d">
        <v>2025-01-02</v>
      </c>
      <c r="L281" s="18" t="s">
        <v>1007</v>
      </c>
      <c r="M281" t="str">
        <f t="shared" si="4"/>
        <v>LIU</v>
      </c>
    </row>
    <row r="282" spans="1:13" x14ac:dyDescent="0.2">
      <c r="A282" t="s">
        <v>530</v>
      </c>
      <c r="B282" s="18">
        <v>281</v>
      </c>
      <c r="C282" s="18" t="s">
        <v>530</v>
      </c>
      <c r="D282" s="18" t="s">
        <v>780</v>
      </c>
      <c r="E282" s="19" t="d">
        <v>2025-09-19</v>
      </c>
      <c r="F282" s="19" t="d">
        <v>2025-03-14</v>
      </c>
      <c r="G282" s="18" t="s">
        <v>842</v>
      </c>
      <c r="H282" s="18">
        <v>296</v>
      </c>
      <c r="I282" s="18" t="s">
        <v>846</v>
      </c>
      <c r="J282" s="18" t="s">
        <v>845</v>
      </c>
      <c r="K282" s="18" t="s">
        <v>844</v>
      </c>
      <c r="L282" s="19" t="d">
        <v>2025-09-13</v>
      </c>
      <c r="M282" t="str">
        <f t="shared" si="4"/>
        <v>Lehigh</v>
      </c>
    </row>
    <row r="283" spans="1:13" x14ac:dyDescent="0.2">
      <c r="A283" t="s">
        <v>416</v>
      </c>
      <c r="B283" s="18">
        <v>282</v>
      </c>
      <c r="C283" s="18" t="s">
        <v>416</v>
      </c>
      <c r="D283" s="18" t="s">
        <v>784</v>
      </c>
      <c r="E283" s="19" t="d">
        <v>2025-12-19</v>
      </c>
      <c r="F283" s="19" t="d">
        <v>2025-04-13</v>
      </c>
      <c r="G283" s="19" t="d">
        <v>2025-02-01</v>
      </c>
      <c r="H283" s="18">
        <v>268</v>
      </c>
      <c r="I283" s="18" t="s">
        <v>844</v>
      </c>
      <c r="J283" s="19" t="d">
        <v>2025-01-04</v>
      </c>
      <c r="K283" s="19" t="d">
        <v>2025-02-06</v>
      </c>
      <c r="L283" s="19" t="d">
        <v>2025-09-07</v>
      </c>
      <c r="M283" t="str">
        <f t="shared" si="4"/>
        <v>Austin Peay</v>
      </c>
    </row>
    <row r="284" spans="1:13" x14ac:dyDescent="0.2">
      <c r="A284" t="s">
        <v>527</v>
      </c>
      <c r="B284" s="18">
        <v>283</v>
      </c>
      <c r="C284" s="18" t="s">
        <v>527</v>
      </c>
      <c r="D284" s="18" t="s">
        <v>780</v>
      </c>
      <c r="E284" s="19" t="d">
        <v>2025-12-20</v>
      </c>
      <c r="F284" s="19" t="d">
        <v>2025-03-14</v>
      </c>
      <c r="G284" s="18" t="s">
        <v>842</v>
      </c>
      <c r="H284" s="18">
        <v>323</v>
      </c>
      <c r="I284" s="18" t="s">
        <v>845</v>
      </c>
      <c r="J284" s="18" t="s">
        <v>844</v>
      </c>
      <c r="K284" s="18" t="s">
        <v>847</v>
      </c>
      <c r="L284" s="19" t="d">
        <v>2025-12-12</v>
      </c>
      <c r="M284" t="str">
        <f t="shared" si="4"/>
        <v>Lafayette</v>
      </c>
    </row>
    <row r="285" spans="1:13" x14ac:dyDescent="0.2">
      <c r="A285" t="s">
        <v>475</v>
      </c>
      <c r="B285" s="18">
        <v>284</v>
      </c>
      <c r="C285" s="18" t="s">
        <v>1086</v>
      </c>
      <c r="D285" s="18" t="s">
        <v>782</v>
      </c>
      <c r="E285" s="19" t="d">
        <v>2025-08-22</v>
      </c>
      <c r="F285" s="19" t="d">
        <v>2025-02-14</v>
      </c>
      <c r="G285" s="18" t="s">
        <v>844</v>
      </c>
      <c r="H285" s="18">
        <v>325</v>
      </c>
      <c r="I285" s="18" t="s">
        <v>844</v>
      </c>
      <c r="J285" s="18" t="s">
        <v>843</v>
      </c>
      <c r="K285" s="19" t="d">
        <v>2025-01-09</v>
      </c>
      <c r="L285" s="19" t="d">
        <v>2025-07-07</v>
      </c>
      <c r="M285" t="str">
        <f t="shared" si="4"/>
        <v>Eastern Wash.</v>
      </c>
    </row>
    <row r="286" spans="1:13" x14ac:dyDescent="0.2">
      <c r="A286" t="s">
        <v>671</v>
      </c>
      <c r="B286" s="18">
        <v>285</v>
      </c>
      <c r="C286" s="18" t="s">
        <v>671</v>
      </c>
      <c r="D286" s="18" t="s">
        <v>788</v>
      </c>
      <c r="E286" s="19" t="d">
        <v>2025-12-17</v>
      </c>
      <c r="F286" s="19" t="d">
        <v>2025-06-12</v>
      </c>
      <c r="G286" s="18" t="s">
        <v>845</v>
      </c>
      <c r="H286" s="18">
        <v>232</v>
      </c>
      <c r="I286" s="18" t="s">
        <v>843</v>
      </c>
      <c r="J286" s="18" t="s">
        <v>846</v>
      </c>
      <c r="K286" s="18" t="s">
        <v>846</v>
      </c>
      <c r="L286" s="19" t="d">
        <v>2025-12-07</v>
      </c>
      <c r="M286" t="str">
        <f t="shared" si="4"/>
        <v>Texas Southern</v>
      </c>
    </row>
    <row r="287" spans="1:13" x14ac:dyDescent="0.2">
      <c r="A287" t="s">
        <v>633</v>
      </c>
      <c r="B287" s="18">
        <v>286</v>
      </c>
      <c r="C287" s="18" t="s">
        <v>633</v>
      </c>
      <c r="D287" s="18" t="s">
        <v>785</v>
      </c>
      <c r="E287" s="19" t="d">
        <v>2025-11-16</v>
      </c>
      <c r="F287" s="19" t="d">
        <v>2025-06-10</v>
      </c>
      <c r="G287" s="18" t="s">
        <v>842</v>
      </c>
      <c r="H287" s="18">
        <v>265</v>
      </c>
      <c r="I287" s="18" t="s">
        <v>842</v>
      </c>
      <c r="J287" s="18" t="s">
        <v>845</v>
      </c>
      <c r="K287" s="19" t="d">
        <v>2025-01-03</v>
      </c>
      <c r="L287" s="19" t="d">
        <v>2025-10-12</v>
      </c>
      <c r="M287" t="str">
        <f t="shared" si="4"/>
        <v>Saint Peter's</v>
      </c>
    </row>
    <row r="288" spans="1:13" x14ac:dyDescent="0.2">
      <c r="A288" t="s">
        <v>505</v>
      </c>
      <c r="B288" s="18">
        <v>287</v>
      </c>
      <c r="C288" s="18" t="s">
        <v>505</v>
      </c>
      <c r="D288" s="18" t="s">
        <v>770</v>
      </c>
      <c r="E288" s="19" t="d">
        <v>2025-10-20</v>
      </c>
      <c r="F288" s="19" t="d">
        <v>2025-04-12</v>
      </c>
      <c r="G288" s="18" t="s">
        <v>845</v>
      </c>
      <c r="H288" s="18">
        <v>292</v>
      </c>
      <c r="I288" s="18" t="s">
        <v>843</v>
      </c>
      <c r="J288" s="18" t="s">
        <v>845</v>
      </c>
      <c r="K288" s="19" t="d">
        <v>2025-01-06</v>
      </c>
      <c r="L288" s="19" t="d">
        <v>2025-09-09</v>
      </c>
      <c r="M288" t="str">
        <f t="shared" si="4"/>
        <v>Houston Christian</v>
      </c>
    </row>
    <row r="289" spans="1:13" x14ac:dyDescent="0.2">
      <c r="A289" t="s">
        <v>612</v>
      </c>
      <c r="B289" s="18">
        <v>288</v>
      </c>
      <c r="C289" s="18" t="s">
        <v>612</v>
      </c>
      <c r="D289" s="18" t="s">
        <v>763</v>
      </c>
      <c r="E289" s="19" t="d">
        <v>2025-10-20</v>
      </c>
      <c r="F289" s="19" t="d">
        <v>2025-03-09</v>
      </c>
      <c r="G289" s="18" t="s">
        <v>843</v>
      </c>
      <c r="H289" s="18">
        <v>246</v>
      </c>
      <c r="I289" s="18" t="s">
        <v>1030</v>
      </c>
      <c r="J289" s="18" t="s">
        <v>843</v>
      </c>
      <c r="K289" s="19" t="d">
        <v>2025-02-06</v>
      </c>
      <c r="L289" s="19" t="d">
        <v>2025-08-04</v>
      </c>
      <c r="M289" t="str">
        <f t="shared" si="4"/>
        <v>Portland</v>
      </c>
    </row>
    <row r="290" spans="1:13" x14ac:dyDescent="0.2">
      <c r="A290" t="s">
        <v>424</v>
      </c>
      <c r="B290" s="18">
        <v>289</v>
      </c>
      <c r="C290" s="18" t="s">
        <v>424</v>
      </c>
      <c r="D290" s="18" t="s">
        <v>778</v>
      </c>
      <c r="E290" s="19" t="d">
        <v>2025-12-18</v>
      </c>
      <c r="F290" s="19" t="d">
        <v>2025-05-08</v>
      </c>
      <c r="G290" s="19" t="d">
        <v>2025-01-02</v>
      </c>
      <c r="H290" s="18">
        <v>285</v>
      </c>
      <c r="I290" s="18" t="s">
        <v>845</v>
      </c>
      <c r="J290" s="18" t="s">
        <v>844</v>
      </c>
      <c r="K290" s="19" t="d">
        <v>2025-02-06</v>
      </c>
      <c r="L290" s="19" t="d">
        <v>2025-10-09</v>
      </c>
      <c r="M290" t="str">
        <f t="shared" si="4"/>
        <v>Bowling Green</v>
      </c>
    </row>
    <row r="291" spans="1:13" x14ac:dyDescent="0.2">
      <c r="A291" t="s">
        <v>395</v>
      </c>
      <c r="B291" s="18">
        <v>290</v>
      </c>
      <c r="C291" s="18" t="s">
        <v>1097</v>
      </c>
      <c r="D291" s="18" t="s">
        <v>780</v>
      </c>
      <c r="E291" s="18" t="s">
        <v>1352</v>
      </c>
      <c r="F291" s="19" t="d">
        <v>2025-03-12</v>
      </c>
      <c r="G291" s="20" t="d">
        <v>2000-01-01</v>
      </c>
      <c r="H291" s="18">
        <v>259</v>
      </c>
      <c r="I291" s="18" t="s">
        <v>845</v>
      </c>
      <c r="J291" s="18" t="s">
        <v>842</v>
      </c>
      <c r="K291" s="19" t="d">
        <v>2025-01-03</v>
      </c>
      <c r="L291" s="18" t="s">
        <v>1007</v>
      </c>
      <c r="M291" t="str">
        <f t="shared" si="4"/>
        <v>Boston U.</v>
      </c>
    </row>
    <row r="292" spans="1:13" x14ac:dyDescent="0.2">
      <c r="A292" t="s">
        <v>749</v>
      </c>
      <c r="B292" s="18">
        <v>291</v>
      </c>
      <c r="C292" s="18" t="s">
        <v>749</v>
      </c>
      <c r="D292" s="18" t="s">
        <v>777</v>
      </c>
      <c r="E292" s="19" t="d">
        <v>2025-11-19</v>
      </c>
      <c r="F292" s="19" t="d">
        <v>2025-05-12</v>
      </c>
      <c r="G292" s="19" t="d">
        <v>2025-01-02</v>
      </c>
      <c r="H292" s="18">
        <v>304</v>
      </c>
      <c r="I292" s="18" t="s">
        <v>845</v>
      </c>
      <c r="J292" s="19" t="d">
        <v>2025-01-01</v>
      </c>
      <c r="K292" s="19" t="d">
        <v>2025-01-04</v>
      </c>
      <c r="L292" s="19" t="d">
        <v>2025-09-13</v>
      </c>
      <c r="M292" t="str">
        <f t="shared" si="4"/>
        <v>UT Martin</v>
      </c>
    </row>
    <row r="293" spans="1:13" x14ac:dyDescent="0.2">
      <c r="A293" t="s">
        <v>668</v>
      </c>
      <c r="B293" s="18">
        <v>292</v>
      </c>
      <c r="C293" s="18" t="s">
        <v>668</v>
      </c>
      <c r="D293" s="18" t="s">
        <v>777</v>
      </c>
      <c r="E293" s="18" t="s">
        <v>1545</v>
      </c>
      <c r="F293" s="19" t="d">
        <v>2025-05-10</v>
      </c>
      <c r="G293" s="19" t="d">
        <v>2025-01-02</v>
      </c>
      <c r="H293" s="18">
        <v>260</v>
      </c>
      <c r="I293" s="18" t="s">
        <v>846</v>
      </c>
      <c r="J293" s="18" t="s">
        <v>845</v>
      </c>
      <c r="K293" s="18" t="s">
        <v>846</v>
      </c>
      <c r="L293" s="18" t="s">
        <v>1021</v>
      </c>
      <c r="M293" t="str">
        <f t="shared" si="4"/>
        <v>Tennessee Tech</v>
      </c>
    </row>
    <row r="294" spans="1:13" x14ac:dyDescent="0.2">
      <c r="A294" t="s">
        <v>602</v>
      </c>
      <c r="B294" s="18">
        <v>293</v>
      </c>
      <c r="C294" s="18" t="s">
        <v>602</v>
      </c>
      <c r="D294" s="18" t="s">
        <v>769</v>
      </c>
      <c r="E294" s="18" t="s">
        <v>1329</v>
      </c>
      <c r="F294" s="19" t="d">
        <v>2025-05-07</v>
      </c>
      <c r="G294" s="19" t="d">
        <v>2025-03-04</v>
      </c>
      <c r="H294" s="18">
        <v>307</v>
      </c>
      <c r="I294" s="18" t="s">
        <v>845</v>
      </c>
      <c r="J294" s="19" t="d">
        <v>2025-01-02</v>
      </c>
      <c r="K294" s="19" t="d">
        <v>2025-03-07</v>
      </c>
      <c r="L294" s="19" t="d">
        <v>2025-09-10</v>
      </c>
      <c r="M294" t="str">
        <f t="shared" si="4"/>
        <v>Old Dominion</v>
      </c>
    </row>
    <row r="295" spans="1:13" x14ac:dyDescent="0.2">
      <c r="A295" t="s">
        <v>443</v>
      </c>
      <c r="B295" s="18">
        <v>294</v>
      </c>
      <c r="C295" s="18" t="s">
        <v>1092</v>
      </c>
      <c r="D295" s="18" t="s">
        <v>779</v>
      </c>
      <c r="E295" s="19" t="d">
        <v>2025-08-22</v>
      </c>
      <c r="F295" s="19" t="d">
        <v>2025-03-14</v>
      </c>
      <c r="G295" s="18" t="s">
        <v>846</v>
      </c>
      <c r="H295" s="18">
        <v>317</v>
      </c>
      <c r="I295" s="18" t="s">
        <v>844</v>
      </c>
      <c r="J295" s="18" t="s">
        <v>843</v>
      </c>
      <c r="K295" s="19" t="d">
        <v>2025-01-10</v>
      </c>
      <c r="L295" s="19" t="d">
        <v>2025-07-06</v>
      </c>
      <c r="M295" t="str">
        <f t="shared" si="4"/>
        <v>Charleston So.</v>
      </c>
    </row>
    <row r="296" spans="1:13" x14ac:dyDescent="0.2">
      <c r="A296" t="s">
        <v>608</v>
      </c>
      <c r="B296" s="18">
        <v>295</v>
      </c>
      <c r="C296" s="18" t="s">
        <v>608</v>
      </c>
      <c r="D296" s="18" t="s">
        <v>763</v>
      </c>
      <c r="E296" s="19" t="d">
        <v>2025-07-24</v>
      </c>
      <c r="F296" s="19" t="d">
        <v>2025-02-13</v>
      </c>
      <c r="G296" s="19" t="d">
        <v>2025-01-01</v>
      </c>
      <c r="H296" s="18">
        <v>310</v>
      </c>
      <c r="I296" s="18" t="s">
        <v>1030</v>
      </c>
      <c r="J296" s="19" t="d">
        <v>2025-01-06</v>
      </c>
      <c r="K296" s="19" t="d">
        <v>2025-03-03</v>
      </c>
      <c r="L296" s="19" t="d">
        <v>2025-03-09</v>
      </c>
      <c r="M296" t="str">
        <f t="shared" si="4"/>
        <v>Pacific</v>
      </c>
    </row>
    <row r="297" spans="1:13" x14ac:dyDescent="0.2">
      <c r="A297" t="s">
        <v>690</v>
      </c>
      <c r="B297" s="18">
        <v>296</v>
      </c>
      <c r="C297" s="18" t="s">
        <v>690</v>
      </c>
      <c r="D297" s="18" t="s">
        <v>1064</v>
      </c>
      <c r="E297" s="19" t="d">
        <v>2025-10-19</v>
      </c>
      <c r="F297" s="19" t="d">
        <v>2025-05-10</v>
      </c>
      <c r="G297" s="18" t="s">
        <v>842</v>
      </c>
      <c r="H297" s="18">
        <v>305</v>
      </c>
      <c r="I297" s="18" t="s">
        <v>845</v>
      </c>
      <c r="J297" s="18" t="s">
        <v>844</v>
      </c>
      <c r="K297" s="19" t="d">
        <v>2025-03-04</v>
      </c>
      <c r="L297" s="19" t="d">
        <v>2025-07-12</v>
      </c>
      <c r="M297" t="str">
        <f t="shared" si="4"/>
        <v>UMBC</v>
      </c>
    </row>
    <row r="298" spans="1:13" x14ac:dyDescent="0.2">
      <c r="A298" t="s">
        <v>654</v>
      </c>
      <c r="B298" s="18">
        <v>297</v>
      </c>
      <c r="C298" s="18" t="s">
        <v>927</v>
      </c>
      <c r="D298" s="18" t="s">
        <v>787</v>
      </c>
      <c r="E298" s="18" t="s">
        <v>1545</v>
      </c>
      <c r="F298" s="19" t="d">
        <v>2025-06-13</v>
      </c>
      <c r="G298" s="18" t="s">
        <v>842</v>
      </c>
      <c r="H298" s="18">
        <v>236</v>
      </c>
      <c r="I298" s="18" t="s">
        <v>843</v>
      </c>
      <c r="J298" s="18" t="s">
        <v>845</v>
      </c>
      <c r="K298" s="19" t="d">
        <v>2025-02-03</v>
      </c>
      <c r="L298" s="19" t="d">
        <v>2025-11-09</v>
      </c>
      <c r="M298" t="str">
        <f t="shared" si="4"/>
        <v>Saint Francis</v>
      </c>
    </row>
    <row r="299" spans="1:13" x14ac:dyDescent="0.2">
      <c r="A299" t="s">
        <v>934</v>
      </c>
      <c r="B299" s="18">
        <v>298</v>
      </c>
      <c r="C299" s="18" t="s">
        <v>934</v>
      </c>
      <c r="D299" s="18" t="s">
        <v>775</v>
      </c>
      <c r="E299" s="19" t="d">
        <v>2025-11-19</v>
      </c>
      <c r="F299" s="19" t="d">
        <v>2025-05-10</v>
      </c>
      <c r="G299" s="19" t="d">
        <v>2025-03-02</v>
      </c>
      <c r="H299" s="18">
        <v>291</v>
      </c>
      <c r="I299" s="18" t="s">
        <v>845</v>
      </c>
      <c r="J299" s="19" t="d">
        <v>2025-01-04</v>
      </c>
      <c r="K299" s="19" t="d">
        <v>2025-02-09</v>
      </c>
      <c r="L299" s="19" t="d">
        <v>2025-08-05</v>
      </c>
      <c r="M299" t="str">
        <f t="shared" si="4"/>
        <v>VMI</v>
      </c>
    </row>
    <row r="300" spans="1:13" x14ac:dyDescent="0.2">
      <c r="A300" t="s">
        <v>748</v>
      </c>
      <c r="B300" s="18">
        <v>299</v>
      </c>
      <c r="C300" s="18" t="s">
        <v>1094</v>
      </c>
      <c r="D300" s="18" t="s">
        <v>769</v>
      </c>
      <c r="E300" s="19" t="d">
        <v>2025-09-22</v>
      </c>
      <c r="F300" s="19" t="d">
        <v>2025-01-13</v>
      </c>
      <c r="G300" s="19" t="d">
        <v>2025-01-03</v>
      </c>
      <c r="H300" s="18">
        <v>327</v>
      </c>
      <c r="I300" s="18" t="s">
        <v>845</v>
      </c>
      <c r="J300" s="18" t="s">
        <v>847</v>
      </c>
      <c r="K300" s="19" t="d">
        <v>2025-01-08</v>
      </c>
      <c r="L300" s="19" t="d">
        <v>2025-08-08</v>
      </c>
      <c r="M300" t="str">
        <f t="shared" si="4"/>
        <v>Southern Miss.</v>
      </c>
    </row>
    <row r="301" spans="1:13" x14ac:dyDescent="0.2">
      <c r="A301" t="s">
        <v>463</v>
      </c>
      <c r="B301" s="18">
        <v>300</v>
      </c>
      <c r="C301" s="18" t="s">
        <v>463</v>
      </c>
      <c r="D301" s="18" t="s">
        <v>1049</v>
      </c>
      <c r="E301" s="19" t="d">
        <v>2025-08-21</v>
      </c>
      <c r="F301" s="19" t="d">
        <v>2025-03-12</v>
      </c>
      <c r="G301" s="18" t="s">
        <v>846</v>
      </c>
      <c r="H301" s="18">
        <v>318</v>
      </c>
      <c r="I301" s="18" t="s">
        <v>845</v>
      </c>
      <c r="J301" s="18" t="s">
        <v>846</v>
      </c>
      <c r="K301" s="19" t="d">
        <v>2025-02-11</v>
      </c>
      <c r="L301" s="19" t="d">
        <v>2025-06-06</v>
      </c>
      <c r="M301" t="str">
        <f t="shared" si="4"/>
        <v>Denver</v>
      </c>
    </row>
    <row r="302" spans="1:13" x14ac:dyDescent="0.2">
      <c r="A302" t="s">
        <v>710</v>
      </c>
      <c r="B302" s="18">
        <v>301</v>
      </c>
      <c r="C302" s="18" t="s">
        <v>912</v>
      </c>
      <c r="D302" s="18" t="s">
        <v>782</v>
      </c>
      <c r="E302" s="19" t="d">
        <v>2025-09-22</v>
      </c>
      <c r="F302" s="19" t="d">
        <v>2025-04-11</v>
      </c>
      <c r="G302" s="19" t="d">
        <v>2025-03-01</v>
      </c>
      <c r="H302" s="18">
        <v>326</v>
      </c>
      <c r="I302" s="18" t="s">
        <v>845</v>
      </c>
      <c r="J302" s="18" t="s">
        <v>843</v>
      </c>
      <c r="K302" s="19" t="d">
        <v>2025-01-09</v>
      </c>
      <c r="L302" s="19" t="d">
        <v>2025-08-08</v>
      </c>
      <c r="M302" t="str">
        <f t="shared" si="4"/>
        <v>Weber State</v>
      </c>
    </row>
    <row r="303" spans="1:13" x14ac:dyDescent="0.2">
      <c r="A303" t="s">
        <v>663</v>
      </c>
      <c r="B303" s="18">
        <v>302</v>
      </c>
      <c r="C303" s="18" t="s">
        <v>925</v>
      </c>
      <c r="D303" s="18" t="s">
        <v>768</v>
      </c>
      <c r="E303" s="19" t="d">
        <v>2025-09-20</v>
      </c>
      <c r="F303" s="19" t="d">
        <v>2025-01-14</v>
      </c>
      <c r="G303" s="19" t="d">
        <v>2025-01-03</v>
      </c>
      <c r="H303" s="18">
        <v>273</v>
      </c>
      <c r="I303" s="18" t="s">
        <v>843</v>
      </c>
      <c r="J303" s="18" t="s">
        <v>843</v>
      </c>
      <c r="K303" s="19" t="d">
        <v>2025-01-08</v>
      </c>
      <c r="L303" s="19" t="d">
        <v>2025-08-04</v>
      </c>
      <c r="M303" t="str">
        <f t="shared" si="4"/>
        <v>Tarleton State</v>
      </c>
    </row>
    <row r="304" spans="1:13" x14ac:dyDescent="0.2">
      <c r="A304" t="s">
        <v>609</v>
      </c>
      <c r="B304" s="18">
        <v>303</v>
      </c>
      <c r="C304" s="18" t="s">
        <v>928</v>
      </c>
      <c r="D304" s="18" t="s">
        <v>1044</v>
      </c>
      <c r="E304" s="19" t="d">
        <v>2025-08-19</v>
      </c>
      <c r="F304" s="19" t="d">
        <v>2025-03-10</v>
      </c>
      <c r="G304" s="18" t="s">
        <v>845</v>
      </c>
      <c r="H304" s="18">
        <v>274</v>
      </c>
      <c r="I304" s="18" t="s">
        <v>847</v>
      </c>
      <c r="J304" s="18" t="s">
        <v>844</v>
      </c>
      <c r="K304" s="18" t="s">
        <v>1030</v>
      </c>
      <c r="L304" s="19" t="d">
        <v>2025-08-06</v>
      </c>
      <c r="M304" t="str">
        <f t="shared" si="4"/>
        <v>Penn</v>
      </c>
    </row>
    <row r="305" spans="1:13" x14ac:dyDescent="0.2">
      <c r="A305" t="s">
        <v>479</v>
      </c>
      <c r="B305" s="18">
        <v>304</v>
      </c>
      <c r="C305" s="18" t="s">
        <v>1098</v>
      </c>
      <c r="D305" s="18" t="s">
        <v>787</v>
      </c>
      <c r="E305" s="19" t="d">
        <v>2025-10-20</v>
      </c>
      <c r="F305" s="19" t="d">
        <v>2025-04-15</v>
      </c>
      <c r="G305" s="18" t="s">
        <v>842</v>
      </c>
      <c r="H305" s="18">
        <v>309</v>
      </c>
      <c r="I305" s="18" t="s">
        <v>846</v>
      </c>
      <c r="J305" s="18" t="s">
        <v>845</v>
      </c>
      <c r="K305" s="18" t="s">
        <v>1030</v>
      </c>
      <c r="L305" s="19" t="d">
        <v>2025-10-10</v>
      </c>
      <c r="M305" t="str">
        <f t="shared" si="4"/>
        <v>FDU</v>
      </c>
    </row>
    <row r="306" spans="1:13" x14ac:dyDescent="0.2">
      <c r="A306" t="s">
        <v>462</v>
      </c>
      <c r="B306" s="18">
        <v>305</v>
      </c>
      <c r="C306" s="18" t="s">
        <v>929</v>
      </c>
      <c r="D306" s="18" t="s">
        <v>786</v>
      </c>
      <c r="E306" s="19" t="d">
        <v>2025-12-14</v>
      </c>
      <c r="F306" s="19" t="d">
        <v>2025-03-11</v>
      </c>
      <c r="G306" s="19" t="d">
        <v>2025-02-01</v>
      </c>
      <c r="H306" s="18">
        <v>213</v>
      </c>
      <c r="I306" s="18" t="s">
        <v>845</v>
      </c>
      <c r="J306" s="18" t="s">
        <v>844</v>
      </c>
      <c r="K306" s="19" t="d">
        <v>2025-01-04</v>
      </c>
      <c r="L306" s="19" t="d">
        <v>2025-11-07</v>
      </c>
      <c r="M306" t="str">
        <f t="shared" si="4"/>
        <v>Delaware State</v>
      </c>
    </row>
    <row r="307" spans="1:13" x14ac:dyDescent="0.2">
      <c r="A307" t="s">
        <v>652</v>
      </c>
      <c r="B307" s="18">
        <v>306</v>
      </c>
      <c r="C307" s="18" t="s">
        <v>652</v>
      </c>
      <c r="D307" s="18" t="s">
        <v>768</v>
      </c>
      <c r="E307" s="19" t="d">
        <v>2025-09-19</v>
      </c>
      <c r="F307" s="19" t="d">
        <v>2025-03-11</v>
      </c>
      <c r="G307" s="19" t="d">
        <v>2025-01-01</v>
      </c>
      <c r="H307" s="18">
        <v>278</v>
      </c>
      <c r="I307" s="18" t="s">
        <v>844</v>
      </c>
      <c r="J307" s="18" t="s">
        <v>846</v>
      </c>
      <c r="K307" s="19" t="d">
        <v>2025-02-07</v>
      </c>
      <c r="L307" s="19" t="d">
        <v>2025-07-07</v>
      </c>
      <c r="M307" t="str">
        <f t="shared" si="4"/>
        <v>Southern Utah</v>
      </c>
    </row>
    <row r="308" spans="1:13" x14ac:dyDescent="0.2">
      <c r="A308" t="s">
        <v>726</v>
      </c>
      <c r="B308" s="18">
        <v>307</v>
      </c>
      <c r="C308" s="18" t="s">
        <v>1093</v>
      </c>
      <c r="D308" s="18" t="s">
        <v>780</v>
      </c>
      <c r="E308" s="18" t="s">
        <v>1535</v>
      </c>
      <c r="F308" s="19" t="d">
        <v>2025-04-11</v>
      </c>
      <c r="G308" s="18" t="s">
        <v>842</v>
      </c>
      <c r="H308" s="18">
        <v>231</v>
      </c>
      <c r="I308" s="18" t="s">
        <v>845</v>
      </c>
      <c r="J308" s="18" t="s">
        <v>845</v>
      </c>
      <c r="K308" s="18" t="s">
        <v>846</v>
      </c>
      <c r="L308" s="18" t="s">
        <v>1001</v>
      </c>
      <c r="M308" t="str">
        <f t="shared" si="4"/>
        <v>Army West Point</v>
      </c>
    </row>
    <row r="309" spans="1:13" x14ac:dyDescent="0.2">
      <c r="A309" t="s">
        <v>737</v>
      </c>
      <c r="B309" s="18">
        <v>308</v>
      </c>
      <c r="C309" s="18" t="s">
        <v>737</v>
      </c>
      <c r="D309" s="18" t="s">
        <v>780</v>
      </c>
      <c r="E309" s="19" t="d">
        <v>2025-11-19</v>
      </c>
      <c r="F309" s="19" t="d">
        <v>2025-05-12</v>
      </c>
      <c r="G309" s="18" t="s">
        <v>842</v>
      </c>
      <c r="H309" s="18">
        <v>311</v>
      </c>
      <c r="I309" s="18" t="s">
        <v>845</v>
      </c>
      <c r="J309" s="18" t="s">
        <v>845</v>
      </c>
      <c r="K309" s="19" t="d">
        <v>2025-01-04</v>
      </c>
      <c r="L309" s="19" t="d">
        <v>2025-10-13</v>
      </c>
      <c r="M309" t="str">
        <f t="shared" si="4"/>
        <v>Loyola Maryland</v>
      </c>
    </row>
    <row r="310" spans="1:13" x14ac:dyDescent="0.2">
      <c r="A310" t="s">
        <v>698</v>
      </c>
      <c r="B310" s="18">
        <v>309</v>
      </c>
      <c r="C310" s="18" t="s">
        <v>698</v>
      </c>
      <c r="D310" s="18" t="s">
        <v>768</v>
      </c>
      <c r="E310" s="19" t="d">
        <v>2025-05-26</v>
      </c>
      <c r="F310" s="18" t="s">
        <v>1117</v>
      </c>
      <c r="G310" s="19" t="d">
        <v>2025-02-02</v>
      </c>
      <c r="H310" s="18">
        <v>350</v>
      </c>
      <c r="I310" s="18" t="s">
        <v>846</v>
      </c>
      <c r="J310" s="18" t="s">
        <v>846</v>
      </c>
      <c r="K310" s="18" t="s">
        <v>1104</v>
      </c>
      <c r="L310" s="19" t="d">
        <v>2025-05-07</v>
      </c>
      <c r="M310" t="str">
        <f t="shared" si="4"/>
        <v>Utah Tech</v>
      </c>
    </row>
    <row r="311" spans="1:13" x14ac:dyDescent="0.2">
      <c r="A311" t="s">
        <v>503</v>
      </c>
      <c r="B311" s="18">
        <v>310</v>
      </c>
      <c r="C311" s="18" t="s">
        <v>503</v>
      </c>
      <c r="D311" s="18" t="s">
        <v>780</v>
      </c>
      <c r="E311" s="19" t="d">
        <v>2025-11-19</v>
      </c>
      <c r="F311" s="19" t="d">
        <v>2025-04-13</v>
      </c>
      <c r="G311" s="20" t="d">
        <v>2000-02-01</v>
      </c>
      <c r="H311" s="18">
        <v>306</v>
      </c>
      <c r="I311" s="18" t="s">
        <v>845</v>
      </c>
      <c r="J311" s="18" t="s">
        <v>845</v>
      </c>
      <c r="K311" s="19" t="d">
        <v>2025-02-04</v>
      </c>
      <c r="L311" s="19" t="d">
        <v>2025-09-13</v>
      </c>
      <c r="M311" t="str">
        <f t="shared" si="4"/>
        <v>Holy Cross</v>
      </c>
    </row>
    <row r="312" spans="1:13" x14ac:dyDescent="0.2">
      <c r="A312" t="s">
        <v>422</v>
      </c>
      <c r="B312" s="18">
        <v>311</v>
      </c>
      <c r="C312" s="18" t="s">
        <v>422</v>
      </c>
      <c r="D312" s="18" t="s">
        <v>1064</v>
      </c>
      <c r="E312" s="19" t="d">
        <v>2025-12-17</v>
      </c>
      <c r="F312" s="19" t="d">
        <v>2025-05-12</v>
      </c>
      <c r="G312" s="19" t="d">
        <v>2025-01-01</v>
      </c>
      <c r="H312" s="18">
        <v>280</v>
      </c>
      <c r="I312" s="18" t="s">
        <v>845</v>
      </c>
      <c r="J312" s="18" t="s">
        <v>842</v>
      </c>
      <c r="K312" s="18" t="s">
        <v>848</v>
      </c>
      <c r="L312" s="19" t="d">
        <v>2025-12-09</v>
      </c>
      <c r="M312" t="str">
        <f t="shared" si="4"/>
        <v>Binghamton</v>
      </c>
    </row>
    <row r="313" spans="1:13" x14ac:dyDescent="0.2">
      <c r="A313" t="s">
        <v>660</v>
      </c>
      <c r="B313" s="18">
        <v>312</v>
      </c>
      <c r="C313" s="18" t="s">
        <v>660</v>
      </c>
      <c r="D313" s="18" t="s">
        <v>787</v>
      </c>
      <c r="E313" s="18" t="s">
        <v>1545</v>
      </c>
      <c r="F313" s="19" t="d">
        <v>2025-03-13</v>
      </c>
      <c r="G313" s="19" t="d">
        <v>2025-01-01</v>
      </c>
      <c r="H313" s="18">
        <v>270</v>
      </c>
      <c r="I313" s="18" t="s">
        <v>845</v>
      </c>
      <c r="J313" s="18" t="s">
        <v>844</v>
      </c>
      <c r="K313" s="19" t="d">
        <v>2025-01-03</v>
      </c>
      <c r="L313" s="19" t="d">
        <v>2025-12-11</v>
      </c>
      <c r="M313" t="str">
        <f t="shared" si="4"/>
        <v>Stonehill</v>
      </c>
    </row>
    <row r="314" spans="1:13" x14ac:dyDescent="0.2">
      <c r="A314" t="s">
        <v>532</v>
      </c>
      <c r="B314" s="18">
        <v>313</v>
      </c>
      <c r="C314" s="18" t="s">
        <v>532</v>
      </c>
      <c r="D314" s="18" t="s">
        <v>777</v>
      </c>
      <c r="E314" s="18" t="s">
        <v>1545</v>
      </c>
      <c r="F314" s="19" t="d">
        <v>2025-03-12</v>
      </c>
      <c r="G314" s="19" t="d">
        <v>2025-02-02</v>
      </c>
      <c r="H314" s="18">
        <v>250</v>
      </c>
      <c r="I314" s="18" t="s">
        <v>846</v>
      </c>
      <c r="J314" s="18" t="s">
        <v>842</v>
      </c>
      <c r="K314" s="19" t="d">
        <v>2025-01-04</v>
      </c>
      <c r="L314" s="19" t="d">
        <v>2025-12-10</v>
      </c>
      <c r="M314" t="str">
        <f t="shared" si="4"/>
        <v>Lindenwood</v>
      </c>
    </row>
    <row r="315" spans="1:13" x14ac:dyDescent="0.2">
      <c r="A315" t="s">
        <v>625</v>
      </c>
      <c r="B315" s="18">
        <v>314</v>
      </c>
      <c r="C315" s="18" t="s">
        <v>625</v>
      </c>
      <c r="D315" s="18" t="s">
        <v>785</v>
      </c>
      <c r="E315" s="18" t="s">
        <v>1261</v>
      </c>
      <c r="F315" s="19" t="d">
        <v>2025-08-11</v>
      </c>
      <c r="G315" s="19" t="d">
        <v>2025-01-01</v>
      </c>
      <c r="H315" s="18">
        <v>293</v>
      </c>
      <c r="I315" s="18" t="s">
        <v>846</v>
      </c>
      <c r="J315" s="18" t="s">
        <v>845</v>
      </c>
      <c r="K315" s="19" t="d">
        <v>2025-02-03</v>
      </c>
      <c r="L315" s="19" t="d">
        <v>2025-12-12</v>
      </c>
      <c r="M315" t="str">
        <f t="shared" si="4"/>
        <v>Rider</v>
      </c>
    </row>
    <row r="316" spans="1:13" x14ac:dyDescent="0.2">
      <c r="A316" t="s">
        <v>734</v>
      </c>
      <c r="B316" s="18">
        <v>315</v>
      </c>
      <c r="C316" s="18" t="s">
        <v>926</v>
      </c>
      <c r="D316" s="18" t="s">
        <v>781</v>
      </c>
      <c r="E316" s="19" t="d">
        <v>2025-07-22</v>
      </c>
      <c r="F316" s="19" t="d">
        <v>2025-04-12</v>
      </c>
      <c r="G316" s="18" t="s">
        <v>844</v>
      </c>
      <c r="H316" s="18">
        <v>331</v>
      </c>
      <c r="I316" s="18" t="s">
        <v>844</v>
      </c>
      <c r="J316" s="18" t="s">
        <v>845</v>
      </c>
      <c r="K316" s="19" t="d">
        <v>2025-01-11</v>
      </c>
      <c r="L316" s="19" t="d">
        <v>2025-06-08</v>
      </c>
      <c r="M316" t="str">
        <f t="shared" si="4"/>
        <v>IU Indy</v>
      </c>
    </row>
    <row r="317" spans="1:13" x14ac:dyDescent="0.2">
      <c r="A317" t="s">
        <v>506</v>
      </c>
      <c r="B317" s="18">
        <v>316</v>
      </c>
      <c r="C317" s="18" t="s">
        <v>506</v>
      </c>
      <c r="D317" s="18" t="s">
        <v>786</v>
      </c>
      <c r="E317" s="19" t="d">
        <v>2025-10-18</v>
      </c>
      <c r="F317" s="19" t="d">
        <v>2025-03-11</v>
      </c>
      <c r="G317" s="19" t="d">
        <v>2025-01-03</v>
      </c>
      <c r="H317" s="18">
        <v>266</v>
      </c>
      <c r="I317" s="18" t="s">
        <v>843</v>
      </c>
      <c r="J317" s="18" t="s">
        <v>842</v>
      </c>
      <c r="K317" s="19" t="d">
        <v>2025-01-03</v>
      </c>
      <c r="L317" s="19" t="d">
        <v>2025-09-11</v>
      </c>
      <c r="M317" t="str">
        <f t="shared" si="4"/>
        <v>Howard</v>
      </c>
    </row>
    <row r="318" spans="1:13" x14ac:dyDescent="0.2">
      <c r="A318" t="s">
        <v>565</v>
      </c>
      <c r="B318" s="18">
        <v>317</v>
      </c>
      <c r="C318" s="18" t="s">
        <v>919</v>
      </c>
      <c r="D318" s="18" t="s">
        <v>777</v>
      </c>
      <c r="E318" s="19" t="d">
        <v>2025-12-17</v>
      </c>
      <c r="F318" s="19" t="d">
        <v>2025-06-10</v>
      </c>
      <c r="G318" s="18" t="s">
        <v>844</v>
      </c>
      <c r="H318" s="18">
        <v>262</v>
      </c>
      <c r="I318" s="18" t="s">
        <v>844</v>
      </c>
      <c r="J318" s="18" t="s">
        <v>845</v>
      </c>
      <c r="K318" s="19" t="d">
        <v>2025-03-03</v>
      </c>
      <c r="L318" s="19" t="d">
        <v>2025-09-11</v>
      </c>
      <c r="M318" t="str">
        <f t="shared" si="4"/>
        <v>Morehead State</v>
      </c>
    </row>
    <row r="319" spans="1:13" x14ac:dyDescent="0.2">
      <c r="A319" t="s">
        <v>472</v>
      </c>
      <c r="B319" s="18">
        <v>318</v>
      </c>
      <c r="C319" s="18" t="s">
        <v>1106</v>
      </c>
      <c r="D319" s="18" t="s">
        <v>777</v>
      </c>
      <c r="E319" s="19" t="d">
        <v>2025-09-19</v>
      </c>
      <c r="F319" s="19" t="d">
        <v>2025-04-12</v>
      </c>
      <c r="G319" s="20" t="d">
        <v>2000-01-01</v>
      </c>
      <c r="H319" s="18">
        <v>286</v>
      </c>
      <c r="I319" s="18" t="s">
        <v>846</v>
      </c>
      <c r="J319" s="18" t="s">
        <v>844</v>
      </c>
      <c r="K319" s="18" t="s">
        <v>843</v>
      </c>
      <c r="L319" s="19" t="d">
        <v>2025-09-10</v>
      </c>
      <c r="M319" t="str">
        <f t="shared" si="4"/>
        <v>Eastern Ill.</v>
      </c>
    </row>
    <row r="320" spans="1:13" x14ac:dyDescent="0.2">
      <c r="A320" t="s">
        <v>583</v>
      </c>
      <c r="B320" s="18">
        <v>319</v>
      </c>
      <c r="C320" s="18" t="s">
        <v>1096</v>
      </c>
      <c r="D320" s="18" t="s">
        <v>786</v>
      </c>
      <c r="E320" s="19" t="d">
        <v>2025-10-19</v>
      </c>
      <c r="F320" s="19" t="d">
        <v>2025-02-13</v>
      </c>
      <c r="G320" s="19" t="d">
        <v>2025-02-02</v>
      </c>
      <c r="H320" s="18">
        <v>303</v>
      </c>
      <c r="I320" s="18" t="s">
        <v>844</v>
      </c>
      <c r="J320" s="18" t="s">
        <v>845</v>
      </c>
      <c r="K320" s="19" t="d">
        <v>2025-01-04</v>
      </c>
      <c r="L320" s="19" t="d">
        <v>2025-09-12</v>
      </c>
      <c r="M320" t="str">
        <f t="shared" si="4"/>
        <v>N.C. Central</v>
      </c>
    </row>
    <row r="321" spans="1:13" x14ac:dyDescent="0.2">
      <c r="A321" t="s">
        <v>538</v>
      </c>
      <c r="B321" s="18">
        <v>320</v>
      </c>
      <c r="C321" s="18" t="s">
        <v>538</v>
      </c>
      <c r="D321" s="18" t="s">
        <v>769</v>
      </c>
      <c r="E321" s="19" t="d">
        <v>2025-11-21</v>
      </c>
      <c r="F321" s="19" t="d">
        <v>2025-06-05</v>
      </c>
      <c r="G321" s="19" t="d">
        <v>2025-01-04</v>
      </c>
      <c r="H321" s="18">
        <v>312</v>
      </c>
      <c r="I321" s="18" t="s">
        <v>845</v>
      </c>
      <c r="J321" s="19" t="d">
        <v>2025-01-04</v>
      </c>
      <c r="K321" s="19" t="d">
        <v>2025-01-07</v>
      </c>
      <c r="L321" s="19" t="d">
        <v>2025-09-09</v>
      </c>
      <c r="M321" t="str">
        <f t="shared" si="4"/>
        <v>Louisiana</v>
      </c>
    </row>
    <row r="322" spans="1:13" x14ac:dyDescent="0.2">
      <c r="A322" t="s">
        <v>481</v>
      </c>
      <c r="B322" s="18">
        <v>321</v>
      </c>
      <c r="C322" s="18" t="s">
        <v>481</v>
      </c>
      <c r="D322" s="18" t="s">
        <v>788</v>
      </c>
      <c r="E322" s="19" t="d">
        <v>2025-12-17</v>
      </c>
      <c r="F322" s="19" t="d">
        <v>2025-04-13</v>
      </c>
      <c r="G322" s="19" t="d">
        <v>2025-01-01</v>
      </c>
      <c r="H322" s="18">
        <v>209</v>
      </c>
      <c r="I322" s="18" t="s">
        <v>1030</v>
      </c>
      <c r="J322" s="18" t="s">
        <v>845</v>
      </c>
      <c r="K322" s="18" t="s">
        <v>845</v>
      </c>
      <c r="L322" s="19" t="d">
        <v>2025-12-09</v>
      </c>
      <c r="M322" t="str">
        <f t="shared" si="4"/>
        <v>Florida A&amp;M</v>
      </c>
    </row>
    <row r="323" spans="1:13" x14ac:dyDescent="0.2">
      <c r="A323" t="s">
        <v>578</v>
      </c>
      <c r="B323" s="18">
        <v>322</v>
      </c>
      <c r="C323" s="18" t="s">
        <v>578</v>
      </c>
      <c r="D323" s="18" t="s">
        <v>785</v>
      </c>
      <c r="E323" s="19" t="d">
        <v>2025-10-20</v>
      </c>
      <c r="F323" s="19" t="d">
        <v>2025-03-13</v>
      </c>
      <c r="G323" s="20" t="d">
        <v>2000-02-01</v>
      </c>
      <c r="H323" s="18">
        <v>319</v>
      </c>
      <c r="I323" s="18" t="s">
        <v>845</v>
      </c>
      <c r="J323" s="18" t="s">
        <v>844</v>
      </c>
      <c r="K323" s="19" t="d">
        <v>2025-01-02</v>
      </c>
      <c r="L323" s="19" t="d">
        <v>2025-09-15</v>
      </c>
      <c r="M323" t="str">
        <f t="shared" si="4"/>
        <v>Niagara</v>
      </c>
    </row>
    <row r="324" spans="1:13" x14ac:dyDescent="0.2">
      <c r="A324" t="s">
        <v>403</v>
      </c>
      <c r="B324" s="18">
        <v>323</v>
      </c>
      <c r="C324" s="18" t="s">
        <v>403</v>
      </c>
      <c r="D324" s="18" t="s">
        <v>765</v>
      </c>
      <c r="E324" s="19" t="d">
        <v>2025-04-28</v>
      </c>
      <c r="F324" s="18" t="s">
        <v>1099</v>
      </c>
      <c r="G324" s="19" t="d">
        <v>2025-01-01</v>
      </c>
      <c r="H324" s="18">
        <v>340</v>
      </c>
      <c r="I324" s="18" t="s">
        <v>847</v>
      </c>
      <c r="J324" s="18" t="s">
        <v>1110</v>
      </c>
      <c r="K324" s="19" t="d">
        <v>2025-01-08</v>
      </c>
      <c r="L324" s="19" t="d">
        <v>2025-03-05</v>
      </c>
      <c r="M324" t="str">
        <f t="shared" ref="M324:M365" si="5">SUBSTITUTE(C324,"St.", "State")</f>
        <v>Air Force</v>
      </c>
    </row>
    <row r="325" spans="1:13" x14ac:dyDescent="0.2">
      <c r="A325" t="s">
        <v>635</v>
      </c>
      <c r="B325" s="18">
        <v>324</v>
      </c>
      <c r="C325" s="18" t="s">
        <v>635</v>
      </c>
      <c r="D325" s="18" t="s">
        <v>763</v>
      </c>
      <c r="E325" s="19" t="d">
        <v>2025-05-27</v>
      </c>
      <c r="F325" s="18" t="s">
        <v>1383</v>
      </c>
      <c r="G325" s="19" t="d">
        <v>2025-01-02</v>
      </c>
      <c r="H325" s="18">
        <v>345</v>
      </c>
      <c r="I325" s="18" t="s">
        <v>1030</v>
      </c>
      <c r="J325" s="18" t="s">
        <v>1030</v>
      </c>
      <c r="K325" s="18" t="s">
        <v>847</v>
      </c>
      <c r="L325" s="19" t="d">
        <v>2025-05-10</v>
      </c>
      <c r="M325" t="str">
        <f t="shared" si="5"/>
        <v>San Diego</v>
      </c>
    </row>
    <row r="326" spans="1:13" x14ac:dyDescent="0.2">
      <c r="A326" t="s">
        <v>730</v>
      </c>
      <c r="B326" s="18">
        <v>325</v>
      </c>
      <c r="C326" s="18" t="s">
        <v>730</v>
      </c>
      <c r="D326" s="18" t="s">
        <v>788</v>
      </c>
      <c r="E326" s="19" t="d">
        <v>2025-09-22</v>
      </c>
      <c r="F326" s="19" t="d">
        <v>2025-04-12</v>
      </c>
      <c r="G326" s="19" t="d">
        <v>2025-02-03</v>
      </c>
      <c r="H326" s="18">
        <v>321</v>
      </c>
      <c r="I326" s="18" t="s">
        <v>847</v>
      </c>
      <c r="J326" s="18" t="s">
        <v>842</v>
      </c>
      <c r="K326" s="18" t="s">
        <v>843</v>
      </c>
      <c r="L326" s="19" t="d">
        <v>2025-09-13</v>
      </c>
      <c r="M326" t="str">
        <f t="shared" si="5"/>
        <v>Grambling</v>
      </c>
    </row>
    <row r="327" spans="1:13" x14ac:dyDescent="0.2">
      <c r="A327" t="s">
        <v>535</v>
      </c>
      <c r="B327" s="18">
        <v>326</v>
      </c>
      <c r="C327" s="18" t="s">
        <v>918</v>
      </c>
      <c r="D327" s="18" t="s">
        <v>772</v>
      </c>
      <c r="E327" s="19" t="d">
        <v>2025-05-25</v>
      </c>
      <c r="F327" s="19" t="d">
        <v>2025-04-11</v>
      </c>
      <c r="G327" s="18" t="s">
        <v>846</v>
      </c>
      <c r="H327" s="18">
        <v>334</v>
      </c>
      <c r="I327" s="18" t="s">
        <v>843</v>
      </c>
      <c r="J327" s="18" t="s">
        <v>843</v>
      </c>
      <c r="K327" s="19" t="d">
        <v>2025-02-10</v>
      </c>
      <c r="L327" s="19" t="d">
        <v>2025-03-07</v>
      </c>
      <c r="M327" t="str">
        <f t="shared" si="5"/>
        <v>Long Beach State</v>
      </c>
    </row>
    <row r="328" spans="1:13" x14ac:dyDescent="0.2">
      <c r="A328" t="s">
        <v>478</v>
      </c>
      <c r="B328" s="18">
        <v>327</v>
      </c>
      <c r="C328" s="18" t="s">
        <v>478</v>
      </c>
      <c r="D328" s="18" t="s">
        <v>785</v>
      </c>
      <c r="E328" s="19" t="d">
        <v>2025-11-20</v>
      </c>
      <c r="F328" s="19" t="d">
        <v>2025-03-12</v>
      </c>
      <c r="G328" s="19" t="d">
        <v>2025-01-02</v>
      </c>
      <c r="H328" s="18">
        <v>324</v>
      </c>
      <c r="I328" s="18" t="s">
        <v>842</v>
      </c>
      <c r="J328" s="18" t="s">
        <v>844</v>
      </c>
      <c r="K328" s="18" t="s">
        <v>843</v>
      </c>
      <c r="L328" s="19" t="d">
        <v>2025-11-14</v>
      </c>
      <c r="M328" t="str">
        <f t="shared" si="5"/>
        <v>Fairfield</v>
      </c>
    </row>
    <row r="329" spans="1:13" x14ac:dyDescent="0.2">
      <c r="A329" t="s">
        <v>450</v>
      </c>
      <c r="B329" s="18">
        <v>328</v>
      </c>
      <c r="C329" s="18" t="s">
        <v>450</v>
      </c>
      <c r="D329" s="18" t="s">
        <v>769</v>
      </c>
      <c r="E329" s="19" t="d">
        <v>2025-08-22</v>
      </c>
      <c r="F329" s="19" t="d">
        <v>2025-03-13</v>
      </c>
      <c r="G329" s="19" t="d">
        <v>2025-01-01</v>
      </c>
      <c r="H329" s="18">
        <v>335</v>
      </c>
      <c r="I329" s="18" t="s">
        <v>842</v>
      </c>
      <c r="J329" s="18" t="s">
        <v>846</v>
      </c>
      <c r="K329" s="19" t="d">
        <v>2025-01-08</v>
      </c>
      <c r="L329" s="19" t="d">
        <v>2025-07-11</v>
      </c>
      <c r="M329" t="str">
        <f t="shared" si="5"/>
        <v>Coastal Carolina</v>
      </c>
    </row>
    <row r="330" spans="1:13" x14ac:dyDescent="0.2">
      <c r="A330" t="s">
        <v>728</v>
      </c>
      <c r="B330" s="18">
        <v>329</v>
      </c>
      <c r="C330" s="18" t="s">
        <v>728</v>
      </c>
      <c r="D330" s="18" t="s">
        <v>781</v>
      </c>
      <c r="E330" s="19" t="d">
        <v>2025-07-24</v>
      </c>
      <c r="F330" s="19" t="d">
        <v>2025-02-15</v>
      </c>
      <c r="G330" s="18" t="s">
        <v>844</v>
      </c>
      <c r="H330" s="18">
        <v>342</v>
      </c>
      <c r="I330" s="18" t="s">
        <v>844</v>
      </c>
      <c r="J330" s="18" t="s">
        <v>844</v>
      </c>
      <c r="K330" s="19" t="d">
        <v>2025-02-11</v>
      </c>
      <c r="L330" s="19" t="d">
        <v>2025-05-09</v>
      </c>
      <c r="M330" t="str">
        <f t="shared" si="5"/>
        <v>Detroit Mercy</v>
      </c>
    </row>
    <row r="331" spans="1:13" x14ac:dyDescent="0.2">
      <c r="A331" t="s">
        <v>409</v>
      </c>
      <c r="B331" s="18">
        <v>330</v>
      </c>
      <c r="C331" s="18" t="s">
        <v>1101</v>
      </c>
      <c r="D331" s="18" t="s">
        <v>788</v>
      </c>
      <c r="E331" s="19" t="d">
        <v>2025-11-20</v>
      </c>
      <c r="F331" s="19" t="d">
        <v>2025-05-16</v>
      </c>
      <c r="G331" s="18" t="s">
        <v>845</v>
      </c>
      <c r="H331" s="18">
        <v>279</v>
      </c>
      <c r="I331" s="18" t="s">
        <v>843</v>
      </c>
      <c r="J331" s="18" t="s">
        <v>847</v>
      </c>
      <c r="K331" s="18" t="s">
        <v>843</v>
      </c>
      <c r="L331" s="19" t="d">
        <v>2025-11-07</v>
      </c>
      <c r="M331" t="str">
        <f t="shared" si="5"/>
        <v>Alcorn</v>
      </c>
    </row>
    <row r="332" spans="1:13" x14ac:dyDescent="0.2">
      <c r="A332" t="s">
        <v>651</v>
      </c>
      <c r="B332" s="18">
        <v>331</v>
      </c>
      <c r="C332" s="18" t="s">
        <v>1103</v>
      </c>
      <c r="D332" s="18" t="s">
        <v>777</v>
      </c>
      <c r="E332" s="19" t="d">
        <v>2025-08-20</v>
      </c>
      <c r="F332" s="19" t="d">
        <v>2025-02-13</v>
      </c>
      <c r="G332" s="18" t="s">
        <v>842</v>
      </c>
      <c r="H332" s="18">
        <v>330</v>
      </c>
      <c r="I332" s="18" t="s">
        <v>842</v>
      </c>
      <c r="J332" s="18" t="s">
        <v>845</v>
      </c>
      <c r="K332" s="18" t="s">
        <v>1030</v>
      </c>
      <c r="L332" s="19" t="d">
        <v>2025-08-13</v>
      </c>
      <c r="M332" t="str">
        <f t="shared" si="5"/>
        <v>Southern Ind.</v>
      </c>
    </row>
    <row r="333" spans="1:13" x14ac:dyDescent="0.2">
      <c r="A333" t="s">
        <v>566</v>
      </c>
      <c r="B333" s="18">
        <v>332</v>
      </c>
      <c r="C333" s="18" t="s">
        <v>937</v>
      </c>
      <c r="D333" s="18" t="s">
        <v>786</v>
      </c>
      <c r="E333" s="19" t="d">
        <v>2025-10-18</v>
      </c>
      <c r="F333" s="19" t="d">
        <v>2025-02-13</v>
      </c>
      <c r="G333" s="19" t="d">
        <v>2025-01-01</v>
      </c>
      <c r="H333" s="18">
        <v>284</v>
      </c>
      <c r="I333" s="18" t="s">
        <v>844</v>
      </c>
      <c r="J333" s="18" t="s">
        <v>845</v>
      </c>
      <c r="K333" s="18" t="s">
        <v>847</v>
      </c>
      <c r="L333" s="19" t="d">
        <v>2025-10-10</v>
      </c>
      <c r="M333" t="str">
        <f t="shared" si="5"/>
        <v>Morgan State</v>
      </c>
    </row>
    <row r="334" spans="1:13" x14ac:dyDescent="0.2">
      <c r="A334" t="s">
        <v>582</v>
      </c>
      <c r="B334" s="18">
        <v>333</v>
      </c>
      <c r="C334" s="18" t="s">
        <v>1102</v>
      </c>
      <c r="D334" s="18" t="s">
        <v>776</v>
      </c>
      <c r="E334" s="19" t="d">
        <v>2025-06-25</v>
      </c>
      <c r="F334" s="19" t="d">
        <v>2025-02-15</v>
      </c>
      <c r="G334" s="18" t="s">
        <v>845</v>
      </c>
      <c r="H334" s="18">
        <v>349</v>
      </c>
      <c r="I334" s="18" t="s">
        <v>846</v>
      </c>
      <c r="J334" s="18" t="s">
        <v>845</v>
      </c>
      <c r="K334" s="19" t="d">
        <v>2025-01-12</v>
      </c>
      <c r="L334" s="19" t="d">
        <v>2025-05-09</v>
      </c>
      <c r="M334" t="str">
        <f t="shared" si="5"/>
        <v>N.C. A&amp;T</v>
      </c>
    </row>
    <row r="335" spans="1:13" x14ac:dyDescent="0.2">
      <c r="A335" t="s">
        <v>605</v>
      </c>
      <c r="B335" s="18">
        <v>334</v>
      </c>
      <c r="C335" s="18" t="s">
        <v>605</v>
      </c>
      <c r="D335" s="18" t="s">
        <v>1049</v>
      </c>
      <c r="E335" s="19" t="d">
        <v>2025-04-22</v>
      </c>
      <c r="F335" s="18" t="s">
        <v>1105</v>
      </c>
      <c r="G335" s="18" t="s">
        <v>845</v>
      </c>
      <c r="H335" s="18">
        <v>322</v>
      </c>
      <c r="I335" s="18" t="s">
        <v>844</v>
      </c>
      <c r="J335" s="18" t="s">
        <v>847</v>
      </c>
      <c r="K335" s="19" t="d">
        <v>2025-01-07</v>
      </c>
      <c r="L335" s="19" t="d">
        <v>2025-03-08</v>
      </c>
      <c r="M335" t="str">
        <f t="shared" si="5"/>
        <v>Oral Roberts</v>
      </c>
    </row>
    <row r="336" spans="1:13" x14ac:dyDescent="0.2">
      <c r="A336" t="s">
        <v>471</v>
      </c>
      <c r="B336" s="18">
        <v>335</v>
      </c>
      <c r="C336" s="18" t="s">
        <v>471</v>
      </c>
      <c r="D336" s="18" t="s">
        <v>770</v>
      </c>
      <c r="E336" s="19" t="d">
        <v>2025-05-26</v>
      </c>
      <c r="F336" s="19" t="d">
        <v>2025-01-16</v>
      </c>
      <c r="G336" s="18" t="s">
        <v>842</v>
      </c>
      <c r="H336" s="18">
        <v>347</v>
      </c>
      <c r="I336" s="18" t="s">
        <v>847</v>
      </c>
      <c r="J336" s="18" t="s">
        <v>845</v>
      </c>
      <c r="K336" s="18" t="s">
        <v>983</v>
      </c>
      <c r="L336" s="19" t="d">
        <v>2025-05-12</v>
      </c>
      <c r="M336" t="str">
        <f t="shared" si="5"/>
        <v>East Texas A&amp;M</v>
      </c>
    </row>
    <row r="337" spans="1:13" x14ac:dyDescent="0.2">
      <c r="A337" t="s">
        <v>552</v>
      </c>
      <c r="B337" s="18">
        <v>336</v>
      </c>
      <c r="C337" s="18" t="s">
        <v>552</v>
      </c>
      <c r="D337" s="18" t="s">
        <v>787</v>
      </c>
      <c r="E337" s="19" t="d">
        <v>2025-12-16</v>
      </c>
      <c r="F337" s="19" t="d">
        <v>2025-04-14</v>
      </c>
      <c r="G337" s="18" t="s">
        <v>842</v>
      </c>
      <c r="H337" s="18">
        <v>248</v>
      </c>
      <c r="I337" s="18" t="s">
        <v>844</v>
      </c>
      <c r="J337" s="18" t="s">
        <v>846</v>
      </c>
      <c r="K337" s="18" t="s">
        <v>845</v>
      </c>
      <c r="L337" s="19" t="d">
        <v>2025-12-10</v>
      </c>
      <c r="M337" t="str">
        <f t="shared" si="5"/>
        <v>Mercyhurst</v>
      </c>
    </row>
    <row r="338" spans="1:13" x14ac:dyDescent="0.2">
      <c r="A338" t="s">
        <v>714</v>
      </c>
      <c r="B338" s="18">
        <v>337</v>
      </c>
      <c r="C338" s="18" t="s">
        <v>1109</v>
      </c>
      <c r="D338" s="18" t="s">
        <v>777</v>
      </c>
      <c r="E338" s="19" t="d">
        <v>2025-09-19</v>
      </c>
      <c r="F338" s="19" t="d">
        <v>2025-04-11</v>
      </c>
      <c r="G338" s="18" t="s">
        <v>845</v>
      </c>
      <c r="H338" s="18">
        <v>316</v>
      </c>
      <c r="I338" s="18" t="s">
        <v>842</v>
      </c>
      <c r="J338" s="19" t="d">
        <v>2025-01-01</v>
      </c>
      <c r="K338" s="19" t="d">
        <v>2025-01-05</v>
      </c>
      <c r="L338" s="19" t="d">
        <v>2025-07-13</v>
      </c>
      <c r="M338" t="str">
        <f t="shared" si="5"/>
        <v>Western Ill.</v>
      </c>
    </row>
    <row r="339" spans="1:13" x14ac:dyDescent="0.2">
      <c r="A339" t="s">
        <v>498</v>
      </c>
      <c r="B339" s="18">
        <v>338</v>
      </c>
      <c r="C339" s="18" t="s">
        <v>498</v>
      </c>
      <c r="D339" s="18" t="s">
        <v>781</v>
      </c>
      <c r="E339" s="19" t="d">
        <v>2025-04-27</v>
      </c>
      <c r="F339" s="19" t="d">
        <v>2025-01-17</v>
      </c>
      <c r="G339" s="18" t="s">
        <v>842</v>
      </c>
      <c r="H339" s="18">
        <v>363</v>
      </c>
      <c r="I339" s="18" t="s">
        <v>844</v>
      </c>
      <c r="J339" s="18" t="s">
        <v>846</v>
      </c>
      <c r="K339" s="18" t="s">
        <v>1104</v>
      </c>
      <c r="L339" s="19" t="d">
        <v>2025-04-09</v>
      </c>
      <c r="M339" t="str">
        <f t="shared" si="5"/>
        <v>Green Bay</v>
      </c>
    </row>
    <row r="340" spans="1:13" x14ac:dyDescent="0.2">
      <c r="A340" t="s">
        <v>706</v>
      </c>
      <c r="B340" s="18">
        <v>339</v>
      </c>
      <c r="C340" s="18" t="s">
        <v>706</v>
      </c>
      <c r="D340" s="18" t="s">
        <v>787</v>
      </c>
      <c r="E340" s="19" t="d">
        <v>2025-10-16</v>
      </c>
      <c r="F340" s="19" t="d">
        <v>2025-06-10</v>
      </c>
      <c r="G340" s="18" t="s">
        <v>842</v>
      </c>
      <c r="H340" s="18">
        <v>251</v>
      </c>
      <c r="I340" s="18" t="s">
        <v>845</v>
      </c>
      <c r="J340" s="18" t="s">
        <v>844</v>
      </c>
      <c r="K340" s="19" t="d">
        <v>2025-01-01</v>
      </c>
      <c r="L340" s="19" t="d">
        <v>2025-09-12</v>
      </c>
      <c r="M340" t="str">
        <f t="shared" si="5"/>
        <v>Wagner</v>
      </c>
    </row>
    <row r="341" spans="1:13" x14ac:dyDescent="0.2">
      <c r="A341" t="s">
        <v>661</v>
      </c>
      <c r="B341" s="18">
        <v>340</v>
      </c>
      <c r="C341" s="18" t="s">
        <v>661</v>
      </c>
      <c r="D341" s="18" t="s">
        <v>776</v>
      </c>
      <c r="E341" s="19" t="d">
        <v>2025-07-24</v>
      </c>
      <c r="F341" s="19" t="d">
        <v>2025-03-13</v>
      </c>
      <c r="G341" s="18" t="s">
        <v>844</v>
      </c>
      <c r="H341" s="18">
        <v>344</v>
      </c>
      <c r="I341" s="18" t="s">
        <v>844</v>
      </c>
      <c r="J341" s="18" t="s">
        <v>844</v>
      </c>
      <c r="K341" s="19" t="d">
        <v>2025-02-07</v>
      </c>
      <c r="L341" s="19" t="d">
        <v>2025-05-13</v>
      </c>
      <c r="M341" t="str">
        <f t="shared" si="5"/>
        <v>Stony Brook</v>
      </c>
    </row>
    <row r="342" spans="1:13" x14ac:dyDescent="0.2">
      <c r="A342" t="s">
        <v>430</v>
      </c>
      <c r="B342" s="18">
        <v>341</v>
      </c>
      <c r="C342" s="18" t="s">
        <v>430</v>
      </c>
      <c r="D342" s="18" t="s">
        <v>778</v>
      </c>
      <c r="E342" s="19" t="d">
        <v>2025-07-22</v>
      </c>
      <c r="F342" s="19" t="d">
        <v>2025-03-13</v>
      </c>
      <c r="G342" s="18" t="s">
        <v>842</v>
      </c>
      <c r="H342" s="18">
        <v>329</v>
      </c>
      <c r="I342" s="18" t="s">
        <v>844</v>
      </c>
      <c r="J342" s="18" t="s">
        <v>846</v>
      </c>
      <c r="K342" s="18" t="s">
        <v>1031</v>
      </c>
      <c r="L342" s="19" t="d">
        <v>2025-07-08</v>
      </c>
      <c r="M342" t="str">
        <f t="shared" si="5"/>
        <v>Buffalo</v>
      </c>
    </row>
    <row r="343" spans="1:13" x14ac:dyDescent="0.2">
      <c r="A343" t="s">
        <v>713</v>
      </c>
      <c r="B343" s="18">
        <v>342</v>
      </c>
      <c r="C343" s="18" t="s">
        <v>1108</v>
      </c>
      <c r="D343" s="18" t="s">
        <v>775</v>
      </c>
      <c r="E343" s="19" t="d">
        <v>2025-05-22</v>
      </c>
      <c r="F343" s="19" t="d">
        <v>2025-01-14</v>
      </c>
      <c r="G343" s="18" t="s">
        <v>845</v>
      </c>
      <c r="H343" s="18">
        <v>314</v>
      </c>
      <c r="I343" s="18" t="s">
        <v>846</v>
      </c>
      <c r="J343" s="18" t="s">
        <v>847</v>
      </c>
      <c r="K343" s="19" t="d">
        <v>2025-01-09</v>
      </c>
      <c r="L343" s="19" t="d">
        <v>2025-04-05</v>
      </c>
      <c r="M343" t="str">
        <f t="shared" si="5"/>
        <v>Western Caro.</v>
      </c>
    </row>
    <row r="344" spans="1:13" x14ac:dyDescent="0.2">
      <c r="A344" t="s">
        <v>440</v>
      </c>
      <c r="B344" s="18">
        <v>343</v>
      </c>
      <c r="C344" s="18" t="s">
        <v>1113</v>
      </c>
      <c r="D344" s="18" t="s">
        <v>784</v>
      </c>
      <c r="E344" s="19" t="d">
        <v>2025-07-24</v>
      </c>
      <c r="F344" s="19" t="d">
        <v>2025-01-17</v>
      </c>
      <c r="G344" s="20" t="d">
        <v>2000-01-01</v>
      </c>
      <c r="H344" s="18">
        <v>332</v>
      </c>
      <c r="I344" s="18" t="s">
        <v>843</v>
      </c>
      <c r="J344" s="18" t="s">
        <v>843</v>
      </c>
      <c r="K344" s="18" t="s">
        <v>1030</v>
      </c>
      <c r="L344" s="19" t="d">
        <v>2025-07-10</v>
      </c>
      <c r="M344" t="str">
        <f t="shared" si="5"/>
        <v>Central Ark.</v>
      </c>
    </row>
    <row r="345" spans="1:13" x14ac:dyDescent="0.2">
      <c r="A345" t="s">
        <v>628</v>
      </c>
      <c r="B345" s="18">
        <v>344</v>
      </c>
      <c r="C345" s="18" t="s">
        <v>938</v>
      </c>
      <c r="D345" s="18" t="s">
        <v>782</v>
      </c>
      <c r="E345" s="19" t="d">
        <v>2025-04-25</v>
      </c>
      <c r="F345" s="19" t="d">
        <v>2025-02-13</v>
      </c>
      <c r="G345" s="18" t="s">
        <v>845</v>
      </c>
      <c r="H345" s="18">
        <v>353</v>
      </c>
      <c r="I345" s="18" t="s">
        <v>845</v>
      </c>
      <c r="J345" s="18" t="s">
        <v>846</v>
      </c>
      <c r="K345" s="18" t="s">
        <v>983</v>
      </c>
      <c r="L345" s="19" t="d">
        <v>2025-04-13</v>
      </c>
      <c r="M345" t="str">
        <f t="shared" si="5"/>
        <v>Sacramento State</v>
      </c>
    </row>
    <row r="346" spans="1:13" x14ac:dyDescent="0.2">
      <c r="A346" t="s">
        <v>711</v>
      </c>
      <c r="B346" s="18">
        <v>345</v>
      </c>
      <c r="C346" s="18" t="s">
        <v>1107</v>
      </c>
      <c r="D346" s="18" t="s">
        <v>784</v>
      </c>
      <c r="E346" s="19" t="d">
        <v>2025-05-25</v>
      </c>
      <c r="F346" s="19" t="d">
        <v>2025-02-15</v>
      </c>
      <c r="G346" s="18" t="s">
        <v>844</v>
      </c>
      <c r="H346" s="18">
        <v>352</v>
      </c>
      <c r="I346" s="18" t="s">
        <v>845</v>
      </c>
      <c r="J346" s="18" t="s">
        <v>843</v>
      </c>
      <c r="K346" s="18" t="s">
        <v>1031</v>
      </c>
      <c r="L346" s="19" t="d">
        <v>2025-05-11</v>
      </c>
      <c r="M346" t="str">
        <f t="shared" si="5"/>
        <v>West Ga.</v>
      </c>
    </row>
    <row r="347" spans="1:13" x14ac:dyDescent="0.2">
      <c r="A347" t="s">
        <v>577</v>
      </c>
      <c r="B347" s="18">
        <v>346</v>
      </c>
      <c r="C347" s="18" t="s">
        <v>577</v>
      </c>
      <c r="D347" s="18" t="s">
        <v>770</v>
      </c>
      <c r="E347" s="19" t="d">
        <v>2025-04-27</v>
      </c>
      <c r="F347" s="19" t="d">
        <v>2025-03-15</v>
      </c>
      <c r="G347" s="19" t="d">
        <v>2025-01-01</v>
      </c>
      <c r="H347" s="18">
        <v>348</v>
      </c>
      <c r="I347" s="18" t="s">
        <v>1030</v>
      </c>
      <c r="J347" s="18" t="s">
        <v>844</v>
      </c>
      <c r="K347" s="19" t="d">
        <v>2025-02-06</v>
      </c>
      <c r="L347" s="19" t="d">
        <v>2025-02-13</v>
      </c>
      <c r="M347" t="str">
        <f t="shared" si="5"/>
        <v>New Orleans</v>
      </c>
    </row>
    <row r="348" spans="1:13" x14ac:dyDescent="0.2">
      <c r="A348" t="s">
        <v>754</v>
      </c>
      <c r="B348" s="18">
        <v>347</v>
      </c>
      <c r="C348" s="18" t="s">
        <v>930</v>
      </c>
      <c r="D348" s="18" t="s">
        <v>779</v>
      </c>
      <c r="E348" s="19" t="d">
        <v>2025-03-26</v>
      </c>
      <c r="F348" s="19" t="d">
        <v>2025-02-14</v>
      </c>
      <c r="G348" s="18" t="s">
        <v>844</v>
      </c>
      <c r="H348" s="18">
        <v>359</v>
      </c>
      <c r="I348" s="18" t="s">
        <v>844</v>
      </c>
      <c r="J348" s="18" t="s">
        <v>846</v>
      </c>
      <c r="K348" s="18" t="s">
        <v>1110</v>
      </c>
      <c r="L348" s="19" t="d">
        <v>2025-03-11</v>
      </c>
      <c r="M348" t="str">
        <f t="shared" si="5"/>
        <v>USC Upstate</v>
      </c>
    </row>
    <row r="349" spans="1:13" x14ac:dyDescent="0.2">
      <c r="A349" t="s">
        <v>434</v>
      </c>
      <c r="B349" s="18">
        <v>348</v>
      </c>
      <c r="C349" s="18" t="s">
        <v>932</v>
      </c>
      <c r="D349" s="18" t="s">
        <v>772</v>
      </c>
      <c r="E349" s="19" t="d">
        <v>2025-04-26</v>
      </c>
      <c r="F349" s="19" t="d">
        <v>2025-02-15</v>
      </c>
      <c r="G349" s="18" t="s">
        <v>842</v>
      </c>
      <c r="H349" s="18">
        <v>337</v>
      </c>
      <c r="I349" s="18" t="s">
        <v>846</v>
      </c>
      <c r="J349" s="18" t="s">
        <v>848</v>
      </c>
      <c r="K349" s="19" t="d">
        <v>2025-01-08</v>
      </c>
      <c r="L349" s="19" t="d">
        <v>2025-03-08</v>
      </c>
      <c r="M349" t="str">
        <f t="shared" si="5"/>
        <v>Cal State Fullerton</v>
      </c>
    </row>
    <row r="350" spans="1:13" x14ac:dyDescent="0.2">
      <c r="A350" t="s">
        <v>735</v>
      </c>
      <c r="B350" s="18">
        <v>349</v>
      </c>
      <c r="C350" s="18" t="s">
        <v>1111</v>
      </c>
      <c r="D350" s="18" t="s">
        <v>769</v>
      </c>
      <c r="E350" s="19" t="d">
        <v>2025-05-25</v>
      </c>
      <c r="F350" s="19" t="d">
        <v>2025-02-12</v>
      </c>
      <c r="G350" s="18" t="s">
        <v>844</v>
      </c>
      <c r="H350" s="18">
        <v>358</v>
      </c>
      <c r="I350" s="18" t="s">
        <v>842</v>
      </c>
      <c r="J350" s="19" t="d">
        <v>2025-01-03</v>
      </c>
      <c r="K350" s="19" t="d">
        <v>2025-02-08</v>
      </c>
      <c r="L350" s="19" t="d">
        <v>2025-02-14</v>
      </c>
      <c r="M350" t="str">
        <f t="shared" si="5"/>
        <v>ULM</v>
      </c>
    </row>
    <row r="351" spans="1:13" x14ac:dyDescent="0.2">
      <c r="A351" t="s">
        <v>529</v>
      </c>
      <c r="B351" s="18">
        <v>350</v>
      </c>
      <c r="C351" s="18" t="s">
        <v>529</v>
      </c>
      <c r="D351" s="18" t="s">
        <v>787</v>
      </c>
      <c r="E351" s="19" t="d">
        <v>2025-07-23</v>
      </c>
      <c r="F351" s="19" t="d">
        <v>2025-02-16</v>
      </c>
      <c r="G351" s="20" t="d">
        <v>2000-01-01</v>
      </c>
      <c r="H351" s="18">
        <v>341</v>
      </c>
      <c r="I351" s="18" t="s">
        <v>845</v>
      </c>
      <c r="J351" s="18" t="s">
        <v>846</v>
      </c>
      <c r="K351" s="19" t="d">
        <v>2025-01-04</v>
      </c>
      <c r="L351" s="19" t="d">
        <v>2025-06-15</v>
      </c>
      <c r="M351" t="str">
        <f t="shared" si="5"/>
        <v>Le Moyne</v>
      </c>
    </row>
    <row r="352" spans="1:13" x14ac:dyDescent="0.2">
      <c r="A352" t="s">
        <v>419</v>
      </c>
      <c r="B352" s="18">
        <v>351</v>
      </c>
      <c r="C352" s="18" t="s">
        <v>419</v>
      </c>
      <c r="D352" s="18" t="s">
        <v>784</v>
      </c>
      <c r="E352" s="19" t="d">
        <v>2025-03-26</v>
      </c>
      <c r="F352" s="18" t="s">
        <v>1117</v>
      </c>
      <c r="G352" s="18" t="s">
        <v>842</v>
      </c>
      <c r="H352" s="18">
        <v>357</v>
      </c>
      <c r="I352" s="18" t="s">
        <v>844</v>
      </c>
      <c r="J352" s="18" t="s">
        <v>846</v>
      </c>
      <c r="K352" s="18" t="s">
        <v>848</v>
      </c>
      <c r="L352" s="19" t="d">
        <v>2025-03-14</v>
      </c>
      <c r="M352" t="str">
        <f t="shared" si="5"/>
        <v>Bellarmine</v>
      </c>
    </row>
    <row r="353" spans="1:13" x14ac:dyDescent="0.2">
      <c r="A353" t="s">
        <v>569</v>
      </c>
      <c r="B353" s="18">
        <v>352</v>
      </c>
      <c r="C353" s="18" t="s">
        <v>569</v>
      </c>
      <c r="D353" s="18" t="s">
        <v>1064</v>
      </c>
      <c r="E353" s="19" t="d">
        <v>2025-05-25</v>
      </c>
      <c r="F353" s="19" t="d">
        <v>2025-01-16</v>
      </c>
      <c r="G353" s="20" t="d">
        <v>2000-01-01</v>
      </c>
      <c r="H353" s="18">
        <v>361</v>
      </c>
      <c r="I353" s="18" t="s">
        <v>845</v>
      </c>
      <c r="J353" s="18" t="s">
        <v>844</v>
      </c>
      <c r="K353" s="18" t="s">
        <v>983</v>
      </c>
      <c r="L353" s="19" t="d">
        <v>2025-05-14</v>
      </c>
      <c r="M353" t="str">
        <f t="shared" si="5"/>
        <v>NJIT</v>
      </c>
    </row>
    <row r="354" spans="1:13" x14ac:dyDescent="0.2">
      <c r="A354" t="s">
        <v>659</v>
      </c>
      <c r="B354" s="18">
        <v>353</v>
      </c>
      <c r="C354" s="18" t="s">
        <v>659</v>
      </c>
      <c r="D354" s="18" t="s">
        <v>784</v>
      </c>
      <c r="E354" s="19" t="d">
        <v>2025-06-24</v>
      </c>
      <c r="F354" s="19" t="d">
        <v>2025-03-11</v>
      </c>
      <c r="G354" s="18" t="s">
        <v>843</v>
      </c>
      <c r="H354" s="18">
        <v>343</v>
      </c>
      <c r="I354" s="18" t="s">
        <v>844</v>
      </c>
      <c r="J354" s="18" t="s">
        <v>844</v>
      </c>
      <c r="K354" s="19" t="d">
        <v>2025-01-07</v>
      </c>
      <c r="L354" s="19" t="d">
        <v>2025-05-13</v>
      </c>
      <c r="M354" t="str">
        <f t="shared" si="5"/>
        <v>Stetson</v>
      </c>
    </row>
    <row r="355" spans="1:13" x14ac:dyDescent="0.2">
      <c r="A355" t="s">
        <v>591</v>
      </c>
      <c r="B355" s="18">
        <v>354</v>
      </c>
      <c r="C355" s="18" t="s">
        <v>1114</v>
      </c>
      <c r="D355" s="18" t="s">
        <v>778</v>
      </c>
      <c r="E355" s="19" t="d">
        <v>2025-03-25</v>
      </c>
      <c r="F355" s="19" t="d">
        <v>2025-01-15</v>
      </c>
      <c r="G355" s="18" t="s">
        <v>842</v>
      </c>
      <c r="H355" s="18">
        <v>355</v>
      </c>
      <c r="I355" s="18" t="s">
        <v>842</v>
      </c>
      <c r="J355" s="18" t="s">
        <v>847</v>
      </c>
      <c r="K355" s="19" t="d">
        <v>2025-01-07</v>
      </c>
      <c r="L355" s="19" t="d">
        <v>2025-02-13</v>
      </c>
      <c r="M355" t="str">
        <f t="shared" si="5"/>
        <v>NIU</v>
      </c>
    </row>
    <row r="356" spans="1:13" x14ac:dyDescent="0.2">
      <c r="A356" t="s">
        <v>574</v>
      </c>
      <c r="B356" s="18">
        <v>355</v>
      </c>
      <c r="C356" s="18" t="s">
        <v>574</v>
      </c>
      <c r="D356" s="18" t="s">
        <v>1064</v>
      </c>
      <c r="E356" s="19" t="d">
        <v>2025-06-24</v>
      </c>
      <c r="F356" s="19" t="d">
        <v>2025-02-15</v>
      </c>
      <c r="G356" s="18" t="s">
        <v>844</v>
      </c>
      <c r="H356" s="18">
        <v>351</v>
      </c>
      <c r="I356" s="18" t="s">
        <v>844</v>
      </c>
      <c r="J356" s="18" t="s">
        <v>842</v>
      </c>
      <c r="K356" s="18" t="s">
        <v>983</v>
      </c>
      <c r="L356" s="19" t="d">
        <v>2025-06-14</v>
      </c>
      <c r="M356" t="str">
        <f t="shared" si="5"/>
        <v>New Hampshire</v>
      </c>
    </row>
    <row r="357" spans="1:13" x14ac:dyDescent="0.2">
      <c r="A357" t="s">
        <v>614</v>
      </c>
      <c r="B357" s="18">
        <v>356</v>
      </c>
      <c r="C357" s="18" t="s">
        <v>1112</v>
      </c>
      <c r="D357" s="18" t="s">
        <v>788</v>
      </c>
      <c r="E357" s="19" t="d">
        <v>2025-04-27</v>
      </c>
      <c r="F357" s="19" t="d">
        <v>2025-02-19</v>
      </c>
      <c r="G357" s="18" t="s">
        <v>845</v>
      </c>
      <c r="H357" s="18">
        <v>360</v>
      </c>
      <c r="I357" s="18" t="s">
        <v>843</v>
      </c>
      <c r="J357" s="18" t="s">
        <v>846</v>
      </c>
      <c r="K357" s="18" t="s">
        <v>843</v>
      </c>
      <c r="L357" s="19" t="d">
        <v>2025-04-16</v>
      </c>
      <c r="M357" t="str">
        <f t="shared" si="5"/>
        <v>Prairie View</v>
      </c>
    </row>
    <row r="358" spans="1:13" x14ac:dyDescent="0.2">
      <c r="A358" t="s">
        <v>439</v>
      </c>
      <c r="B358" s="18">
        <v>357</v>
      </c>
      <c r="C358" s="18" t="s">
        <v>439</v>
      </c>
      <c r="D358" s="18" t="s">
        <v>785</v>
      </c>
      <c r="E358" s="19" t="d">
        <v>2025-03-28</v>
      </c>
      <c r="F358" s="19" t="d">
        <v>2025-02-15</v>
      </c>
      <c r="G358" s="18" t="s">
        <v>845</v>
      </c>
      <c r="H358" s="18">
        <v>364</v>
      </c>
      <c r="I358" s="18" t="s">
        <v>844</v>
      </c>
      <c r="J358" s="18" t="s">
        <v>844</v>
      </c>
      <c r="K358" s="18" t="s">
        <v>843</v>
      </c>
      <c r="L358" s="19" t="d">
        <v>2025-03-20</v>
      </c>
      <c r="M358" t="str">
        <f t="shared" si="5"/>
        <v>Canisius</v>
      </c>
    </row>
    <row r="359" spans="1:13" x14ac:dyDescent="0.2">
      <c r="A359" t="s">
        <v>446</v>
      </c>
      <c r="B359" s="18">
        <v>358</v>
      </c>
      <c r="C359" s="18" t="s">
        <v>940</v>
      </c>
      <c r="D359" s="18" t="s">
        <v>787</v>
      </c>
      <c r="E359" s="19" t="d">
        <v>2025-04-28</v>
      </c>
      <c r="F359" s="19" t="d">
        <v>2025-01-19</v>
      </c>
      <c r="G359" s="18" t="s">
        <v>844</v>
      </c>
      <c r="H359" s="18">
        <v>362</v>
      </c>
      <c r="I359" s="18" t="s">
        <v>843</v>
      </c>
      <c r="J359" s="18" t="s">
        <v>847</v>
      </c>
      <c r="K359" s="18" t="s">
        <v>843</v>
      </c>
      <c r="L359" s="19" t="d">
        <v>2025-04-15</v>
      </c>
      <c r="M359" t="str">
        <f t="shared" si="5"/>
        <v>Chicago State</v>
      </c>
    </row>
    <row r="360" spans="1:13" x14ac:dyDescent="0.2">
      <c r="A360" t="s">
        <v>455</v>
      </c>
      <c r="B360" s="18">
        <v>359</v>
      </c>
      <c r="C360" s="18" t="s">
        <v>941</v>
      </c>
      <c r="D360" s="18" t="s">
        <v>786</v>
      </c>
      <c r="E360" s="19" t="d">
        <v>2025-05-24</v>
      </c>
      <c r="F360" s="19" t="d">
        <v>2025-01-17</v>
      </c>
      <c r="G360" s="18" t="s">
        <v>845</v>
      </c>
      <c r="H360" s="18">
        <v>339</v>
      </c>
      <c r="I360" s="18" t="s">
        <v>846</v>
      </c>
      <c r="J360" s="18" t="s">
        <v>847</v>
      </c>
      <c r="K360" s="18" t="s">
        <v>843</v>
      </c>
      <c r="L360" s="19" t="d">
        <v>2025-05-12</v>
      </c>
      <c r="M360" t="str">
        <f t="shared" si="5"/>
        <v>Coppin State</v>
      </c>
    </row>
    <row r="361" spans="1:13" x14ac:dyDescent="0.2">
      <c r="A361" t="s">
        <v>406</v>
      </c>
      <c r="B361" s="18">
        <v>360</v>
      </c>
      <c r="C361" s="18" t="s">
        <v>406</v>
      </c>
      <c r="D361" s="18" t="s">
        <v>788</v>
      </c>
      <c r="E361" s="19" t="d">
        <v>2025-07-22</v>
      </c>
      <c r="F361" s="19" t="d">
        <v>2025-02-12</v>
      </c>
      <c r="G361" s="18" t="s">
        <v>845</v>
      </c>
      <c r="H361" s="18">
        <v>336</v>
      </c>
      <c r="I361" s="18" t="s">
        <v>845</v>
      </c>
      <c r="J361" s="18" t="s">
        <v>846</v>
      </c>
      <c r="K361" s="18" t="s">
        <v>846</v>
      </c>
      <c r="L361" s="19" t="d">
        <v>2025-07-15</v>
      </c>
      <c r="M361" t="str">
        <f t="shared" si="5"/>
        <v>Alabama A&amp;M</v>
      </c>
    </row>
    <row r="362" spans="1:13" x14ac:dyDescent="0.2">
      <c r="A362" t="s">
        <v>738</v>
      </c>
      <c r="B362" s="18">
        <v>361</v>
      </c>
      <c r="C362" s="18" t="s">
        <v>1115</v>
      </c>
      <c r="D362" s="18" t="s">
        <v>786</v>
      </c>
      <c r="E362" s="19" t="d">
        <v>2025-02-25</v>
      </c>
      <c r="F362" s="19" t="d">
        <v>2025-01-17</v>
      </c>
      <c r="G362" s="18" t="s">
        <v>845</v>
      </c>
      <c r="H362" s="18">
        <v>338</v>
      </c>
      <c r="I362" s="18" t="s">
        <v>847</v>
      </c>
      <c r="J362" s="18" t="s">
        <v>842</v>
      </c>
      <c r="K362" s="18" t="s">
        <v>848</v>
      </c>
      <c r="L362" s="19" t="d">
        <v>2025-02-13</v>
      </c>
      <c r="M362" t="str">
        <f t="shared" si="5"/>
        <v>UMES</v>
      </c>
    </row>
    <row r="363" spans="1:13" x14ac:dyDescent="0.2">
      <c r="A363" t="s">
        <v>398</v>
      </c>
      <c r="B363" s="18">
        <v>362</v>
      </c>
      <c r="C363" s="18" t="s">
        <v>398</v>
      </c>
      <c r="D363" s="18" t="s">
        <v>775</v>
      </c>
      <c r="E363" s="19" t="d">
        <v>2025-01-25</v>
      </c>
      <c r="F363" s="18" t="s">
        <v>1383</v>
      </c>
      <c r="G363" s="18" t="s">
        <v>845</v>
      </c>
      <c r="H363" s="18">
        <v>356</v>
      </c>
      <c r="I363" s="18" t="s">
        <v>845</v>
      </c>
      <c r="J363" s="18" t="s">
        <v>843</v>
      </c>
      <c r="K363" s="18" t="s">
        <v>1110</v>
      </c>
      <c r="L363" s="19" t="d">
        <v>2025-01-10</v>
      </c>
      <c r="M363" t="str">
        <f t="shared" si="5"/>
        <v>The Citadel</v>
      </c>
    </row>
    <row r="364" spans="1:13" x14ac:dyDescent="0.2">
      <c r="A364" t="s">
        <v>414</v>
      </c>
      <c r="B364" s="18">
        <v>363</v>
      </c>
      <c r="C364" s="18" t="s">
        <v>1116</v>
      </c>
      <c r="D364" s="18" t="s">
        <v>788</v>
      </c>
      <c r="E364" s="19" t="d">
        <v>2025-04-25</v>
      </c>
      <c r="F364" s="19" t="d">
        <v>2025-02-17</v>
      </c>
      <c r="G364" s="18" t="s">
        <v>842</v>
      </c>
      <c r="H364" s="18">
        <v>346</v>
      </c>
      <c r="I364" s="18" t="s">
        <v>847</v>
      </c>
      <c r="J364" s="18" t="s">
        <v>842</v>
      </c>
      <c r="K364" s="18" t="s">
        <v>845</v>
      </c>
      <c r="L364" s="19" t="d">
        <v>2025-04-19</v>
      </c>
      <c r="M364" t="str">
        <f t="shared" si="5"/>
        <v>Ark.-Pine Bluff</v>
      </c>
    </row>
    <row r="365" spans="1:13" x14ac:dyDescent="0.2">
      <c r="A365" s="18" t="s">
        <v>559</v>
      </c>
      <c r="B365" s="18">
        <v>364</v>
      </c>
      <c r="C365" s="18" t="s">
        <v>1118</v>
      </c>
      <c r="D365" s="18" t="s">
        <v>788</v>
      </c>
      <c r="E365" s="19" t="d">
        <v>2025-01-28</v>
      </c>
      <c r="F365" s="19" t="d">
        <v>2025-01-19</v>
      </c>
      <c r="G365" s="18" t="s">
        <v>842</v>
      </c>
      <c r="H365" s="18">
        <v>354</v>
      </c>
      <c r="I365" s="18" t="s">
        <v>983</v>
      </c>
      <c r="J365" s="18" t="s">
        <v>845</v>
      </c>
      <c r="K365" s="18" t="s">
        <v>845</v>
      </c>
      <c r="L365" s="19" t="d">
        <v>2025-01-18</v>
      </c>
      <c r="M365" t="str">
        <f t="shared" si="5"/>
        <v>Mississippi Val.</v>
      </c>
    </row>
    <row r="366" spans="1:13" x14ac:dyDescent="0.2">
      <c r="B366" s="18"/>
      <c r="C366" s="18"/>
      <c r="D366" s="18"/>
      <c r="E366" s="19"/>
      <c r="F366" s="19"/>
      <c r="G366" s="18"/>
      <c r="H366" s="18"/>
      <c r="I366" s="18"/>
      <c r="J366" s="18"/>
      <c r="K366" s="18"/>
      <c r="L366" s="19"/>
    </row>
  </sheetData>
  <hyperlinks>
    <hyperlink ref="A1" r:id="rId1" xr:uid="{095DDD5C-F7B7-C64E-863C-A8A843A1504C}"/>
  </hyperlinks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1965-7192-B641-A292-CC62DBF3A9A0}">
  <dimension ref="A1:I365"/>
  <sheetViews>
    <sheetView workbookViewId="0"/>
  </sheetViews>
  <sheetFormatPr baseColWidth="10" defaultRowHeight="16" x14ac:dyDescent="0.2"/>
  <cols>
    <col min="8" max="8" width="17.83203125" customWidth="1"/>
  </cols>
  <sheetData>
    <row r="1" spans="1:9" ht="18" x14ac:dyDescent="0.2">
      <c r="A1" s="4" t="s">
        <v>732</v>
      </c>
      <c r="B1" s="21" t="s">
        <v>1119</v>
      </c>
      <c r="C1" s="21" t="s">
        <v>0</v>
      </c>
      <c r="D1" s="21" t="s">
        <v>1120</v>
      </c>
      <c r="E1" s="21" t="s">
        <v>1121</v>
      </c>
      <c r="F1" s="21" t="s">
        <v>1549</v>
      </c>
      <c r="G1" s="21" t="s">
        <v>1122</v>
      </c>
    </row>
    <row r="2" spans="1:9" ht="18" x14ac:dyDescent="0.2">
      <c r="B2" s="22">
        <v>1</v>
      </c>
      <c r="C2" s="4" t="s">
        <v>1550</v>
      </c>
      <c r="D2" s="22">
        <v>33</v>
      </c>
      <c r="E2" s="22">
        <v>1</v>
      </c>
      <c r="F2" s="22">
        <v>23</v>
      </c>
      <c r="G2" s="22">
        <v>1</v>
      </c>
      <c r="H2" t="str">
        <f>SUBSTITUTE(C2,"St", "State")</f>
        <v>Duke (10-0)</v>
      </c>
      <c r="I2" t="str">
        <f>SUBSTITUTE(H2,"Stateate", "State")</f>
        <v>Duke (10-0)</v>
      </c>
    </row>
    <row r="3" spans="1:9" ht="18" x14ac:dyDescent="0.2">
      <c r="B3" s="22">
        <v>2</v>
      </c>
      <c r="C3" s="4" t="s">
        <v>1123</v>
      </c>
      <c r="D3" s="22">
        <v>29.6</v>
      </c>
      <c r="E3" s="22">
        <v>1</v>
      </c>
      <c r="F3" s="22">
        <v>53</v>
      </c>
      <c r="G3" s="22">
        <v>2</v>
      </c>
      <c r="H3" t="str">
        <f t="shared" ref="H3:H66" si="0">SUBSTITUTE(C3,"St", "State")</f>
        <v>Florida (9-1)</v>
      </c>
      <c r="I3" t="str">
        <f t="shared" ref="I3:I66" si="1">SUBSTITUTE(H3,"Stateate", "State")</f>
        <v>Florida (9-1)</v>
      </c>
    </row>
    <row r="4" spans="1:9" ht="18" x14ac:dyDescent="0.2">
      <c r="B4" s="22">
        <v>3</v>
      </c>
      <c r="C4" s="4" t="s">
        <v>1551</v>
      </c>
      <c r="D4" s="22">
        <v>25.8</v>
      </c>
      <c r="E4" s="22">
        <v>1</v>
      </c>
      <c r="F4" s="22">
        <v>9</v>
      </c>
      <c r="G4" s="22">
        <v>4</v>
      </c>
      <c r="H4" t="str">
        <f t="shared" si="0"/>
        <v>Houston (10-0)</v>
      </c>
      <c r="I4" t="str">
        <f t="shared" si="1"/>
        <v>Houston (10-0)</v>
      </c>
    </row>
    <row r="5" spans="1:9" ht="18" x14ac:dyDescent="0.2">
      <c r="B5" s="22">
        <v>4</v>
      </c>
      <c r="C5" s="4" t="s">
        <v>1552</v>
      </c>
      <c r="D5" s="22">
        <v>25</v>
      </c>
      <c r="E5" s="22">
        <v>1</v>
      </c>
      <c r="F5" s="22">
        <v>27</v>
      </c>
      <c r="G5" s="22">
        <v>3</v>
      </c>
      <c r="H5" t="str">
        <f t="shared" si="0"/>
        <v>Alabama (5-5)</v>
      </c>
      <c r="I5" t="str">
        <f t="shared" si="1"/>
        <v>Alabama (5-5)</v>
      </c>
    </row>
    <row r="6" spans="1:9" ht="18" x14ac:dyDescent="0.2">
      <c r="B6" s="22">
        <v>5</v>
      </c>
      <c r="C6" s="4" t="s">
        <v>1553</v>
      </c>
      <c r="D6" s="22">
        <v>24.3</v>
      </c>
      <c r="E6" s="22">
        <v>1</v>
      </c>
      <c r="F6" s="22">
        <v>164</v>
      </c>
      <c r="G6" s="22">
        <v>6</v>
      </c>
      <c r="H6" t="str">
        <f t="shared" si="0"/>
        <v>Auburn (7-3)</v>
      </c>
      <c r="I6" t="str">
        <f t="shared" si="1"/>
        <v>Auburn (7-3)</v>
      </c>
    </row>
    <row r="7" spans="1:9" ht="18" x14ac:dyDescent="0.2">
      <c r="B7" s="22">
        <v>6</v>
      </c>
      <c r="C7" s="4" t="s">
        <v>1716</v>
      </c>
      <c r="D7" s="22">
        <v>23.8</v>
      </c>
      <c r="E7" s="22">
        <v>5</v>
      </c>
      <c r="F7" s="22">
        <v>49</v>
      </c>
      <c r="G7" s="22">
        <v>5</v>
      </c>
      <c r="H7" t="str">
        <f t="shared" si="0"/>
        <v>Michigan Stateate (8-2)</v>
      </c>
      <c r="I7" t="str">
        <f t="shared" si="1"/>
        <v>Michigan State (8-2)</v>
      </c>
    </row>
    <row r="8" spans="1:9" ht="18" x14ac:dyDescent="0.2">
      <c r="B8" s="22">
        <v>7</v>
      </c>
      <c r="C8" s="4" t="s">
        <v>1554</v>
      </c>
      <c r="D8" s="22">
        <v>23.2</v>
      </c>
      <c r="E8" s="22">
        <v>7</v>
      </c>
      <c r="F8" s="22">
        <v>163</v>
      </c>
      <c r="G8" s="22">
        <v>7</v>
      </c>
      <c r="H8" t="str">
        <f t="shared" si="0"/>
        <v>BYU (9-1)</v>
      </c>
      <c r="I8" t="str">
        <f t="shared" si="1"/>
        <v>BYU (9-1)</v>
      </c>
    </row>
    <row r="9" spans="1:9" ht="18" x14ac:dyDescent="0.2">
      <c r="B9" s="22">
        <v>8</v>
      </c>
      <c r="C9" s="4" t="s">
        <v>1127</v>
      </c>
      <c r="D9" s="22">
        <v>23.1</v>
      </c>
      <c r="E9" s="22">
        <v>5</v>
      </c>
      <c r="F9" s="22">
        <v>54</v>
      </c>
      <c r="G9" s="22">
        <v>8</v>
      </c>
      <c r="H9" t="str">
        <f t="shared" si="0"/>
        <v>Maryland (8-2)</v>
      </c>
      <c r="I9" t="str">
        <f t="shared" si="1"/>
        <v>Maryland (8-2)</v>
      </c>
    </row>
    <row r="10" spans="1:9" ht="18" x14ac:dyDescent="0.2">
      <c r="B10" s="22">
        <v>9</v>
      </c>
      <c r="C10" s="4" t="s">
        <v>1555</v>
      </c>
      <c r="D10" s="22">
        <v>22.8</v>
      </c>
      <c r="E10" s="22">
        <v>5</v>
      </c>
      <c r="F10" s="22">
        <v>156</v>
      </c>
      <c r="G10" s="22">
        <v>9</v>
      </c>
      <c r="H10" t="str">
        <f t="shared" si="0"/>
        <v>Texas Tech (7-3)</v>
      </c>
      <c r="I10" t="str">
        <f t="shared" si="1"/>
        <v>Texas Tech (7-3)</v>
      </c>
    </row>
    <row r="11" spans="1:9" ht="18" x14ac:dyDescent="0.2">
      <c r="B11" s="22">
        <v>10</v>
      </c>
      <c r="C11" s="4" t="s">
        <v>1767</v>
      </c>
      <c r="D11" s="22">
        <v>22.6</v>
      </c>
      <c r="E11" s="22">
        <v>8</v>
      </c>
      <c r="F11" s="22">
        <v>41</v>
      </c>
      <c r="G11" s="22">
        <v>10</v>
      </c>
      <c r="H11" t="str">
        <f t="shared" si="0"/>
        <v>State. John's (9-1)</v>
      </c>
      <c r="I11" t="str">
        <f t="shared" si="1"/>
        <v>State. John's (9-1)</v>
      </c>
    </row>
    <row r="12" spans="1:9" ht="18" x14ac:dyDescent="0.2">
      <c r="B12" s="22">
        <v>11</v>
      </c>
      <c r="C12" s="4" t="s">
        <v>1126</v>
      </c>
      <c r="D12" s="22">
        <v>22.3</v>
      </c>
      <c r="E12" s="22">
        <v>9</v>
      </c>
      <c r="F12" s="22">
        <v>76</v>
      </c>
      <c r="G12" s="22">
        <v>11</v>
      </c>
      <c r="H12" t="str">
        <f t="shared" si="0"/>
        <v>Clemson (9-1)</v>
      </c>
      <c r="I12" t="str">
        <f t="shared" si="1"/>
        <v>Clemson (9-1)</v>
      </c>
    </row>
    <row r="13" spans="1:9" ht="18" x14ac:dyDescent="0.2">
      <c r="B13" s="22">
        <v>12</v>
      </c>
      <c r="C13" s="4" t="s">
        <v>1556</v>
      </c>
      <c r="D13" s="22">
        <v>22.1</v>
      </c>
      <c r="E13" s="22">
        <v>1</v>
      </c>
      <c r="F13" s="22">
        <v>68</v>
      </c>
      <c r="G13" s="22">
        <v>12</v>
      </c>
      <c r="H13" t="str">
        <f t="shared" si="0"/>
        <v>Gonzaga (9-1)</v>
      </c>
      <c r="I13" t="str">
        <f t="shared" si="1"/>
        <v>Gonzaga (9-1)</v>
      </c>
    </row>
    <row r="14" spans="1:9" ht="18" x14ac:dyDescent="0.2">
      <c r="B14" s="22">
        <v>13</v>
      </c>
      <c r="C14" s="4" t="s">
        <v>1717</v>
      </c>
      <c r="D14" s="22">
        <v>22</v>
      </c>
      <c r="E14" s="22">
        <v>13</v>
      </c>
      <c r="F14" s="22">
        <v>177</v>
      </c>
      <c r="G14" s="22">
        <v>16</v>
      </c>
      <c r="H14" t="str">
        <f t="shared" si="0"/>
        <v>Colorado Stateate (10-0)</v>
      </c>
      <c r="I14" t="str">
        <f t="shared" si="1"/>
        <v>Colorado State (10-0)</v>
      </c>
    </row>
    <row r="15" spans="1:9" ht="18" x14ac:dyDescent="0.2">
      <c r="B15" s="22">
        <v>14</v>
      </c>
      <c r="C15" s="4" t="s">
        <v>1557</v>
      </c>
      <c r="D15" s="22">
        <v>21.4</v>
      </c>
      <c r="E15" s="22">
        <v>10</v>
      </c>
      <c r="F15" s="22">
        <v>129</v>
      </c>
      <c r="G15" s="22">
        <v>13</v>
      </c>
      <c r="H15" t="str">
        <f t="shared" si="0"/>
        <v>North Carolina (8-2)</v>
      </c>
      <c r="I15" t="str">
        <f t="shared" si="1"/>
        <v>North Carolina (8-2)</v>
      </c>
    </row>
    <row r="16" spans="1:9" ht="18" x14ac:dyDescent="0.2">
      <c r="B16" s="22">
        <v>15</v>
      </c>
      <c r="C16" s="4" t="s">
        <v>1558</v>
      </c>
      <c r="D16" s="22">
        <v>21.1</v>
      </c>
      <c r="E16" s="22">
        <v>2</v>
      </c>
      <c r="F16" s="22">
        <v>91</v>
      </c>
      <c r="G16" s="22">
        <v>17</v>
      </c>
      <c r="H16" t="str">
        <f t="shared" si="0"/>
        <v>Tennessee (8-2)</v>
      </c>
      <c r="I16" t="str">
        <f t="shared" si="1"/>
        <v>Tennessee (8-2)</v>
      </c>
    </row>
    <row r="17" spans="2:9" ht="18" x14ac:dyDescent="0.2">
      <c r="B17" s="22">
        <v>16</v>
      </c>
      <c r="C17" s="4" t="s">
        <v>1718</v>
      </c>
      <c r="D17" s="22">
        <v>20.6</v>
      </c>
      <c r="E17" s="22">
        <v>5</v>
      </c>
      <c r="F17" s="22">
        <v>49</v>
      </c>
      <c r="G17" s="22">
        <v>15</v>
      </c>
      <c r="H17" t="str">
        <f t="shared" si="0"/>
        <v>Iowa Stateate (6-4)</v>
      </c>
      <c r="I17" t="str">
        <f t="shared" si="1"/>
        <v>Iowa State (6-4)</v>
      </c>
    </row>
    <row r="18" spans="2:9" ht="18" x14ac:dyDescent="0.2">
      <c r="B18" s="22">
        <v>17</v>
      </c>
      <c r="C18" s="4" t="s">
        <v>1124</v>
      </c>
      <c r="D18" s="22">
        <v>20.399999999999999</v>
      </c>
      <c r="E18" s="22">
        <v>4</v>
      </c>
      <c r="F18" s="22">
        <v>97</v>
      </c>
      <c r="G18" s="22">
        <v>14</v>
      </c>
      <c r="H18" t="str">
        <f t="shared" si="0"/>
        <v>Wisconsin (7-3)</v>
      </c>
      <c r="I18" t="str">
        <f t="shared" si="1"/>
        <v>Wisconsin (7-3)</v>
      </c>
    </row>
    <row r="19" spans="2:9" ht="18" x14ac:dyDescent="0.2">
      <c r="B19" s="22">
        <v>18</v>
      </c>
      <c r="C19" s="4" t="s">
        <v>1559</v>
      </c>
      <c r="D19" s="22">
        <v>19.7</v>
      </c>
      <c r="E19" s="22">
        <v>3</v>
      </c>
      <c r="F19" s="22">
        <v>132</v>
      </c>
      <c r="G19" s="22">
        <v>18</v>
      </c>
      <c r="H19" t="str">
        <f t="shared" si="0"/>
        <v>Missouri (5-5)</v>
      </c>
      <c r="I19" t="str">
        <f t="shared" si="1"/>
        <v>Missouri (5-5)</v>
      </c>
    </row>
    <row r="20" spans="2:9" ht="18" x14ac:dyDescent="0.2">
      <c r="B20" s="22">
        <v>19</v>
      </c>
      <c r="C20" s="4" t="s">
        <v>1560</v>
      </c>
      <c r="D20" s="22">
        <v>19.399999999999999</v>
      </c>
      <c r="E20" s="22">
        <v>2</v>
      </c>
      <c r="F20" s="22">
        <v>41</v>
      </c>
      <c r="G20" s="22">
        <v>20</v>
      </c>
      <c r="H20" t="str">
        <f t="shared" si="0"/>
        <v>Arizona (5-5)</v>
      </c>
      <c r="I20" t="str">
        <f t="shared" si="1"/>
        <v>Arizona (5-5)</v>
      </c>
    </row>
    <row r="21" spans="2:9" ht="18" x14ac:dyDescent="0.2">
      <c r="B21" s="22">
        <v>20</v>
      </c>
      <c r="C21" s="4" t="s">
        <v>1125</v>
      </c>
      <c r="D21" s="22">
        <v>18.8</v>
      </c>
      <c r="E21" s="22">
        <v>5</v>
      </c>
      <c r="F21" s="22">
        <v>67</v>
      </c>
      <c r="G21" s="22">
        <v>22</v>
      </c>
      <c r="H21" t="str">
        <f t="shared" si="0"/>
        <v>Louisville (9-1)</v>
      </c>
      <c r="I21" t="str">
        <f t="shared" si="1"/>
        <v>Louisville (9-1)</v>
      </c>
    </row>
    <row r="22" spans="2:9" ht="18" x14ac:dyDescent="0.2">
      <c r="B22" s="22">
        <v>21</v>
      </c>
      <c r="C22" s="4" t="s">
        <v>1561</v>
      </c>
      <c r="D22" s="22">
        <v>18.7</v>
      </c>
      <c r="E22" s="22">
        <v>11</v>
      </c>
      <c r="F22" s="22">
        <v>80</v>
      </c>
      <c r="G22" s="22">
        <v>19</v>
      </c>
      <c r="H22" t="str">
        <f t="shared" si="0"/>
        <v>Oregon (8-2)</v>
      </c>
      <c r="I22" t="str">
        <f t="shared" si="1"/>
        <v>Oregon (8-2)</v>
      </c>
    </row>
    <row r="23" spans="2:9" ht="18" x14ac:dyDescent="0.2">
      <c r="B23" s="22">
        <v>22</v>
      </c>
      <c r="C23" s="4" t="s">
        <v>1562</v>
      </c>
      <c r="D23" s="22">
        <v>17.899999999999999</v>
      </c>
      <c r="E23" s="22">
        <v>4</v>
      </c>
      <c r="F23" s="22">
        <v>39</v>
      </c>
      <c r="G23" s="22">
        <v>21</v>
      </c>
      <c r="H23" t="str">
        <f t="shared" si="0"/>
        <v>Kentucky (6-4)</v>
      </c>
      <c r="I23" t="str">
        <f t="shared" si="1"/>
        <v>Kentucky (6-4)</v>
      </c>
    </row>
    <row r="24" spans="2:9" ht="18" x14ac:dyDescent="0.2">
      <c r="B24" s="22">
        <v>23</v>
      </c>
      <c r="C24" s="4" t="s">
        <v>1563</v>
      </c>
      <c r="D24" s="22">
        <v>17.399999999999999</v>
      </c>
      <c r="E24" s="22">
        <v>9</v>
      </c>
      <c r="F24" s="22">
        <v>55</v>
      </c>
      <c r="G24" s="22">
        <v>24</v>
      </c>
      <c r="H24" t="str">
        <f t="shared" si="0"/>
        <v>UCLA (6-4)</v>
      </c>
      <c r="I24" t="str">
        <f t="shared" si="1"/>
        <v>UCLA (6-4)</v>
      </c>
    </row>
    <row r="25" spans="2:9" ht="18" x14ac:dyDescent="0.2">
      <c r="B25" s="22">
        <v>24</v>
      </c>
      <c r="C25" s="4" t="s">
        <v>1564</v>
      </c>
      <c r="D25" s="22">
        <v>17.100000000000001</v>
      </c>
      <c r="E25" s="22">
        <v>8</v>
      </c>
      <c r="F25" s="22">
        <v>165</v>
      </c>
      <c r="G25" s="22">
        <v>26</v>
      </c>
      <c r="H25" t="str">
        <f t="shared" si="0"/>
        <v>UConn (7-3)</v>
      </c>
      <c r="I25" t="str">
        <f t="shared" si="1"/>
        <v>UConn (7-3)</v>
      </c>
    </row>
    <row r="26" spans="2:9" ht="18" x14ac:dyDescent="0.2">
      <c r="B26" s="22">
        <v>25</v>
      </c>
      <c r="C26" s="4" t="s">
        <v>1128</v>
      </c>
      <c r="D26" s="22">
        <v>16.600000000000001</v>
      </c>
      <c r="E26" s="22">
        <v>18</v>
      </c>
      <c r="F26" s="22">
        <v>98</v>
      </c>
      <c r="G26" s="22">
        <v>23</v>
      </c>
      <c r="H26" t="str">
        <f t="shared" si="0"/>
        <v>VCU (9-1)</v>
      </c>
      <c r="I26" t="str">
        <f t="shared" si="1"/>
        <v>VCU (9-1)</v>
      </c>
    </row>
    <row r="27" spans="2:9" ht="18" x14ac:dyDescent="0.2">
      <c r="B27" s="22">
        <v>26</v>
      </c>
      <c r="C27" s="4" t="s">
        <v>1854</v>
      </c>
      <c r="D27" s="22">
        <v>16.399999999999999</v>
      </c>
      <c r="E27" s="22">
        <v>14</v>
      </c>
      <c r="F27" s="22">
        <v>190</v>
      </c>
      <c r="G27" s="22">
        <v>25</v>
      </c>
      <c r="H27" t="str">
        <f t="shared" si="0"/>
        <v>UC San Diego (10-0)</v>
      </c>
      <c r="I27" t="str">
        <f t="shared" si="1"/>
        <v>UC San Diego (10-0)</v>
      </c>
    </row>
    <row r="28" spans="2:9" ht="18" x14ac:dyDescent="0.2">
      <c r="B28" s="22">
        <v>27</v>
      </c>
      <c r="C28" s="4" t="s">
        <v>1565</v>
      </c>
      <c r="D28" s="22">
        <v>16.2</v>
      </c>
      <c r="E28" s="22">
        <v>23</v>
      </c>
      <c r="F28" s="22">
        <v>190</v>
      </c>
      <c r="G28" s="22">
        <v>27</v>
      </c>
      <c r="H28" t="str">
        <f t="shared" si="0"/>
        <v>Xavier (8-2)</v>
      </c>
      <c r="I28" t="str">
        <f t="shared" si="1"/>
        <v>Xavier (8-2)</v>
      </c>
    </row>
    <row r="29" spans="2:9" ht="18" x14ac:dyDescent="0.2">
      <c r="B29" s="22">
        <v>28</v>
      </c>
      <c r="C29" s="4" t="s">
        <v>1566</v>
      </c>
      <c r="D29" s="22">
        <v>16.100000000000001</v>
      </c>
      <c r="E29" s="22">
        <v>10</v>
      </c>
      <c r="F29" s="22">
        <v>72</v>
      </c>
      <c r="G29" s="22">
        <v>28</v>
      </c>
      <c r="H29" t="str">
        <f t="shared" si="0"/>
        <v>Texas A&amp;M (5-5)</v>
      </c>
      <c r="I29" t="str">
        <f t="shared" si="1"/>
        <v>Texas A&amp;M (5-5)</v>
      </c>
    </row>
    <row r="30" spans="2:9" ht="18" x14ac:dyDescent="0.2">
      <c r="B30" s="22">
        <v>29</v>
      </c>
      <c r="C30" s="4" t="s">
        <v>1567</v>
      </c>
      <c r="D30" s="22">
        <v>16</v>
      </c>
      <c r="E30" s="22">
        <v>11</v>
      </c>
      <c r="F30" s="22">
        <v>276</v>
      </c>
      <c r="G30" s="22">
        <v>29</v>
      </c>
      <c r="H30" t="str">
        <f t="shared" si="0"/>
        <v>Georgia (5-5)</v>
      </c>
      <c r="I30" t="str">
        <f t="shared" si="1"/>
        <v>Georgia (5-5)</v>
      </c>
    </row>
    <row r="31" spans="2:9" ht="18" x14ac:dyDescent="0.2">
      <c r="B31" s="22">
        <v>30</v>
      </c>
      <c r="C31" s="4" t="s">
        <v>1568</v>
      </c>
      <c r="D31" s="22">
        <v>15.5</v>
      </c>
      <c r="E31" s="22">
        <v>4</v>
      </c>
      <c r="F31" s="22">
        <v>69</v>
      </c>
      <c r="G31" s="22">
        <v>30</v>
      </c>
      <c r="H31" t="str">
        <f t="shared" si="0"/>
        <v>Illinois (6-4)</v>
      </c>
      <c r="I31" t="str">
        <f t="shared" si="1"/>
        <v>Illinois (6-4)</v>
      </c>
    </row>
    <row r="32" spans="2:9" ht="18" x14ac:dyDescent="0.2">
      <c r="B32" s="22">
        <v>31</v>
      </c>
      <c r="C32" s="4" t="s">
        <v>1569</v>
      </c>
      <c r="D32" s="22">
        <v>15.1</v>
      </c>
      <c r="E32" s="22">
        <v>25</v>
      </c>
      <c r="F32" s="22">
        <v>166</v>
      </c>
      <c r="G32" s="22">
        <v>31</v>
      </c>
      <c r="H32" t="str">
        <f t="shared" si="0"/>
        <v>Indiana (5-5)</v>
      </c>
      <c r="I32" t="str">
        <f t="shared" si="1"/>
        <v>Indiana (5-5)</v>
      </c>
    </row>
    <row r="33" spans="2:9" ht="18" x14ac:dyDescent="0.2">
      <c r="B33" s="22">
        <v>32</v>
      </c>
      <c r="C33" s="4" t="s">
        <v>1129</v>
      </c>
      <c r="D33" s="22">
        <v>15</v>
      </c>
      <c r="E33" s="22">
        <v>2</v>
      </c>
      <c r="F33" s="22">
        <v>46</v>
      </c>
      <c r="G33" s="22">
        <v>32</v>
      </c>
      <c r="H33" t="str">
        <f t="shared" si="0"/>
        <v>Kansas (5-5)</v>
      </c>
      <c r="I33" t="str">
        <f t="shared" si="1"/>
        <v>Kansas (5-5)</v>
      </c>
    </row>
    <row r="34" spans="2:9" ht="18" x14ac:dyDescent="0.2">
      <c r="B34" s="22">
        <v>33</v>
      </c>
      <c r="C34" s="4" t="s">
        <v>1570</v>
      </c>
      <c r="D34" s="22">
        <v>15</v>
      </c>
      <c r="E34" s="22">
        <v>6</v>
      </c>
      <c r="F34" s="22">
        <v>300</v>
      </c>
      <c r="G34" s="22">
        <v>33</v>
      </c>
      <c r="H34" t="str">
        <f t="shared" si="0"/>
        <v>Baylor (4-6)</v>
      </c>
      <c r="I34" t="str">
        <f t="shared" si="1"/>
        <v>Baylor (4-6)</v>
      </c>
    </row>
    <row r="35" spans="2:9" ht="18" x14ac:dyDescent="0.2">
      <c r="B35" s="22">
        <v>34</v>
      </c>
      <c r="C35" s="4" t="s">
        <v>1571</v>
      </c>
      <c r="D35" s="22">
        <v>14.7</v>
      </c>
      <c r="E35" s="22">
        <v>10</v>
      </c>
      <c r="F35" s="22">
        <v>103</v>
      </c>
      <c r="G35" s="22">
        <v>34</v>
      </c>
      <c r="H35" t="str">
        <f t="shared" si="0"/>
        <v>Saint Mary's (8-2)</v>
      </c>
      <c r="I35" t="str">
        <f t="shared" si="1"/>
        <v>Saint Mary's (8-2)</v>
      </c>
    </row>
    <row r="36" spans="2:9" ht="18" x14ac:dyDescent="0.2">
      <c r="B36" s="22">
        <v>35</v>
      </c>
      <c r="C36" s="4" t="s">
        <v>1572</v>
      </c>
      <c r="D36" s="22">
        <v>14.7</v>
      </c>
      <c r="E36" s="22">
        <v>2</v>
      </c>
      <c r="F36" s="22">
        <v>73</v>
      </c>
      <c r="G36" s="22">
        <v>35</v>
      </c>
      <c r="H36" t="str">
        <f t="shared" si="0"/>
        <v>Purdue (4-6)</v>
      </c>
      <c r="I36" t="str">
        <f t="shared" si="1"/>
        <v>Purdue (4-6)</v>
      </c>
    </row>
    <row r="37" spans="2:9" ht="18" x14ac:dyDescent="0.2">
      <c r="B37" s="22">
        <v>36</v>
      </c>
      <c r="C37" s="4" t="s">
        <v>1130</v>
      </c>
      <c r="D37" s="22">
        <v>14.6</v>
      </c>
      <c r="E37" s="22">
        <v>11</v>
      </c>
      <c r="F37" s="22">
        <v>46</v>
      </c>
      <c r="G37" s="22">
        <v>36</v>
      </c>
      <c r="H37" t="str">
        <f t="shared" si="0"/>
        <v>Marquette (5-5)</v>
      </c>
      <c r="I37" t="str">
        <f t="shared" si="1"/>
        <v>Marquette (5-5)</v>
      </c>
    </row>
    <row r="38" spans="2:9" ht="18" x14ac:dyDescent="0.2">
      <c r="B38" s="22">
        <v>37</v>
      </c>
      <c r="C38" s="4" t="s">
        <v>1719</v>
      </c>
      <c r="D38" s="22">
        <v>14.6</v>
      </c>
      <c r="E38" s="22">
        <v>12</v>
      </c>
      <c r="F38" s="22">
        <v>56</v>
      </c>
      <c r="G38" s="22">
        <v>37</v>
      </c>
      <c r="H38" t="str">
        <f t="shared" si="0"/>
        <v>Mississippi Stateate (4-6)</v>
      </c>
      <c r="I38" t="str">
        <f t="shared" si="1"/>
        <v>Mississippi State (4-6)</v>
      </c>
    </row>
    <row r="39" spans="2:9" ht="18" x14ac:dyDescent="0.2">
      <c r="B39" s="22">
        <v>38</v>
      </c>
      <c r="C39" s="4" t="s">
        <v>1573</v>
      </c>
      <c r="D39" s="22">
        <v>14.3</v>
      </c>
      <c r="E39" s="22">
        <v>19</v>
      </c>
      <c r="F39" s="22">
        <v>169</v>
      </c>
      <c r="G39" s="22">
        <v>39</v>
      </c>
      <c r="H39" t="str">
        <f t="shared" si="0"/>
        <v>Arkansas (6-4)</v>
      </c>
      <c r="I39" t="str">
        <f t="shared" si="1"/>
        <v>Arkansas (6-4)</v>
      </c>
    </row>
    <row r="40" spans="2:9" ht="18" x14ac:dyDescent="0.2">
      <c r="B40" s="22">
        <v>39</v>
      </c>
      <c r="C40" s="4" t="s">
        <v>1574</v>
      </c>
      <c r="D40" s="22">
        <v>14.1</v>
      </c>
      <c r="E40" s="22">
        <v>8</v>
      </c>
      <c r="F40" s="22">
        <v>82</v>
      </c>
      <c r="G40" s="22">
        <v>40</v>
      </c>
      <c r="H40" t="str">
        <f t="shared" si="0"/>
        <v>Northwestern (4-6)</v>
      </c>
      <c r="I40" t="str">
        <f t="shared" si="1"/>
        <v>Northwestern (4-6)</v>
      </c>
    </row>
    <row r="41" spans="2:9" ht="18" x14ac:dyDescent="0.2">
      <c r="B41" s="22">
        <v>40</v>
      </c>
      <c r="C41" s="4" t="s">
        <v>1575</v>
      </c>
      <c r="D41" s="22">
        <v>13.8</v>
      </c>
      <c r="E41" s="22">
        <v>24</v>
      </c>
      <c r="F41" s="22">
        <v>221</v>
      </c>
      <c r="G41" s="22">
        <v>41</v>
      </c>
      <c r="H41" t="str">
        <f t="shared" si="0"/>
        <v>Santa Clara (6-4)</v>
      </c>
      <c r="I41" t="str">
        <f t="shared" si="1"/>
        <v>Santa Clara (6-4)</v>
      </c>
    </row>
    <row r="42" spans="2:9" ht="18" x14ac:dyDescent="0.2">
      <c r="B42" s="22">
        <v>41</v>
      </c>
      <c r="C42" s="4" t="s">
        <v>1576</v>
      </c>
      <c r="D42" s="22">
        <v>13.6</v>
      </c>
      <c r="E42" s="22">
        <v>41</v>
      </c>
      <c r="F42" s="22">
        <v>144</v>
      </c>
      <c r="G42" s="22">
        <v>42</v>
      </c>
      <c r="H42" t="str">
        <f t="shared" si="0"/>
        <v>Colorado (5-5)</v>
      </c>
      <c r="I42" t="str">
        <f t="shared" si="1"/>
        <v>Colorado (5-5)</v>
      </c>
    </row>
    <row r="43" spans="2:9" ht="18" x14ac:dyDescent="0.2">
      <c r="B43" s="22">
        <v>42</v>
      </c>
      <c r="C43" s="4" t="s">
        <v>1577</v>
      </c>
      <c r="D43" s="22">
        <v>13.4</v>
      </c>
      <c r="E43" s="22">
        <v>2</v>
      </c>
      <c r="F43" s="22">
        <v>53</v>
      </c>
      <c r="G43" s="22">
        <v>43</v>
      </c>
      <c r="H43" t="str">
        <f t="shared" si="0"/>
        <v>Michigan (6-4)</v>
      </c>
      <c r="I43" t="str">
        <f t="shared" si="1"/>
        <v>Michigan (6-4)</v>
      </c>
    </row>
    <row r="44" spans="2:9" ht="18" x14ac:dyDescent="0.2">
      <c r="B44" s="22">
        <v>43</v>
      </c>
      <c r="C44" s="4" t="s">
        <v>1133</v>
      </c>
      <c r="D44" s="22">
        <v>13.2</v>
      </c>
      <c r="E44" s="22">
        <v>28</v>
      </c>
      <c r="F44" s="22">
        <v>73</v>
      </c>
      <c r="G44" s="22">
        <v>44</v>
      </c>
      <c r="H44" t="str">
        <f t="shared" si="0"/>
        <v>Oklahoma (4-6)</v>
      </c>
      <c r="I44" t="str">
        <f t="shared" si="1"/>
        <v>Oklahoma (4-6)</v>
      </c>
    </row>
    <row r="45" spans="2:9" ht="18" x14ac:dyDescent="0.2">
      <c r="B45" s="22">
        <v>44</v>
      </c>
      <c r="C45" s="4" t="s">
        <v>1578</v>
      </c>
      <c r="D45" s="22">
        <v>12.7</v>
      </c>
      <c r="E45" s="22">
        <v>12</v>
      </c>
      <c r="F45" s="22">
        <v>167</v>
      </c>
      <c r="G45" s="22">
        <v>38</v>
      </c>
      <c r="H45" t="str">
        <f t="shared" si="0"/>
        <v>Creighton (6-4)</v>
      </c>
      <c r="I45" t="str">
        <f t="shared" si="1"/>
        <v>Creighton (6-4)</v>
      </c>
    </row>
    <row r="46" spans="2:9" ht="18" x14ac:dyDescent="0.2">
      <c r="B46" s="22">
        <v>45</v>
      </c>
      <c r="C46" s="4" t="s">
        <v>1579</v>
      </c>
      <c r="D46" s="22">
        <v>12.4</v>
      </c>
      <c r="E46" s="22">
        <v>21</v>
      </c>
      <c r="F46" s="22">
        <v>72</v>
      </c>
      <c r="G46" s="22">
        <v>46</v>
      </c>
      <c r="H46" t="str">
        <f t="shared" si="0"/>
        <v>SMU (5-5)</v>
      </c>
      <c r="I46" t="str">
        <f t="shared" si="1"/>
        <v>SMU (5-5)</v>
      </c>
    </row>
    <row r="47" spans="2:9" ht="18" x14ac:dyDescent="0.2">
      <c r="B47" s="22">
        <v>46</v>
      </c>
      <c r="C47" s="4" t="s">
        <v>1580</v>
      </c>
      <c r="D47" s="22">
        <v>12.3</v>
      </c>
      <c r="E47" s="22">
        <v>13</v>
      </c>
      <c r="F47" s="22">
        <v>245</v>
      </c>
      <c r="G47" s="22">
        <v>47</v>
      </c>
      <c r="H47" t="str">
        <f t="shared" si="0"/>
        <v>Villanova (6-4)</v>
      </c>
      <c r="I47" t="str">
        <f t="shared" si="1"/>
        <v>Villanova (6-4)</v>
      </c>
    </row>
    <row r="48" spans="2:9" ht="18" x14ac:dyDescent="0.2">
      <c r="B48" s="22">
        <v>47</v>
      </c>
      <c r="C48" s="4" t="s">
        <v>1720</v>
      </c>
      <c r="D48" s="22">
        <v>12.1</v>
      </c>
      <c r="E48" s="22">
        <v>4</v>
      </c>
      <c r="F48" s="22">
        <v>178</v>
      </c>
      <c r="G48" s="22">
        <v>48</v>
      </c>
      <c r="H48" t="str">
        <f t="shared" si="0"/>
        <v>Utah Stateate (6-4)</v>
      </c>
      <c r="I48" t="str">
        <f t="shared" si="1"/>
        <v>Utah State (6-4)</v>
      </c>
    </row>
    <row r="49" spans="2:9" ht="18" x14ac:dyDescent="0.2">
      <c r="B49" s="22">
        <v>48</v>
      </c>
      <c r="C49" s="4" t="s">
        <v>1131</v>
      </c>
      <c r="D49" s="22">
        <v>11.9</v>
      </c>
      <c r="E49" s="22">
        <v>4</v>
      </c>
      <c r="F49" s="22">
        <v>98</v>
      </c>
      <c r="G49" s="22">
        <v>49</v>
      </c>
      <c r="H49" t="str">
        <f t="shared" si="0"/>
        <v>Cincinnati (4-6)</v>
      </c>
      <c r="I49" t="str">
        <f t="shared" si="1"/>
        <v>Cincinnati (4-6)</v>
      </c>
    </row>
    <row r="50" spans="2:9" ht="18" x14ac:dyDescent="0.2">
      <c r="B50" s="22">
        <v>49</v>
      </c>
      <c r="C50" s="4" t="s">
        <v>1851</v>
      </c>
      <c r="D50" s="22">
        <v>11.7</v>
      </c>
      <c r="E50" s="22">
        <v>15</v>
      </c>
      <c r="F50" s="22">
        <v>123</v>
      </c>
      <c r="G50" s="22">
        <v>50</v>
      </c>
      <c r="H50" t="str">
        <f t="shared" si="0"/>
        <v>Ole Miss(5-5)</v>
      </c>
      <c r="I50" t="str">
        <f t="shared" si="1"/>
        <v>Ole Miss(5-5)</v>
      </c>
    </row>
    <row r="51" spans="2:9" ht="18" x14ac:dyDescent="0.2">
      <c r="B51" s="22">
        <v>50</v>
      </c>
      <c r="C51" s="4" t="s">
        <v>1581</v>
      </c>
      <c r="D51" s="22">
        <v>11.5</v>
      </c>
      <c r="E51" s="22">
        <v>34</v>
      </c>
      <c r="F51" s="22">
        <v>256</v>
      </c>
      <c r="G51" s="22">
        <v>51</v>
      </c>
      <c r="H51" t="str">
        <f t="shared" si="0"/>
        <v>San Francisco (7-3)</v>
      </c>
      <c r="I51" t="str">
        <f t="shared" si="1"/>
        <v>San Francisco (7-3)</v>
      </c>
    </row>
    <row r="52" spans="2:9" ht="18" x14ac:dyDescent="0.2">
      <c r="B52" s="22">
        <v>51</v>
      </c>
      <c r="C52" s="4" t="s">
        <v>1132</v>
      </c>
      <c r="D52" s="22">
        <v>11.4</v>
      </c>
      <c r="E52" s="22">
        <v>19</v>
      </c>
      <c r="F52" s="22">
        <v>92</v>
      </c>
      <c r="G52" s="22">
        <v>52</v>
      </c>
      <c r="H52" t="str">
        <f t="shared" si="0"/>
        <v>Vanderbilt (4-6)</v>
      </c>
      <c r="I52" t="str">
        <f t="shared" si="1"/>
        <v>Vanderbilt (4-6)</v>
      </c>
    </row>
    <row r="53" spans="2:9" ht="18" x14ac:dyDescent="0.2">
      <c r="B53" s="22">
        <v>52</v>
      </c>
      <c r="C53" s="4" t="s">
        <v>1582</v>
      </c>
      <c r="D53" s="22">
        <v>11.2</v>
      </c>
      <c r="E53" s="22">
        <v>19</v>
      </c>
      <c r="F53" s="22">
        <v>146</v>
      </c>
      <c r="G53" s="22">
        <v>53</v>
      </c>
      <c r="H53" t="str">
        <f t="shared" si="0"/>
        <v>New Mexico (7-3)</v>
      </c>
      <c r="I53" t="str">
        <f t="shared" si="1"/>
        <v>New Mexico (7-3)</v>
      </c>
    </row>
    <row r="54" spans="2:9" ht="18" x14ac:dyDescent="0.2">
      <c r="B54" s="22">
        <v>53</v>
      </c>
      <c r="C54" s="4" t="s">
        <v>1583</v>
      </c>
      <c r="D54" s="22">
        <v>11.2</v>
      </c>
      <c r="E54" s="22">
        <v>24</v>
      </c>
      <c r="F54" s="22">
        <v>146</v>
      </c>
      <c r="G54" s="22">
        <v>54</v>
      </c>
      <c r="H54" t="str">
        <f t="shared" si="0"/>
        <v>Nebraska (4-6)</v>
      </c>
      <c r="I54" t="str">
        <f t="shared" si="1"/>
        <v>Nebraska (4-6)</v>
      </c>
    </row>
    <row r="55" spans="2:9" ht="18" x14ac:dyDescent="0.2">
      <c r="B55" s="22">
        <v>54</v>
      </c>
      <c r="C55" s="4" t="s">
        <v>1584</v>
      </c>
      <c r="D55" s="22">
        <v>11</v>
      </c>
      <c r="E55" s="22">
        <v>12</v>
      </c>
      <c r="F55" s="22">
        <v>98</v>
      </c>
      <c r="G55" s="22">
        <v>55</v>
      </c>
      <c r="H55" t="str">
        <f t="shared" si="0"/>
        <v>West Virginia (5-5)</v>
      </c>
      <c r="I55" t="str">
        <f t="shared" si="1"/>
        <v>West Virginia (5-5)</v>
      </c>
    </row>
    <row r="56" spans="2:9" ht="18" x14ac:dyDescent="0.2">
      <c r="B56" s="22">
        <v>55</v>
      </c>
      <c r="C56" s="4" t="s">
        <v>1585</v>
      </c>
      <c r="D56" s="22">
        <v>10.9</v>
      </c>
      <c r="E56" s="22">
        <v>24</v>
      </c>
      <c r="F56" s="22">
        <v>112</v>
      </c>
      <c r="G56" s="22">
        <v>56</v>
      </c>
      <c r="H56" t="str">
        <f t="shared" si="0"/>
        <v>Iowa (4-6)</v>
      </c>
      <c r="I56" t="str">
        <f t="shared" si="1"/>
        <v>Iowa (4-6)</v>
      </c>
    </row>
    <row r="57" spans="2:9" ht="18" x14ac:dyDescent="0.2">
      <c r="B57" s="22">
        <v>56</v>
      </c>
      <c r="C57" s="4" t="s">
        <v>1721</v>
      </c>
      <c r="D57" s="22">
        <v>10.9</v>
      </c>
      <c r="E57" s="22">
        <v>30</v>
      </c>
      <c r="F57" s="22">
        <v>175</v>
      </c>
      <c r="G57" s="22">
        <v>57</v>
      </c>
      <c r="H57" t="str">
        <f t="shared" si="0"/>
        <v>San Diego Stateate (6-4)</v>
      </c>
      <c r="I57" t="str">
        <f t="shared" si="1"/>
        <v>San Diego State (6-4)</v>
      </c>
    </row>
    <row r="58" spans="2:9" ht="18" x14ac:dyDescent="0.2">
      <c r="B58" s="22">
        <v>57</v>
      </c>
      <c r="C58" s="4" t="s">
        <v>1722</v>
      </c>
      <c r="D58" s="22">
        <v>10.6</v>
      </c>
      <c r="E58" s="22">
        <v>7</v>
      </c>
      <c r="F58" s="22">
        <v>58</v>
      </c>
      <c r="G58" s="22">
        <v>58</v>
      </c>
      <c r="H58" t="str">
        <f t="shared" si="0"/>
        <v>Ohio Stateate (4-6)</v>
      </c>
      <c r="I58" t="str">
        <f t="shared" si="1"/>
        <v>Ohio State (4-6)</v>
      </c>
    </row>
    <row r="59" spans="2:9" ht="18" x14ac:dyDescent="0.2">
      <c r="B59" s="22">
        <v>58</v>
      </c>
      <c r="C59" s="4" t="s">
        <v>1723</v>
      </c>
      <c r="D59" s="22">
        <v>10.6</v>
      </c>
      <c r="E59" s="22">
        <v>7</v>
      </c>
      <c r="F59" s="22">
        <v>177</v>
      </c>
      <c r="G59" s="22">
        <v>45</v>
      </c>
      <c r="H59" t="str">
        <f t="shared" si="0"/>
        <v>Boise Stateate (7-3)</v>
      </c>
      <c r="I59" t="str">
        <f t="shared" si="1"/>
        <v>Boise State (7-3)</v>
      </c>
    </row>
    <row r="60" spans="2:9" ht="18" x14ac:dyDescent="0.2">
      <c r="B60" s="22">
        <v>59</v>
      </c>
      <c r="C60" s="4" t="s">
        <v>1136</v>
      </c>
      <c r="D60" s="22">
        <v>10.4</v>
      </c>
      <c r="E60" s="22">
        <v>20</v>
      </c>
      <c r="F60" s="22">
        <v>197</v>
      </c>
      <c r="G60" s="22">
        <v>59</v>
      </c>
      <c r="H60" t="str">
        <f t="shared" si="0"/>
        <v>High Point (10-0)</v>
      </c>
      <c r="I60" t="str">
        <f t="shared" si="1"/>
        <v>High Point (10-0)</v>
      </c>
    </row>
    <row r="61" spans="2:9" ht="18" x14ac:dyDescent="0.2">
      <c r="B61" s="22">
        <v>60</v>
      </c>
      <c r="C61" s="4" t="s">
        <v>1586</v>
      </c>
      <c r="D61" s="22">
        <v>10.1</v>
      </c>
      <c r="E61" s="22">
        <v>17</v>
      </c>
      <c r="F61" s="22">
        <v>109</v>
      </c>
      <c r="G61" s="22">
        <v>60</v>
      </c>
      <c r="H61" t="str">
        <f t="shared" si="0"/>
        <v>Utah (3-7)</v>
      </c>
      <c r="I61" t="str">
        <f t="shared" si="1"/>
        <v>Utah (3-7)</v>
      </c>
    </row>
    <row r="62" spans="2:9" ht="18" x14ac:dyDescent="0.2">
      <c r="B62" s="22">
        <v>61</v>
      </c>
      <c r="C62" s="4" t="s">
        <v>1587</v>
      </c>
      <c r="D62" s="22">
        <v>10</v>
      </c>
      <c r="E62" s="22">
        <v>20</v>
      </c>
      <c r="F62" s="22">
        <v>158</v>
      </c>
      <c r="G62" s="22">
        <v>61</v>
      </c>
      <c r="H62" t="str">
        <f t="shared" si="0"/>
        <v>USC (3-7)</v>
      </c>
      <c r="I62" t="str">
        <f t="shared" si="1"/>
        <v>USC (3-7)</v>
      </c>
    </row>
    <row r="63" spans="2:9" ht="18" x14ac:dyDescent="0.2">
      <c r="B63" s="22">
        <v>62</v>
      </c>
      <c r="C63" s="4" t="s">
        <v>1588</v>
      </c>
      <c r="D63" s="22">
        <v>9.9</v>
      </c>
      <c r="E63" s="22">
        <v>48</v>
      </c>
      <c r="F63" s="22">
        <v>259</v>
      </c>
      <c r="G63" s="22">
        <v>63</v>
      </c>
      <c r="H63" t="str">
        <f t="shared" si="0"/>
        <v>McNeese (10-0)</v>
      </c>
      <c r="I63" t="str">
        <f t="shared" si="1"/>
        <v>McNeese (10-0)</v>
      </c>
    </row>
    <row r="64" spans="2:9" ht="18" x14ac:dyDescent="0.2">
      <c r="B64" s="22">
        <v>63</v>
      </c>
      <c r="C64" s="4" t="s">
        <v>1589</v>
      </c>
      <c r="D64" s="22">
        <v>9.9</v>
      </c>
      <c r="E64" s="22">
        <v>40</v>
      </c>
      <c r="F64" s="22">
        <v>172</v>
      </c>
      <c r="G64" s="22">
        <v>75</v>
      </c>
      <c r="H64" t="str">
        <f t="shared" si="0"/>
        <v>Liberty (9-1)</v>
      </c>
      <c r="I64" t="str">
        <f t="shared" si="1"/>
        <v>Liberty (9-1)</v>
      </c>
    </row>
    <row r="65" spans="2:9" ht="18" x14ac:dyDescent="0.2">
      <c r="B65" s="22">
        <v>64</v>
      </c>
      <c r="C65" s="4" t="s">
        <v>1134</v>
      </c>
      <c r="D65" s="22">
        <v>9.6999999999999993</v>
      </c>
      <c r="E65" s="22">
        <v>19</v>
      </c>
      <c r="F65" s="22">
        <v>126</v>
      </c>
      <c r="G65" s="22">
        <v>64</v>
      </c>
      <c r="H65" t="str">
        <f t="shared" si="0"/>
        <v>Texas (4-6)</v>
      </c>
      <c r="I65" t="str">
        <f t="shared" si="1"/>
        <v>Texas (4-6)</v>
      </c>
    </row>
    <row r="66" spans="2:9" ht="18" x14ac:dyDescent="0.2">
      <c r="B66" s="22">
        <v>65</v>
      </c>
      <c r="C66" s="4" t="s">
        <v>1590</v>
      </c>
      <c r="D66" s="22">
        <v>9.3000000000000007</v>
      </c>
      <c r="E66" s="22">
        <v>33</v>
      </c>
      <c r="F66" s="22">
        <v>220</v>
      </c>
      <c r="G66" s="22">
        <v>66</v>
      </c>
      <c r="H66" t="str">
        <f t="shared" si="0"/>
        <v>Wake Forest (5-5)</v>
      </c>
      <c r="I66" t="str">
        <f t="shared" si="1"/>
        <v>Wake Forest (5-5)</v>
      </c>
    </row>
    <row r="67" spans="2:9" ht="18" x14ac:dyDescent="0.2">
      <c r="B67" s="22">
        <v>66</v>
      </c>
      <c r="C67" s="4" t="s">
        <v>1591</v>
      </c>
      <c r="D67" s="22">
        <v>9.1999999999999993</v>
      </c>
      <c r="E67" s="22">
        <v>26</v>
      </c>
      <c r="F67" s="22">
        <v>81</v>
      </c>
      <c r="G67" s="22">
        <v>67</v>
      </c>
      <c r="H67" t="str">
        <f t="shared" ref="H67:H130" si="2">SUBSTITUTE(C67,"St", "State")</f>
        <v>Memphis (9-1)</v>
      </c>
      <c r="I67" t="str">
        <f t="shared" ref="I67:I130" si="3">SUBSTITUTE(H67,"Stateate", "State")</f>
        <v>Memphis (9-1)</v>
      </c>
    </row>
    <row r="68" spans="2:9" ht="18" x14ac:dyDescent="0.2">
      <c r="B68" s="22">
        <v>67</v>
      </c>
      <c r="C68" s="4" t="s">
        <v>1768</v>
      </c>
      <c r="D68" s="22">
        <v>9.1999999999999993</v>
      </c>
      <c r="E68" s="22">
        <v>67</v>
      </c>
      <c r="F68" s="22">
        <v>247</v>
      </c>
      <c r="G68" s="22">
        <v>78</v>
      </c>
      <c r="H68" t="str">
        <f t="shared" si="2"/>
        <v>Loyola Chicago (8-2)</v>
      </c>
      <c r="I68" t="str">
        <f t="shared" si="3"/>
        <v>Loyola Chicago (8-2)</v>
      </c>
    </row>
    <row r="69" spans="2:9" ht="18" x14ac:dyDescent="0.2">
      <c r="B69" s="22">
        <v>68</v>
      </c>
      <c r="C69" s="4" t="s">
        <v>1592</v>
      </c>
      <c r="D69" s="22">
        <v>9.1999999999999993</v>
      </c>
      <c r="E69" s="22">
        <v>32</v>
      </c>
      <c r="F69" s="22">
        <v>129</v>
      </c>
      <c r="G69" s="22">
        <v>62</v>
      </c>
      <c r="H69" t="str">
        <f t="shared" si="2"/>
        <v>Yale (9-1)</v>
      </c>
      <c r="I69" t="str">
        <f t="shared" si="3"/>
        <v>Yale (9-1)</v>
      </c>
    </row>
    <row r="70" spans="2:9" ht="18" x14ac:dyDescent="0.2">
      <c r="B70" s="22">
        <v>69</v>
      </c>
      <c r="C70" s="4" t="s">
        <v>1137</v>
      </c>
      <c r="D70" s="22">
        <v>8.8000000000000007</v>
      </c>
      <c r="E70" s="22">
        <v>48</v>
      </c>
      <c r="F70" s="22">
        <v>130</v>
      </c>
      <c r="G70" s="22">
        <v>69</v>
      </c>
      <c r="H70" t="str">
        <f t="shared" si="2"/>
        <v>Drake (9-1)</v>
      </c>
      <c r="I70" t="str">
        <f t="shared" si="3"/>
        <v>Drake (9-1)</v>
      </c>
    </row>
    <row r="71" spans="2:9" ht="18" x14ac:dyDescent="0.2">
      <c r="B71" s="22">
        <v>70</v>
      </c>
      <c r="C71" s="4" t="s">
        <v>1724</v>
      </c>
      <c r="D71" s="22">
        <v>8.8000000000000007</v>
      </c>
      <c r="E71" s="22">
        <v>23</v>
      </c>
      <c r="F71" s="22">
        <v>173</v>
      </c>
      <c r="G71" s="22">
        <v>70</v>
      </c>
      <c r="H71" t="str">
        <f t="shared" si="2"/>
        <v>Kansas Stateate (4-6)</v>
      </c>
      <c r="I71" t="str">
        <f t="shared" si="3"/>
        <v>Kansas State (4-6)</v>
      </c>
    </row>
    <row r="72" spans="2:9" ht="18" x14ac:dyDescent="0.2">
      <c r="B72" s="22">
        <v>71</v>
      </c>
      <c r="C72" s="4" t="s">
        <v>1593</v>
      </c>
      <c r="D72" s="22">
        <v>8.8000000000000007</v>
      </c>
      <c r="E72" s="22">
        <v>36</v>
      </c>
      <c r="F72" s="22">
        <v>104</v>
      </c>
      <c r="G72" s="22">
        <v>71</v>
      </c>
      <c r="H72" t="str">
        <f t="shared" si="2"/>
        <v>UCF (4-6)</v>
      </c>
      <c r="I72" t="str">
        <f t="shared" si="3"/>
        <v>UCF (4-6)</v>
      </c>
    </row>
    <row r="73" spans="2:9" ht="18" x14ac:dyDescent="0.2">
      <c r="B73" s="22">
        <v>72</v>
      </c>
      <c r="C73" s="4" t="s">
        <v>1138</v>
      </c>
      <c r="D73" s="22">
        <v>8.6999999999999993</v>
      </c>
      <c r="E73" s="22">
        <v>57</v>
      </c>
      <c r="F73" s="22">
        <v>209</v>
      </c>
      <c r="G73" s="22">
        <v>72</v>
      </c>
      <c r="H73" t="str">
        <f t="shared" si="2"/>
        <v>Virginia (5-5)</v>
      </c>
      <c r="I73" t="str">
        <f t="shared" si="3"/>
        <v>Virginia (5-5)</v>
      </c>
    </row>
    <row r="74" spans="2:9" ht="18" x14ac:dyDescent="0.2">
      <c r="B74" s="22">
        <v>73</v>
      </c>
      <c r="C74" s="4" t="s">
        <v>1135</v>
      </c>
      <c r="D74" s="22">
        <v>8.6999999999999993</v>
      </c>
      <c r="E74" s="22">
        <v>35</v>
      </c>
      <c r="F74" s="22">
        <v>168</v>
      </c>
      <c r="G74" s="22">
        <v>73</v>
      </c>
      <c r="H74" t="str">
        <f t="shared" si="2"/>
        <v>Rutgers (4-6)</v>
      </c>
      <c r="I74" t="str">
        <f t="shared" si="3"/>
        <v>Rutgers (4-6)</v>
      </c>
    </row>
    <row r="75" spans="2:9" ht="18" x14ac:dyDescent="0.2">
      <c r="B75" s="22">
        <v>74</v>
      </c>
      <c r="C75" s="4" t="s">
        <v>1594</v>
      </c>
      <c r="D75" s="22">
        <v>8.6</v>
      </c>
      <c r="E75" s="22">
        <v>51</v>
      </c>
      <c r="F75" s="22">
        <v>266</v>
      </c>
      <c r="G75" s="22">
        <v>65</v>
      </c>
      <c r="H75" t="str">
        <f t="shared" si="2"/>
        <v>Saint Joseph's (7-3)</v>
      </c>
      <c r="I75" t="str">
        <f t="shared" si="3"/>
        <v>Saint Joseph's (7-3)</v>
      </c>
    </row>
    <row r="76" spans="2:9" ht="18" x14ac:dyDescent="0.2">
      <c r="B76" s="22">
        <v>75</v>
      </c>
      <c r="C76" s="4" t="s">
        <v>1595</v>
      </c>
      <c r="D76" s="22">
        <v>8.5</v>
      </c>
      <c r="E76" s="22">
        <v>43</v>
      </c>
      <c r="F76" s="22">
        <v>171</v>
      </c>
      <c r="G76" s="22">
        <v>74</v>
      </c>
      <c r="H76" t="str">
        <f t="shared" si="2"/>
        <v>Minnesota (4-6)</v>
      </c>
      <c r="I76" t="str">
        <f t="shared" si="3"/>
        <v>Minnesota (4-6)</v>
      </c>
    </row>
    <row r="77" spans="2:9" ht="18" x14ac:dyDescent="0.2">
      <c r="B77" s="22">
        <v>76</v>
      </c>
      <c r="C77" s="4" t="s">
        <v>1596</v>
      </c>
      <c r="D77" s="22">
        <v>8</v>
      </c>
      <c r="E77" s="22">
        <v>51</v>
      </c>
      <c r="F77" s="22">
        <v>290</v>
      </c>
      <c r="G77" s="22">
        <v>77</v>
      </c>
      <c r="H77" t="str">
        <f t="shared" si="2"/>
        <v>South Carolina (2-8)</v>
      </c>
      <c r="I77" t="str">
        <f t="shared" si="3"/>
        <v>South Carolina (2-8)</v>
      </c>
    </row>
    <row r="78" spans="2:9" ht="18" x14ac:dyDescent="0.2">
      <c r="B78" s="22">
        <v>77</v>
      </c>
      <c r="C78" s="4" t="s">
        <v>1140</v>
      </c>
      <c r="D78" s="22">
        <v>7.9</v>
      </c>
      <c r="E78" s="22">
        <v>37</v>
      </c>
      <c r="F78" s="22">
        <v>145</v>
      </c>
      <c r="G78" s="22">
        <v>76</v>
      </c>
      <c r="H78" t="str">
        <f t="shared" si="2"/>
        <v>Dayton (7-3)</v>
      </c>
      <c r="I78" t="str">
        <f t="shared" si="3"/>
        <v>Dayton (7-3)</v>
      </c>
    </row>
    <row r="79" spans="2:9" ht="18" x14ac:dyDescent="0.2">
      <c r="B79" s="22">
        <v>78</v>
      </c>
      <c r="C79" s="4" t="s">
        <v>1144</v>
      </c>
      <c r="D79" s="22">
        <v>7.7</v>
      </c>
      <c r="E79" s="22">
        <v>60</v>
      </c>
      <c r="F79" s="22">
        <v>232</v>
      </c>
      <c r="G79" s="22">
        <v>68</v>
      </c>
      <c r="H79" t="str">
        <f t="shared" si="2"/>
        <v>Utah Valley (9-1)</v>
      </c>
      <c r="I79" t="str">
        <f t="shared" si="3"/>
        <v>Utah Valley (9-1)</v>
      </c>
    </row>
    <row r="80" spans="2:9" ht="18" x14ac:dyDescent="0.2">
      <c r="B80" s="22">
        <v>79</v>
      </c>
      <c r="C80" s="4" t="s">
        <v>1597</v>
      </c>
      <c r="D80" s="22">
        <v>7.5</v>
      </c>
      <c r="E80" s="22">
        <v>56</v>
      </c>
      <c r="F80" s="22">
        <v>236</v>
      </c>
      <c r="G80" s="22">
        <v>80</v>
      </c>
      <c r="H80" t="str">
        <f t="shared" si="2"/>
        <v>Georgia Tech (6-4)</v>
      </c>
      <c r="I80" t="str">
        <f t="shared" si="3"/>
        <v>Georgia Tech (6-4)</v>
      </c>
    </row>
    <row r="81" spans="2:9" ht="18" x14ac:dyDescent="0.2">
      <c r="B81" s="22">
        <v>80</v>
      </c>
      <c r="C81" s="4" t="s">
        <v>1598</v>
      </c>
      <c r="D81" s="22">
        <v>7.4</v>
      </c>
      <c r="E81" s="22">
        <v>7</v>
      </c>
      <c r="F81" s="22">
        <v>115</v>
      </c>
      <c r="G81" s="22">
        <v>81</v>
      </c>
      <c r="H81" t="str">
        <f t="shared" si="2"/>
        <v>Pittsburgh (3-7)</v>
      </c>
      <c r="I81" t="str">
        <f t="shared" si="3"/>
        <v>Pittsburgh (3-7)</v>
      </c>
    </row>
    <row r="82" spans="2:9" ht="18" x14ac:dyDescent="0.2">
      <c r="B82" s="22">
        <v>81</v>
      </c>
      <c r="C82" s="4" t="s">
        <v>1599</v>
      </c>
      <c r="D82" s="22">
        <v>7.4</v>
      </c>
      <c r="E82" s="22">
        <v>48</v>
      </c>
      <c r="F82" s="22">
        <v>254</v>
      </c>
      <c r="G82" s="22">
        <v>87</v>
      </c>
      <c r="H82" t="str">
        <f t="shared" si="2"/>
        <v>UC Irvine (8-2)</v>
      </c>
      <c r="I82" t="str">
        <f t="shared" si="3"/>
        <v>UC Irvine (8-2)</v>
      </c>
    </row>
    <row r="83" spans="2:9" ht="18" x14ac:dyDescent="0.2">
      <c r="B83" s="22">
        <v>82</v>
      </c>
      <c r="C83" s="4" t="s">
        <v>1600</v>
      </c>
      <c r="D83" s="22">
        <v>7.2</v>
      </c>
      <c r="E83" s="22">
        <v>18</v>
      </c>
      <c r="F83" s="22">
        <v>149</v>
      </c>
      <c r="G83" s="22">
        <v>83</v>
      </c>
      <c r="H83" t="str">
        <f t="shared" si="2"/>
        <v>Nevada (4-6)</v>
      </c>
      <c r="I83" t="str">
        <f t="shared" si="3"/>
        <v>Nevada (4-6)</v>
      </c>
    </row>
    <row r="84" spans="2:9" ht="18" x14ac:dyDescent="0.2">
      <c r="B84" s="22">
        <v>83</v>
      </c>
      <c r="C84" s="4" t="s">
        <v>1601</v>
      </c>
      <c r="D84" s="22">
        <v>7.2</v>
      </c>
      <c r="E84" s="22">
        <v>35</v>
      </c>
      <c r="F84" s="22">
        <v>250</v>
      </c>
      <c r="G84" s="22">
        <v>82</v>
      </c>
      <c r="H84" t="str">
        <f t="shared" si="2"/>
        <v>Georgetown (3-7)</v>
      </c>
      <c r="I84" t="str">
        <f t="shared" si="3"/>
        <v>Georgetown (3-7)</v>
      </c>
    </row>
    <row r="85" spans="2:9" ht="18" x14ac:dyDescent="0.2">
      <c r="B85" s="22">
        <v>84</v>
      </c>
      <c r="C85" s="4" t="s">
        <v>1725</v>
      </c>
      <c r="D85" s="22">
        <v>7.2</v>
      </c>
      <c r="E85" s="22">
        <v>2</v>
      </c>
      <c r="F85" s="22">
        <v>128</v>
      </c>
      <c r="G85" s="22">
        <v>84</v>
      </c>
      <c r="H85" t="str">
        <f t="shared" si="2"/>
        <v>Penn Stateate (3-7)</v>
      </c>
      <c r="I85" t="str">
        <f t="shared" si="3"/>
        <v>Penn State (3-7)</v>
      </c>
    </row>
    <row r="86" spans="2:9" ht="18" x14ac:dyDescent="0.2">
      <c r="B86" s="22">
        <v>85</v>
      </c>
      <c r="C86" s="4" t="s">
        <v>1602</v>
      </c>
      <c r="D86" s="22">
        <v>7.1</v>
      </c>
      <c r="E86" s="22">
        <v>38</v>
      </c>
      <c r="F86" s="22">
        <v>235</v>
      </c>
      <c r="G86" s="22">
        <v>85</v>
      </c>
      <c r="H86" t="str">
        <f t="shared" si="2"/>
        <v>Butler (4-6)</v>
      </c>
      <c r="I86" t="str">
        <f t="shared" si="3"/>
        <v>Butler (4-6)</v>
      </c>
    </row>
    <row r="87" spans="2:9" ht="18" x14ac:dyDescent="0.2">
      <c r="B87" s="22">
        <v>86</v>
      </c>
      <c r="C87" s="4" t="s">
        <v>1603</v>
      </c>
      <c r="D87" s="22">
        <v>7</v>
      </c>
      <c r="E87" s="22">
        <v>84</v>
      </c>
      <c r="F87" s="22">
        <v>158</v>
      </c>
      <c r="G87" s="22">
        <v>86</v>
      </c>
      <c r="H87" t="str">
        <f t="shared" si="2"/>
        <v>Troy (8-2)</v>
      </c>
      <c r="I87" t="str">
        <f t="shared" si="3"/>
        <v>Troy (8-2)</v>
      </c>
    </row>
    <row r="88" spans="2:9" ht="18" x14ac:dyDescent="0.2">
      <c r="B88" s="22">
        <v>87</v>
      </c>
      <c r="C88" s="4" t="s">
        <v>1604</v>
      </c>
      <c r="D88" s="22">
        <v>7</v>
      </c>
      <c r="E88" s="22">
        <v>53</v>
      </c>
      <c r="F88" s="22">
        <v>224</v>
      </c>
      <c r="G88" s="22">
        <v>115</v>
      </c>
      <c r="H88" t="str">
        <f t="shared" si="2"/>
        <v>Grand Canyon (9-1)</v>
      </c>
      <c r="I88" t="str">
        <f t="shared" si="3"/>
        <v>Grand Canyon (9-1)</v>
      </c>
    </row>
    <row r="89" spans="2:9" ht="18" x14ac:dyDescent="0.2">
      <c r="B89" s="22">
        <v>88</v>
      </c>
      <c r="C89" s="4" t="s">
        <v>1769</v>
      </c>
      <c r="D89" s="22">
        <v>6.6</v>
      </c>
      <c r="E89" s="22">
        <v>63</v>
      </c>
      <c r="F89" s="22">
        <v>175</v>
      </c>
      <c r="G89" s="22">
        <v>79</v>
      </c>
      <c r="H89" t="str">
        <f t="shared" si="2"/>
        <v>North Texas (8-2)</v>
      </c>
      <c r="I89" t="str">
        <f t="shared" si="3"/>
        <v>North Texas (8-2)</v>
      </c>
    </row>
    <row r="90" spans="2:9" ht="18" x14ac:dyDescent="0.2">
      <c r="B90" s="22">
        <v>89</v>
      </c>
      <c r="C90" s="4" t="s">
        <v>1605</v>
      </c>
      <c r="D90" s="22">
        <v>6.6</v>
      </c>
      <c r="E90" s="22">
        <v>59</v>
      </c>
      <c r="F90" s="22">
        <v>216</v>
      </c>
      <c r="G90" s="22">
        <v>88</v>
      </c>
      <c r="H90" t="str">
        <f t="shared" si="2"/>
        <v>Lipscomb (9-1)</v>
      </c>
      <c r="I90" t="str">
        <f t="shared" si="3"/>
        <v>Lipscomb (9-1)</v>
      </c>
    </row>
    <row r="91" spans="2:9" ht="18" x14ac:dyDescent="0.2">
      <c r="B91" s="22">
        <v>90</v>
      </c>
      <c r="C91" s="4" t="s">
        <v>1142</v>
      </c>
      <c r="D91" s="22">
        <v>6.5</v>
      </c>
      <c r="E91" s="22">
        <v>69</v>
      </c>
      <c r="F91" s="22">
        <v>293</v>
      </c>
      <c r="G91" s="22">
        <v>89</v>
      </c>
      <c r="H91" t="str">
        <f t="shared" si="2"/>
        <v>Chattanooga (9-1)</v>
      </c>
      <c r="I91" t="str">
        <f t="shared" si="3"/>
        <v>Chattanooga (9-1)</v>
      </c>
    </row>
    <row r="92" spans="2:9" ht="18" x14ac:dyDescent="0.2">
      <c r="B92" s="22">
        <v>91</v>
      </c>
      <c r="C92" s="4" t="s">
        <v>1770</v>
      </c>
      <c r="D92" s="22">
        <v>6.4</v>
      </c>
      <c r="E92" s="22">
        <v>33</v>
      </c>
      <c r="F92" s="22">
        <v>131</v>
      </c>
      <c r="G92" s="22">
        <v>90</v>
      </c>
      <c r="H92" t="str">
        <f t="shared" si="2"/>
        <v>Stateanford(5-5)</v>
      </c>
      <c r="I92" t="str">
        <f t="shared" si="3"/>
        <v>Stateanford(5-5)</v>
      </c>
    </row>
    <row r="93" spans="2:9" ht="18" x14ac:dyDescent="0.2">
      <c r="B93" s="22">
        <v>92</v>
      </c>
      <c r="C93" s="4" t="s">
        <v>1606</v>
      </c>
      <c r="D93" s="22">
        <v>6.4</v>
      </c>
      <c r="E93" s="22">
        <v>64</v>
      </c>
      <c r="F93" s="22">
        <v>286</v>
      </c>
      <c r="G93" s="22">
        <v>91</v>
      </c>
      <c r="H93" t="str">
        <f t="shared" si="2"/>
        <v>Syracuse (4-6)</v>
      </c>
      <c r="I93" t="str">
        <f t="shared" si="3"/>
        <v>Syracuse (4-6)</v>
      </c>
    </row>
    <row r="94" spans="2:9" ht="18" x14ac:dyDescent="0.2">
      <c r="B94" s="22">
        <v>93</v>
      </c>
      <c r="C94" s="4" t="s">
        <v>1726</v>
      </c>
      <c r="D94" s="22">
        <v>6.4</v>
      </c>
      <c r="E94" s="22">
        <v>43</v>
      </c>
      <c r="F94" s="22">
        <v>180</v>
      </c>
      <c r="G94" s="22">
        <v>92</v>
      </c>
      <c r="H94" t="str">
        <f t="shared" si="2"/>
        <v>Oklahoma Stateate (4-6)</v>
      </c>
      <c r="I94" t="str">
        <f t="shared" si="3"/>
        <v>Oklahoma State (4-6)</v>
      </c>
    </row>
    <row r="95" spans="2:9" ht="18" x14ac:dyDescent="0.2">
      <c r="B95" s="22">
        <v>94</v>
      </c>
      <c r="C95" s="4" t="s">
        <v>1607</v>
      </c>
      <c r="D95" s="22">
        <v>6.3</v>
      </c>
      <c r="E95" s="22">
        <v>60</v>
      </c>
      <c r="F95" s="22">
        <v>129</v>
      </c>
      <c r="G95" s="22">
        <v>106</v>
      </c>
      <c r="H95" t="str">
        <f t="shared" si="2"/>
        <v>George Mason (8-2)</v>
      </c>
      <c r="I95" t="str">
        <f t="shared" si="3"/>
        <v>George Mason (8-2)</v>
      </c>
    </row>
    <row r="96" spans="2:9" ht="18" x14ac:dyDescent="0.2">
      <c r="B96" s="22">
        <v>95</v>
      </c>
      <c r="C96" s="4" t="s">
        <v>1608</v>
      </c>
      <c r="D96" s="22">
        <v>6.1</v>
      </c>
      <c r="E96" s="22">
        <v>75</v>
      </c>
      <c r="F96" s="22">
        <v>233</v>
      </c>
      <c r="G96" s="22">
        <v>110</v>
      </c>
      <c r="H96" t="str">
        <f t="shared" si="2"/>
        <v>UAB (7-3)</v>
      </c>
      <c r="I96" t="str">
        <f t="shared" si="3"/>
        <v>UAB (7-3)</v>
      </c>
    </row>
    <row r="97" spans="2:9" ht="18" x14ac:dyDescent="0.2">
      <c r="B97" s="22">
        <v>96</v>
      </c>
      <c r="C97" s="4" t="s">
        <v>1771</v>
      </c>
      <c r="D97" s="22">
        <v>6.1</v>
      </c>
      <c r="E97" s="22">
        <v>70</v>
      </c>
      <c r="F97" s="22">
        <v>180</v>
      </c>
      <c r="G97" s="22">
        <v>93</v>
      </c>
      <c r="H97" t="str">
        <f t="shared" si="2"/>
        <v>Northern Iowa (7-3)</v>
      </c>
      <c r="I97" t="str">
        <f t="shared" si="3"/>
        <v>Northern Iowa (7-3)</v>
      </c>
    </row>
    <row r="98" spans="2:9" ht="18" x14ac:dyDescent="0.2">
      <c r="B98" s="22">
        <v>97</v>
      </c>
      <c r="C98" s="4" t="s">
        <v>1772</v>
      </c>
      <c r="D98" s="22">
        <v>6.1</v>
      </c>
      <c r="E98" s="22">
        <v>94</v>
      </c>
      <c r="F98" s="22">
        <v>329</v>
      </c>
      <c r="G98" s="22">
        <v>94</v>
      </c>
      <c r="H98" t="str">
        <f t="shared" si="2"/>
        <v>Northern Colorado (8-2)</v>
      </c>
      <c r="I98" t="str">
        <f t="shared" si="3"/>
        <v>Northern Colorado (8-2)</v>
      </c>
    </row>
    <row r="99" spans="2:9" ht="18" x14ac:dyDescent="0.2">
      <c r="B99" s="22">
        <v>98</v>
      </c>
      <c r="C99" s="4" t="s">
        <v>1727</v>
      </c>
      <c r="D99" s="22">
        <v>6.1</v>
      </c>
      <c r="E99" s="22">
        <v>55</v>
      </c>
      <c r="F99" s="22">
        <v>150</v>
      </c>
      <c r="G99" s="22">
        <v>95</v>
      </c>
      <c r="H99" t="str">
        <f t="shared" si="2"/>
        <v>Arkansas Stateate (6-4)</v>
      </c>
      <c r="I99" t="str">
        <f t="shared" si="3"/>
        <v>Arkansas State (6-4)</v>
      </c>
    </row>
    <row r="100" spans="2:9" ht="18" x14ac:dyDescent="0.2">
      <c r="B100" s="22">
        <v>99</v>
      </c>
      <c r="C100" s="4" t="s">
        <v>1609</v>
      </c>
      <c r="D100" s="22">
        <v>6</v>
      </c>
      <c r="E100" s="22">
        <v>73</v>
      </c>
      <c r="F100" s="22">
        <v>153</v>
      </c>
      <c r="G100" s="22">
        <v>97</v>
      </c>
      <c r="H100" t="str">
        <f t="shared" si="2"/>
        <v>UNLV (7-3)</v>
      </c>
      <c r="I100" t="str">
        <f t="shared" si="3"/>
        <v>UNLV (7-3)</v>
      </c>
    </row>
    <row r="101" spans="2:9" ht="18" x14ac:dyDescent="0.2">
      <c r="B101" s="22">
        <v>100</v>
      </c>
      <c r="C101" s="4" t="s">
        <v>1610</v>
      </c>
      <c r="D101" s="22">
        <v>6</v>
      </c>
      <c r="E101" s="22">
        <v>15</v>
      </c>
      <c r="F101" s="22">
        <v>100</v>
      </c>
      <c r="G101" s="22">
        <v>96</v>
      </c>
      <c r="H101" t="str">
        <f t="shared" si="2"/>
        <v>TCU (4-6)</v>
      </c>
      <c r="I101" t="str">
        <f t="shared" si="3"/>
        <v>TCU (4-6)</v>
      </c>
    </row>
    <row r="102" spans="2:9" ht="18" x14ac:dyDescent="0.2">
      <c r="B102" s="22">
        <v>101</v>
      </c>
      <c r="C102" s="4" t="s">
        <v>1611</v>
      </c>
      <c r="D102" s="22">
        <v>5.9</v>
      </c>
      <c r="E102" s="22">
        <v>49</v>
      </c>
      <c r="F102" s="22">
        <v>259</v>
      </c>
      <c r="G102" s="22">
        <v>98</v>
      </c>
      <c r="H102" t="str">
        <f t="shared" si="2"/>
        <v>Furman (7-3)</v>
      </c>
      <c r="I102" t="str">
        <f t="shared" si="3"/>
        <v>Furman (7-3)</v>
      </c>
    </row>
    <row r="103" spans="2:9" ht="18" x14ac:dyDescent="0.2">
      <c r="B103" s="22">
        <v>102</v>
      </c>
      <c r="C103" s="4" t="s">
        <v>1612</v>
      </c>
      <c r="D103" s="22">
        <v>5.8</v>
      </c>
      <c r="E103" s="22">
        <v>56</v>
      </c>
      <c r="F103" s="22">
        <v>160</v>
      </c>
      <c r="G103" s="22">
        <v>99</v>
      </c>
      <c r="H103" t="str">
        <f t="shared" si="2"/>
        <v>Bradley (8-2)</v>
      </c>
      <c r="I103" t="str">
        <f t="shared" si="3"/>
        <v>Bradley (8-2)</v>
      </c>
    </row>
    <row r="104" spans="2:9" ht="18" x14ac:dyDescent="0.2">
      <c r="B104" s="22">
        <v>103</v>
      </c>
      <c r="C104" s="4" t="s">
        <v>1613</v>
      </c>
      <c r="D104" s="22">
        <v>5.8</v>
      </c>
      <c r="E104" s="22">
        <v>85</v>
      </c>
      <c r="F104" s="22">
        <v>335</v>
      </c>
      <c r="G104" s="22">
        <v>100</v>
      </c>
      <c r="H104" t="str">
        <f t="shared" si="2"/>
        <v>Robert Morris (10-0)</v>
      </c>
      <c r="I104" t="str">
        <f t="shared" si="3"/>
        <v>Robert Morris (10-0)</v>
      </c>
    </row>
    <row r="105" spans="2:9" ht="18" x14ac:dyDescent="0.2">
      <c r="B105" s="22">
        <v>104</v>
      </c>
      <c r="C105" s="4" t="s">
        <v>1143</v>
      </c>
      <c r="D105" s="22">
        <v>5.7</v>
      </c>
      <c r="E105" s="22">
        <v>72</v>
      </c>
      <c r="F105" s="22">
        <v>220</v>
      </c>
      <c r="G105" s="22">
        <v>101</v>
      </c>
      <c r="H105" t="str">
        <f t="shared" si="2"/>
        <v>Saint Louis (5-5)</v>
      </c>
      <c r="I105" t="str">
        <f t="shared" si="3"/>
        <v>Saint Louis (5-5)</v>
      </c>
    </row>
    <row r="106" spans="2:9" ht="18" x14ac:dyDescent="0.2">
      <c r="B106" s="22">
        <v>105</v>
      </c>
      <c r="C106" s="4" t="s">
        <v>1614</v>
      </c>
      <c r="D106" s="22">
        <v>5.7</v>
      </c>
      <c r="E106" s="22">
        <v>69</v>
      </c>
      <c r="F106" s="22">
        <v>324</v>
      </c>
      <c r="G106" s="22">
        <v>103</v>
      </c>
      <c r="H106" t="str">
        <f t="shared" si="2"/>
        <v>Duquesne (4-6)</v>
      </c>
      <c r="I106" t="str">
        <f t="shared" si="3"/>
        <v>Duquesne (4-6)</v>
      </c>
    </row>
    <row r="107" spans="2:9" ht="18" x14ac:dyDescent="0.2">
      <c r="B107" s="22">
        <v>106</v>
      </c>
      <c r="C107" s="4" t="s">
        <v>1773</v>
      </c>
      <c r="D107" s="22">
        <v>5.7</v>
      </c>
      <c r="E107" s="22">
        <v>87</v>
      </c>
      <c r="F107" s="22">
        <v>213</v>
      </c>
      <c r="G107" s="22">
        <v>102</v>
      </c>
      <c r="H107" t="str">
        <f t="shared" si="2"/>
        <v>George Washington (6-4)</v>
      </c>
      <c r="I107" t="str">
        <f t="shared" si="3"/>
        <v>George Washington (6-4)</v>
      </c>
    </row>
    <row r="108" spans="2:9" ht="18" x14ac:dyDescent="0.2">
      <c r="B108" s="22">
        <v>107</v>
      </c>
      <c r="C108" s="4" t="s">
        <v>1774</v>
      </c>
      <c r="D108" s="22">
        <v>5.7</v>
      </c>
      <c r="E108" s="22">
        <v>70</v>
      </c>
      <c r="F108" s="22">
        <v>193</v>
      </c>
      <c r="G108" s="22">
        <v>104</v>
      </c>
      <c r="H108" t="str">
        <f t="shared" si="2"/>
        <v>UNC Wilmington (8-2)</v>
      </c>
      <c r="I108" t="str">
        <f t="shared" si="3"/>
        <v>UNC Wilmington (8-2)</v>
      </c>
    </row>
    <row r="109" spans="2:9" ht="18" x14ac:dyDescent="0.2">
      <c r="B109" s="22">
        <v>108</v>
      </c>
      <c r="C109" s="4" t="s">
        <v>1615</v>
      </c>
      <c r="D109" s="22">
        <v>5.6</v>
      </c>
      <c r="E109" s="22">
        <v>87</v>
      </c>
      <c r="F109" s="22">
        <v>163</v>
      </c>
      <c r="G109" s="22">
        <v>105</v>
      </c>
      <c r="H109" t="str">
        <f t="shared" si="2"/>
        <v>California (2-8)</v>
      </c>
      <c r="I109" t="str">
        <f t="shared" si="3"/>
        <v>California (2-8)</v>
      </c>
    </row>
    <row r="110" spans="2:9" ht="18" x14ac:dyDescent="0.2">
      <c r="B110" s="22">
        <v>109</v>
      </c>
      <c r="C110" s="4" t="s">
        <v>1616</v>
      </c>
      <c r="D110" s="22">
        <v>5.4</v>
      </c>
      <c r="E110" s="22">
        <v>62</v>
      </c>
      <c r="F110" s="22">
        <v>263</v>
      </c>
      <c r="G110" s="22">
        <v>107</v>
      </c>
      <c r="H110" t="str">
        <f t="shared" si="2"/>
        <v>Wofford (7-3)</v>
      </c>
      <c r="I110" t="str">
        <f t="shared" si="3"/>
        <v>Wofford (7-3)</v>
      </c>
    </row>
    <row r="111" spans="2:9" ht="18" x14ac:dyDescent="0.2">
      <c r="B111" s="22">
        <v>110</v>
      </c>
      <c r="C111" s="4" t="s">
        <v>1139</v>
      </c>
      <c r="D111" s="22">
        <v>5.4</v>
      </c>
      <c r="E111" s="22">
        <v>19</v>
      </c>
      <c r="F111" s="22">
        <v>170</v>
      </c>
      <c r="G111" s="22">
        <v>108</v>
      </c>
      <c r="H111" t="str">
        <f t="shared" si="2"/>
        <v>LSU (2-8)</v>
      </c>
      <c r="I111" t="str">
        <f t="shared" si="3"/>
        <v>LSU (2-8)</v>
      </c>
    </row>
    <row r="112" spans="2:9" ht="18" x14ac:dyDescent="0.2">
      <c r="B112" s="22">
        <v>111</v>
      </c>
      <c r="C112" s="4" t="s">
        <v>1728</v>
      </c>
      <c r="D112" s="22">
        <v>5.2</v>
      </c>
      <c r="E112" s="22">
        <v>93</v>
      </c>
      <c r="F112" s="22">
        <v>252</v>
      </c>
      <c r="G112" s="22">
        <v>109</v>
      </c>
      <c r="H112" t="str">
        <f t="shared" si="2"/>
        <v>New Mexico Stateate (5-5)</v>
      </c>
      <c r="I112" t="str">
        <f t="shared" si="3"/>
        <v>New Mexico State (5-5)</v>
      </c>
    </row>
    <row r="113" spans="2:9" ht="18" x14ac:dyDescent="0.2">
      <c r="B113" s="22">
        <v>112</v>
      </c>
      <c r="C113" s="4" t="s">
        <v>1617</v>
      </c>
      <c r="D113" s="22">
        <v>5.0999999999999996</v>
      </c>
      <c r="E113" s="22">
        <v>89</v>
      </c>
      <c r="F113" s="22">
        <v>259</v>
      </c>
      <c r="G113" s="22">
        <v>119</v>
      </c>
      <c r="H113" t="str">
        <f t="shared" si="2"/>
        <v>Cornell (6-4)</v>
      </c>
      <c r="I113" t="str">
        <f t="shared" si="3"/>
        <v>Cornell (6-4)</v>
      </c>
    </row>
    <row r="114" spans="2:9" ht="18" x14ac:dyDescent="0.2">
      <c r="B114" s="22">
        <v>113</v>
      </c>
      <c r="C114" s="4" t="s">
        <v>1775</v>
      </c>
      <c r="D114" s="22">
        <v>5</v>
      </c>
      <c r="E114" s="22">
        <v>63</v>
      </c>
      <c r="F114" s="22">
        <v>294</v>
      </c>
      <c r="G114" s="22">
        <v>111</v>
      </c>
      <c r="H114" t="str">
        <f t="shared" si="2"/>
        <v>North Alabama (8-2)</v>
      </c>
      <c r="I114" t="str">
        <f t="shared" si="3"/>
        <v>North Alabama (8-2)</v>
      </c>
    </row>
    <row r="115" spans="2:9" ht="18" x14ac:dyDescent="0.2">
      <c r="B115" s="22">
        <v>114</v>
      </c>
      <c r="C115" s="4" t="s">
        <v>1729</v>
      </c>
      <c r="D115" s="22">
        <v>5</v>
      </c>
      <c r="E115" s="22">
        <v>46</v>
      </c>
      <c r="F115" s="22">
        <v>137</v>
      </c>
      <c r="G115" s="22">
        <v>112</v>
      </c>
      <c r="H115" t="str">
        <f t="shared" si="2"/>
        <v>Florida Stateate (4-6)</v>
      </c>
      <c r="I115" t="str">
        <f t="shared" si="3"/>
        <v>Florida State (4-6)</v>
      </c>
    </row>
    <row r="116" spans="2:9" ht="18" x14ac:dyDescent="0.2">
      <c r="B116" s="22">
        <v>115</v>
      </c>
      <c r="C116" s="4" t="s">
        <v>1618</v>
      </c>
      <c r="D116" s="22">
        <v>4.9000000000000004</v>
      </c>
      <c r="E116" s="22">
        <v>42</v>
      </c>
      <c r="F116" s="22">
        <v>223</v>
      </c>
      <c r="G116" s="22">
        <v>113</v>
      </c>
      <c r="H116" t="str">
        <f t="shared" si="2"/>
        <v>Winthrop (8-2)</v>
      </c>
      <c r="I116" t="str">
        <f t="shared" si="3"/>
        <v>Winthrop (8-2)</v>
      </c>
    </row>
    <row r="117" spans="2:9" ht="18" x14ac:dyDescent="0.2">
      <c r="B117" s="22">
        <v>116</v>
      </c>
      <c r="C117" s="4" t="s">
        <v>1619</v>
      </c>
      <c r="D117" s="22">
        <v>4.7</v>
      </c>
      <c r="E117" s="22">
        <v>41</v>
      </c>
      <c r="F117" s="22">
        <v>277</v>
      </c>
      <c r="G117" s="22">
        <v>116</v>
      </c>
      <c r="H117" t="str">
        <f t="shared" si="2"/>
        <v>DePaul (3-7)</v>
      </c>
      <c r="I117" t="str">
        <f t="shared" si="3"/>
        <v>DePaul (3-7)</v>
      </c>
    </row>
    <row r="118" spans="2:9" ht="18" x14ac:dyDescent="0.2">
      <c r="B118" s="22">
        <v>117</v>
      </c>
      <c r="C118" s="4" t="s">
        <v>1776</v>
      </c>
      <c r="D118" s="22">
        <v>4.7</v>
      </c>
      <c r="E118" s="22">
        <v>70</v>
      </c>
      <c r="F118" s="22">
        <v>317</v>
      </c>
      <c r="G118" s="22">
        <v>117</v>
      </c>
      <c r="H118" t="str">
        <f t="shared" si="2"/>
        <v>South Alabama (7-3)</v>
      </c>
      <c r="I118" t="str">
        <f t="shared" si="3"/>
        <v>South Alabama (7-3)</v>
      </c>
    </row>
    <row r="119" spans="2:9" ht="18" x14ac:dyDescent="0.2">
      <c r="B119" s="22">
        <v>118</v>
      </c>
      <c r="C119" s="4" t="s">
        <v>1620</v>
      </c>
      <c r="D119" s="22">
        <v>4.5999999999999996</v>
      </c>
      <c r="E119" s="22">
        <v>114</v>
      </c>
      <c r="F119" s="22">
        <v>346</v>
      </c>
      <c r="G119" s="22">
        <v>118</v>
      </c>
      <c r="H119" t="str">
        <f t="shared" si="2"/>
        <v>Omaha (8-2)</v>
      </c>
      <c r="I119" t="str">
        <f t="shared" si="3"/>
        <v>Omaha (8-2)</v>
      </c>
    </row>
    <row r="120" spans="2:9" ht="18" x14ac:dyDescent="0.2">
      <c r="B120" s="22">
        <v>119</v>
      </c>
      <c r="C120" s="4" t="s">
        <v>1152</v>
      </c>
      <c r="D120" s="22">
        <v>4.4000000000000004</v>
      </c>
      <c r="E120" s="22">
        <v>65</v>
      </c>
      <c r="F120" s="22">
        <v>315</v>
      </c>
      <c r="G120" s="22">
        <v>120</v>
      </c>
      <c r="H120" t="str">
        <f t="shared" si="2"/>
        <v>Hampton (6-4)</v>
      </c>
      <c r="I120" t="str">
        <f t="shared" si="3"/>
        <v>Hampton (6-4)</v>
      </c>
    </row>
    <row r="121" spans="2:9" ht="18" x14ac:dyDescent="0.2">
      <c r="B121" s="22">
        <v>120</v>
      </c>
      <c r="C121" s="4" t="s">
        <v>1730</v>
      </c>
      <c r="D121" s="22">
        <v>4.4000000000000004</v>
      </c>
      <c r="E121" s="22">
        <v>12</v>
      </c>
      <c r="F121" s="22">
        <v>213</v>
      </c>
      <c r="G121" s="22">
        <v>121</v>
      </c>
      <c r="H121" t="str">
        <f t="shared" si="2"/>
        <v>Murray Stateate (5-5)</v>
      </c>
      <c r="I121" t="str">
        <f t="shared" si="3"/>
        <v>Murray State (5-5)</v>
      </c>
    </row>
    <row r="122" spans="2:9" ht="18" x14ac:dyDescent="0.2">
      <c r="B122" s="22">
        <v>121</v>
      </c>
      <c r="C122" s="4" t="s">
        <v>1621</v>
      </c>
      <c r="D122" s="22">
        <v>4.3</v>
      </c>
      <c r="E122" s="22">
        <v>79</v>
      </c>
      <c r="F122" s="22">
        <v>257</v>
      </c>
      <c r="G122" s="22">
        <v>140</v>
      </c>
      <c r="H122" t="str">
        <f t="shared" si="2"/>
        <v>Bryant (9-1)</v>
      </c>
      <c r="I122" t="str">
        <f t="shared" si="3"/>
        <v>Bryant (9-1)</v>
      </c>
    </row>
    <row r="123" spans="2:9" ht="18" x14ac:dyDescent="0.2">
      <c r="B123" s="22">
        <v>122</v>
      </c>
      <c r="C123" s="4" t="s">
        <v>1731</v>
      </c>
      <c r="D123" s="22">
        <v>4.3</v>
      </c>
      <c r="E123" s="22">
        <v>31</v>
      </c>
      <c r="F123" s="22">
        <v>226</v>
      </c>
      <c r="G123" s="22">
        <v>122</v>
      </c>
      <c r="H123" t="str">
        <f t="shared" si="2"/>
        <v>Arizona Stateate (1-9)</v>
      </c>
      <c r="I123" t="str">
        <f t="shared" si="3"/>
        <v>Arizona State (1-9)</v>
      </c>
    </row>
    <row r="124" spans="2:9" ht="18" x14ac:dyDescent="0.2">
      <c r="B124" s="22">
        <v>123</v>
      </c>
      <c r="C124" s="4" t="s">
        <v>1622</v>
      </c>
      <c r="D124" s="22">
        <v>4.2</v>
      </c>
      <c r="E124" s="22">
        <v>103</v>
      </c>
      <c r="F124" s="22">
        <v>323</v>
      </c>
      <c r="G124" s="22">
        <v>123</v>
      </c>
      <c r="H124" t="str">
        <f t="shared" si="2"/>
        <v>Cal Poly (6-4)</v>
      </c>
      <c r="I124" t="str">
        <f t="shared" si="3"/>
        <v>Cal Poly (6-4)</v>
      </c>
    </row>
    <row r="125" spans="2:9" ht="18" x14ac:dyDescent="0.2">
      <c r="B125" s="22">
        <v>124</v>
      </c>
      <c r="C125" s="4" t="s">
        <v>1145</v>
      </c>
      <c r="D125" s="22">
        <v>4.0999999999999996</v>
      </c>
      <c r="E125" s="22">
        <v>38</v>
      </c>
      <c r="F125" s="22">
        <v>338</v>
      </c>
      <c r="G125" s="22">
        <v>114</v>
      </c>
      <c r="H125" t="str">
        <f t="shared" si="2"/>
        <v>Dartmouth (6-4)</v>
      </c>
      <c r="I125" t="str">
        <f t="shared" si="3"/>
        <v>Dartmouth (6-4)</v>
      </c>
    </row>
    <row r="126" spans="2:9" ht="18" x14ac:dyDescent="0.2">
      <c r="B126" s="22">
        <v>125</v>
      </c>
      <c r="C126" s="4" t="s">
        <v>1732</v>
      </c>
      <c r="D126" s="22">
        <v>4</v>
      </c>
      <c r="E126" s="22">
        <v>41</v>
      </c>
      <c r="F126" s="22">
        <v>270</v>
      </c>
      <c r="G126" s="22">
        <v>124</v>
      </c>
      <c r="H126" t="str">
        <f t="shared" si="2"/>
        <v>Wichita Stateate (6-4)</v>
      </c>
      <c r="I126" t="str">
        <f t="shared" si="3"/>
        <v>Wichita State (6-4)</v>
      </c>
    </row>
    <row r="127" spans="2:9" ht="18" x14ac:dyDescent="0.2">
      <c r="B127" s="22">
        <v>126</v>
      </c>
      <c r="C127" s="4" t="s">
        <v>1623</v>
      </c>
      <c r="D127" s="22">
        <v>3.9</v>
      </c>
      <c r="E127" s="22">
        <v>123</v>
      </c>
      <c r="F127" s="22">
        <v>310</v>
      </c>
      <c r="G127" s="22">
        <v>125</v>
      </c>
      <c r="H127" t="str">
        <f t="shared" si="2"/>
        <v>Belmont (7-3)</v>
      </c>
      <c r="I127" t="str">
        <f t="shared" si="3"/>
        <v>Belmont (7-3)</v>
      </c>
    </row>
    <row r="128" spans="2:9" ht="18" x14ac:dyDescent="0.2">
      <c r="B128" s="22">
        <v>127</v>
      </c>
      <c r="C128" s="4" t="s">
        <v>1147</v>
      </c>
      <c r="D128" s="22">
        <v>3.8</v>
      </c>
      <c r="E128" s="22">
        <v>110</v>
      </c>
      <c r="F128" s="22">
        <v>305</v>
      </c>
      <c r="G128" s="22">
        <v>126</v>
      </c>
      <c r="H128" t="str">
        <f t="shared" si="2"/>
        <v>Montana (9-1)</v>
      </c>
      <c r="I128" t="str">
        <f t="shared" si="3"/>
        <v>Montana (9-1)</v>
      </c>
    </row>
    <row r="129" spans="2:9" ht="18" x14ac:dyDescent="0.2">
      <c r="B129" s="22">
        <v>128</v>
      </c>
      <c r="C129" s="4" t="s">
        <v>1624</v>
      </c>
      <c r="D129" s="22">
        <v>3.6</v>
      </c>
      <c r="E129" s="22">
        <v>80</v>
      </c>
      <c r="F129" s="22">
        <v>244</v>
      </c>
      <c r="G129" s="22">
        <v>131</v>
      </c>
      <c r="H129" t="str">
        <f t="shared" si="2"/>
        <v>Tulane (6-4)</v>
      </c>
      <c r="I129" t="str">
        <f t="shared" si="3"/>
        <v>Tulane (6-4)</v>
      </c>
    </row>
    <row r="130" spans="2:9" ht="18" x14ac:dyDescent="0.2">
      <c r="B130" s="22">
        <v>129</v>
      </c>
      <c r="C130" s="4" t="s">
        <v>1625</v>
      </c>
      <c r="D130" s="22">
        <v>3.4</v>
      </c>
      <c r="E130" s="22">
        <v>58</v>
      </c>
      <c r="F130" s="22">
        <v>172</v>
      </c>
      <c r="G130" s="22">
        <v>127</v>
      </c>
      <c r="H130" t="str">
        <f t="shared" si="2"/>
        <v>Notre Dame (5-5)</v>
      </c>
      <c r="I130" t="str">
        <f t="shared" si="3"/>
        <v>Notre Dame (5-5)</v>
      </c>
    </row>
    <row r="131" spans="2:9" ht="18" x14ac:dyDescent="0.2">
      <c r="B131" s="22">
        <v>130</v>
      </c>
      <c r="C131" s="4" t="s">
        <v>1777</v>
      </c>
      <c r="D131" s="22">
        <v>3.3</v>
      </c>
      <c r="E131" s="22">
        <v>44</v>
      </c>
      <c r="F131" s="22">
        <v>170</v>
      </c>
      <c r="G131" s="22">
        <v>128</v>
      </c>
      <c r="H131" t="str">
        <f t="shared" ref="H131:H194" si="4">SUBSTITUTE(C131,"St", "State")</f>
        <v>Middle Tennessee (7-3)</v>
      </c>
      <c r="I131" t="str">
        <f t="shared" ref="I131:I194" si="5">SUBSTITUTE(H131,"Stateate", "State")</f>
        <v>Middle Tennessee (7-3)</v>
      </c>
    </row>
    <row r="132" spans="2:9" ht="18" x14ac:dyDescent="0.2">
      <c r="B132" s="22">
        <v>131</v>
      </c>
      <c r="C132" s="4" t="s">
        <v>1733</v>
      </c>
      <c r="D132" s="22">
        <v>3.1</v>
      </c>
      <c r="E132" s="22">
        <v>105</v>
      </c>
      <c r="F132" s="22">
        <v>245</v>
      </c>
      <c r="G132" s="22">
        <v>129</v>
      </c>
      <c r="H132" t="str">
        <f t="shared" si="4"/>
        <v>Kennesaw Stateate (5-5)</v>
      </c>
      <c r="I132" t="str">
        <f t="shared" si="5"/>
        <v>Kennesaw State (5-5)</v>
      </c>
    </row>
    <row r="133" spans="2:9" ht="18" x14ac:dyDescent="0.2">
      <c r="B133" s="22">
        <v>132</v>
      </c>
      <c r="C133" s="4" t="s">
        <v>1141</v>
      </c>
      <c r="D133" s="22">
        <v>3.1</v>
      </c>
      <c r="E133" s="22">
        <v>52</v>
      </c>
      <c r="F133" s="22">
        <v>221</v>
      </c>
      <c r="G133" s="22">
        <v>130</v>
      </c>
      <c r="H133" t="str">
        <f t="shared" si="4"/>
        <v>Akron (9-1)</v>
      </c>
      <c r="I133" t="str">
        <f t="shared" si="5"/>
        <v>Akron (9-1)</v>
      </c>
    </row>
    <row r="134" spans="2:9" ht="18" x14ac:dyDescent="0.2">
      <c r="B134" s="22">
        <v>133</v>
      </c>
      <c r="C134" s="4" t="s">
        <v>1778</v>
      </c>
      <c r="D134" s="22">
        <v>2.8</v>
      </c>
      <c r="E134" s="22">
        <v>90</v>
      </c>
      <c r="F134" s="22">
        <v>271</v>
      </c>
      <c r="G134" s="22">
        <v>132</v>
      </c>
      <c r="H134" t="str">
        <f t="shared" si="4"/>
        <v>Cal Stateate Northridge (7-3)</v>
      </c>
      <c r="I134" t="str">
        <f t="shared" si="5"/>
        <v>Cal State Northridge (7-3)</v>
      </c>
    </row>
    <row r="135" spans="2:9" ht="18" x14ac:dyDescent="0.2">
      <c r="B135" s="22">
        <v>134</v>
      </c>
      <c r="C135" s="4" t="s">
        <v>1779</v>
      </c>
      <c r="D135" s="22">
        <v>2.8</v>
      </c>
      <c r="E135" s="22">
        <v>34</v>
      </c>
      <c r="F135" s="22">
        <v>335</v>
      </c>
      <c r="G135" s="22">
        <v>134</v>
      </c>
      <c r="H135" t="str">
        <f t="shared" si="4"/>
        <v>South Carolina Stateate (9-1)</v>
      </c>
      <c r="I135" t="str">
        <f t="shared" si="5"/>
        <v>South Carolina State (9-1)</v>
      </c>
    </row>
    <row r="136" spans="2:9" ht="18" x14ac:dyDescent="0.2">
      <c r="B136" s="22">
        <v>135</v>
      </c>
      <c r="C136" s="4" t="s">
        <v>1626</v>
      </c>
      <c r="D136" s="22">
        <v>2.5</v>
      </c>
      <c r="E136" s="22">
        <v>54</v>
      </c>
      <c r="F136" s="22">
        <v>250</v>
      </c>
      <c r="G136" s="22">
        <v>133</v>
      </c>
      <c r="H136" t="str">
        <f t="shared" si="4"/>
        <v>Providence (1-9)</v>
      </c>
      <c r="I136" t="str">
        <f t="shared" si="5"/>
        <v>Providence (1-9)</v>
      </c>
    </row>
    <row r="137" spans="2:9" ht="18" x14ac:dyDescent="0.2">
      <c r="B137" s="22">
        <v>136</v>
      </c>
      <c r="C137" s="4" t="s">
        <v>1734</v>
      </c>
      <c r="D137" s="22">
        <v>2.2999999999999998</v>
      </c>
      <c r="E137" s="22">
        <v>121</v>
      </c>
      <c r="F137" s="22">
        <v>356</v>
      </c>
      <c r="G137" s="22">
        <v>135</v>
      </c>
      <c r="H137" t="str">
        <f t="shared" si="4"/>
        <v>Indiana Stateate (4-6)</v>
      </c>
      <c r="I137" t="str">
        <f t="shared" si="5"/>
        <v>Indiana State (4-6)</v>
      </c>
    </row>
    <row r="138" spans="2:9" ht="18" x14ac:dyDescent="0.2">
      <c r="B138" s="22">
        <v>137</v>
      </c>
      <c r="C138" s="4" t="s">
        <v>1780</v>
      </c>
      <c r="D138" s="22">
        <v>2.1</v>
      </c>
      <c r="E138" s="22">
        <v>95</v>
      </c>
      <c r="F138" s="22">
        <v>351</v>
      </c>
      <c r="G138" s="22">
        <v>136</v>
      </c>
      <c r="H138" t="str">
        <f t="shared" si="4"/>
        <v>Southeast Missouri Stateate (8-2)</v>
      </c>
      <c r="I138" t="str">
        <f t="shared" si="5"/>
        <v>Southeast Missouri State (8-2)</v>
      </c>
    </row>
    <row r="139" spans="2:9" ht="18" x14ac:dyDescent="0.2">
      <c r="B139" s="22">
        <v>138</v>
      </c>
      <c r="C139" s="4" t="s">
        <v>1627</v>
      </c>
      <c r="D139" s="22">
        <v>2.1</v>
      </c>
      <c r="E139" s="22">
        <v>9</v>
      </c>
      <c r="F139" s="22">
        <v>172</v>
      </c>
      <c r="G139" s="22">
        <v>137</v>
      </c>
      <c r="H139" t="str">
        <f t="shared" si="4"/>
        <v>Florida Atlantic (5-5)</v>
      </c>
      <c r="I139" t="str">
        <f t="shared" si="5"/>
        <v>Florida Atlantic (5-5)</v>
      </c>
    </row>
    <row r="140" spans="2:9" ht="18" x14ac:dyDescent="0.2">
      <c r="B140" s="22">
        <v>139</v>
      </c>
      <c r="C140" s="4" t="s">
        <v>1628</v>
      </c>
      <c r="D140" s="22">
        <v>2</v>
      </c>
      <c r="E140" s="22">
        <v>85</v>
      </c>
      <c r="F140" s="22">
        <v>280</v>
      </c>
      <c r="G140" s="22">
        <v>138</v>
      </c>
      <c r="H140" t="str">
        <f t="shared" si="4"/>
        <v>Towson (8-2)</v>
      </c>
      <c r="I140" t="str">
        <f t="shared" si="5"/>
        <v>Towson (8-2)</v>
      </c>
    </row>
    <row r="141" spans="2:9" ht="18" x14ac:dyDescent="0.2">
      <c r="B141" s="22">
        <v>140</v>
      </c>
      <c r="C141" s="4" t="s">
        <v>1781</v>
      </c>
      <c r="D141" s="22">
        <v>1.8</v>
      </c>
      <c r="E141" s="22">
        <v>104</v>
      </c>
      <c r="F141" s="22">
        <v>297</v>
      </c>
      <c r="G141" s="22">
        <v>139</v>
      </c>
      <c r="H141" t="str">
        <f t="shared" si="4"/>
        <v>Eastern Kentucky (7-3)</v>
      </c>
      <c r="I141" t="str">
        <f t="shared" si="5"/>
        <v>Eastern Kentucky (7-3)</v>
      </c>
    </row>
    <row r="142" spans="2:9" ht="18" x14ac:dyDescent="0.2">
      <c r="B142" s="22">
        <v>141</v>
      </c>
      <c r="C142" s="4" t="s">
        <v>1629</v>
      </c>
      <c r="D142" s="22">
        <v>1.6</v>
      </c>
      <c r="E142" s="22">
        <v>71</v>
      </c>
      <c r="F142" s="22">
        <v>291</v>
      </c>
      <c r="G142" s="22">
        <v>141</v>
      </c>
      <c r="H142" t="str">
        <f t="shared" si="4"/>
        <v>Bucknell (8-2)</v>
      </c>
      <c r="I142" t="str">
        <f t="shared" si="5"/>
        <v>Bucknell (8-2)</v>
      </c>
    </row>
    <row r="143" spans="2:9" ht="18" x14ac:dyDescent="0.2">
      <c r="B143" s="22">
        <v>142</v>
      </c>
      <c r="C143" s="4" t="s">
        <v>1630</v>
      </c>
      <c r="D143" s="22">
        <v>1.5</v>
      </c>
      <c r="E143" s="22">
        <v>134</v>
      </c>
      <c r="F143" s="22">
        <v>359</v>
      </c>
      <c r="G143" s="22">
        <v>142</v>
      </c>
      <c r="H143" t="str">
        <f t="shared" si="4"/>
        <v>Radford (6-4)</v>
      </c>
      <c r="I143" t="str">
        <f t="shared" si="5"/>
        <v>Radford (6-4)</v>
      </c>
    </row>
    <row r="144" spans="2:9" ht="18" x14ac:dyDescent="0.2">
      <c r="B144" s="22">
        <v>143</v>
      </c>
      <c r="C144" s="4" t="s">
        <v>1148</v>
      </c>
      <c r="D144" s="22">
        <v>1.4</v>
      </c>
      <c r="E144" s="22">
        <v>143</v>
      </c>
      <c r="F144" s="22">
        <v>288</v>
      </c>
      <c r="G144" s="22">
        <v>143</v>
      </c>
      <c r="H144" t="str">
        <f t="shared" si="4"/>
        <v>Marshall (7-3)</v>
      </c>
      <c r="I144" t="str">
        <f t="shared" si="5"/>
        <v>Marshall (7-3)</v>
      </c>
    </row>
    <row r="145" spans="2:9" ht="18" x14ac:dyDescent="0.2">
      <c r="B145" s="22">
        <v>144</v>
      </c>
      <c r="C145" s="4" t="s">
        <v>1631</v>
      </c>
      <c r="D145" s="22">
        <v>1.3</v>
      </c>
      <c r="E145" s="22">
        <v>84</v>
      </c>
      <c r="F145" s="22">
        <v>280</v>
      </c>
      <c r="G145" s="22">
        <v>144</v>
      </c>
      <c r="H145" t="str">
        <f t="shared" si="4"/>
        <v>Louisiana Tech (4-6)</v>
      </c>
      <c r="I145" t="str">
        <f t="shared" si="5"/>
        <v>Louisiana Tech (4-6)</v>
      </c>
    </row>
    <row r="146" spans="2:9" ht="18" x14ac:dyDescent="0.2">
      <c r="B146" s="22">
        <v>145</v>
      </c>
      <c r="C146" s="4" t="s">
        <v>1632</v>
      </c>
      <c r="D146" s="22">
        <v>1.3</v>
      </c>
      <c r="E146" s="22">
        <v>25</v>
      </c>
      <c r="F146" s="22">
        <v>304</v>
      </c>
      <c r="G146" s="22">
        <v>145</v>
      </c>
      <c r="H146" t="str">
        <f t="shared" si="4"/>
        <v>Lamar (7-3)</v>
      </c>
      <c r="I146" t="str">
        <f t="shared" si="5"/>
        <v>Lamar (7-3)</v>
      </c>
    </row>
    <row r="147" spans="2:9" ht="18" x14ac:dyDescent="0.2">
      <c r="B147" s="22">
        <v>146</v>
      </c>
      <c r="C147" s="4" t="s">
        <v>1782</v>
      </c>
      <c r="D147" s="22">
        <v>1.3</v>
      </c>
      <c r="E147" s="22">
        <v>146</v>
      </c>
      <c r="F147" s="22">
        <v>341</v>
      </c>
      <c r="G147" s="22">
        <v>146</v>
      </c>
      <c r="H147" t="str">
        <f t="shared" si="4"/>
        <v>Abilene Christian (7-3)</v>
      </c>
      <c r="I147" t="str">
        <f t="shared" si="5"/>
        <v>Abilene Christian (7-3)</v>
      </c>
    </row>
    <row r="148" spans="2:9" ht="18" x14ac:dyDescent="0.2">
      <c r="B148" s="22">
        <v>147</v>
      </c>
      <c r="C148" s="4" t="s">
        <v>1735</v>
      </c>
      <c r="D148" s="22">
        <v>1.2</v>
      </c>
      <c r="E148" s="22">
        <v>93</v>
      </c>
      <c r="F148" s="22">
        <v>231</v>
      </c>
      <c r="G148" s="22">
        <v>147</v>
      </c>
      <c r="H148" t="str">
        <f t="shared" si="4"/>
        <v>Kent Stateate (7-3)</v>
      </c>
      <c r="I148" t="str">
        <f t="shared" si="5"/>
        <v>Kent State (7-3)</v>
      </c>
    </row>
    <row r="149" spans="2:9" ht="18" x14ac:dyDescent="0.2">
      <c r="B149" s="22">
        <v>148</v>
      </c>
      <c r="C149" s="4" t="s">
        <v>1736</v>
      </c>
      <c r="D149" s="22">
        <v>1</v>
      </c>
      <c r="E149" s="22">
        <v>106</v>
      </c>
      <c r="F149" s="22">
        <v>318</v>
      </c>
      <c r="G149" s="22">
        <v>148</v>
      </c>
      <c r="H149" t="str">
        <f t="shared" si="4"/>
        <v>Illinois Stateate (5-5)</v>
      </c>
      <c r="I149" t="str">
        <f t="shared" si="5"/>
        <v>Illinois State (5-5)</v>
      </c>
    </row>
    <row r="150" spans="2:9" ht="18" x14ac:dyDescent="0.2">
      <c r="B150" s="22">
        <v>149</v>
      </c>
      <c r="C150" s="4" t="s">
        <v>1633</v>
      </c>
      <c r="D150" s="22">
        <v>1</v>
      </c>
      <c r="E150" s="22">
        <v>73</v>
      </c>
      <c r="F150" s="22">
        <v>203</v>
      </c>
      <c r="G150" s="22">
        <v>149</v>
      </c>
      <c r="H150" t="str">
        <f t="shared" si="4"/>
        <v>Virginia Tech (3-7)</v>
      </c>
      <c r="I150" t="str">
        <f t="shared" si="5"/>
        <v>Virginia Tech (3-7)</v>
      </c>
    </row>
    <row r="151" spans="2:9" ht="18" x14ac:dyDescent="0.2">
      <c r="B151" s="22">
        <v>150</v>
      </c>
      <c r="C151" s="4" t="s">
        <v>1634</v>
      </c>
      <c r="D151" s="22">
        <v>1</v>
      </c>
      <c r="E151" s="22">
        <v>74</v>
      </c>
      <c r="F151" s="22">
        <v>223</v>
      </c>
      <c r="G151" s="22">
        <v>150</v>
      </c>
      <c r="H151" t="str">
        <f t="shared" si="4"/>
        <v>Drexel (6-4)</v>
      </c>
      <c r="I151" t="str">
        <f t="shared" si="5"/>
        <v>Drexel (6-4)</v>
      </c>
    </row>
    <row r="152" spans="2:9" ht="18" x14ac:dyDescent="0.2">
      <c r="B152" s="22">
        <v>151</v>
      </c>
      <c r="C152" s="4" t="s">
        <v>1635</v>
      </c>
      <c r="D152" s="22">
        <v>0.9</v>
      </c>
      <c r="E152" s="22">
        <v>40</v>
      </c>
      <c r="F152" s="22">
        <v>305</v>
      </c>
      <c r="G152" s="22">
        <v>151</v>
      </c>
      <c r="H152" t="str">
        <f t="shared" si="4"/>
        <v>Vermont (9-1)</v>
      </c>
      <c r="I152" t="str">
        <f t="shared" si="5"/>
        <v>Vermont (9-1)</v>
      </c>
    </row>
    <row r="153" spans="2:9" ht="18" x14ac:dyDescent="0.2">
      <c r="B153" s="22">
        <v>152</v>
      </c>
      <c r="C153" s="4" t="s">
        <v>1636</v>
      </c>
      <c r="D153" s="22">
        <v>0.8</v>
      </c>
      <c r="E153" s="22">
        <v>39</v>
      </c>
      <c r="F153" s="22">
        <v>160</v>
      </c>
      <c r="G153" s="22">
        <v>152</v>
      </c>
      <c r="H153" t="str">
        <f t="shared" si="4"/>
        <v>NC Stateate (3-7)</v>
      </c>
      <c r="I153" t="str">
        <f t="shared" si="5"/>
        <v>NC State (3-7)</v>
      </c>
    </row>
    <row r="154" spans="2:9" ht="18" x14ac:dyDescent="0.2">
      <c r="B154" s="22">
        <v>153</v>
      </c>
      <c r="C154" s="4" t="s">
        <v>1637</v>
      </c>
      <c r="D154" s="22">
        <v>0.8</v>
      </c>
      <c r="E154" s="22">
        <v>14</v>
      </c>
      <c r="F154" s="22">
        <v>303</v>
      </c>
      <c r="G154" s="22">
        <v>153</v>
      </c>
      <c r="H154" t="str">
        <f t="shared" si="4"/>
        <v>Miami (3-7)</v>
      </c>
      <c r="I154" t="str">
        <f t="shared" si="5"/>
        <v>Miami (3-7)</v>
      </c>
    </row>
    <row r="155" spans="2:9" ht="18" x14ac:dyDescent="0.2">
      <c r="B155" s="22">
        <v>154</v>
      </c>
      <c r="C155" s="4" t="s">
        <v>1737</v>
      </c>
      <c r="D155" s="22">
        <v>0.6</v>
      </c>
      <c r="E155" s="22">
        <v>56</v>
      </c>
      <c r="F155" s="22">
        <v>301</v>
      </c>
      <c r="G155" s="22">
        <v>154</v>
      </c>
      <c r="H155" t="str">
        <f t="shared" si="4"/>
        <v>Youngstown Stateate (7-3)</v>
      </c>
      <c r="I155" t="str">
        <f t="shared" si="5"/>
        <v>Youngstown State (7-3)</v>
      </c>
    </row>
    <row r="156" spans="2:9" ht="18" x14ac:dyDescent="0.2">
      <c r="B156" s="22">
        <v>155</v>
      </c>
      <c r="C156" s="4" t="s">
        <v>1638</v>
      </c>
      <c r="D156" s="22">
        <v>0.6</v>
      </c>
      <c r="E156" s="22">
        <v>85</v>
      </c>
      <c r="F156" s="22">
        <v>171</v>
      </c>
      <c r="G156" s="22">
        <v>155</v>
      </c>
      <c r="H156" t="str">
        <f t="shared" si="4"/>
        <v>Samford (5-5)</v>
      </c>
      <c r="I156" t="str">
        <f t="shared" si="5"/>
        <v>Samford (5-5)</v>
      </c>
    </row>
    <row r="157" spans="2:9" ht="18" x14ac:dyDescent="0.2">
      <c r="B157" s="22">
        <v>156</v>
      </c>
      <c r="C157" s="4" t="s">
        <v>1783</v>
      </c>
      <c r="D157" s="22">
        <v>0.6</v>
      </c>
      <c r="E157" s="22">
        <v>60</v>
      </c>
      <c r="F157" s="22">
        <v>204</v>
      </c>
      <c r="G157" s="22">
        <v>156</v>
      </c>
      <c r="H157" t="str">
        <f t="shared" si="4"/>
        <v>State. Bonaventure (5-5)</v>
      </c>
      <c r="I157" t="str">
        <f t="shared" si="5"/>
        <v>State. Bonaventure (5-5)</v>
      </c>
    </row>
    <row r="158" spans="2:9" ht="18" x14ac:dyDescent="0.2">
      <c r="B158" s="22">
        <v>157</v>
      </c>
      <c r="C158" s="4" t="s">
        <v>1639</v>
      </c>
      <c r="D158" s="22">
        <v>0.6</v>
      </c>
      <c r="E158" s="22">
        <v>112</v>
      </c>
      <c r="F158" s="22">
        <v>284</v>
      </c>
      <c r="G158" s="22">
        <v>157</v>
      </c>
      <c r="H158" t="str">
        <f t="shared" si="4"/>
        <v>Seattle (5-5)</v>
      </c>
      <c r="I158" t="str">
        <f t="shared" si="5"/>
        <v>Seattle (5-5)</v>
      </c>
    </row>
    <row r="159" spans="2:9" ht="18" x14ac:dyDescent="0.2">
      <c r="B159" s="22">
        <v>158</v>
      </c>
      <c r="C159" s="4" t="s">
        <v>1640</v>
      </c>
      <c r="D159" s="22">
        <v>0.5</v>
      </c>
      <c r="E159" s="22">
        <v>80</v>
      </c>
      <c r="F159" s="22">
        <v>288</v>
      </c>
      <c r="G159" s="22">
        <v>159</v>
      </c>
      <c r="H159" t="str">
        <f t="shared" si="4"/>
        <v>Boston College (2-8)</v>
      </c>
      <c r="I159" t="str">
        <f t="shared" si="5"/>
        <v>Boston College (2-8)</v>
      </c>
    </row>
    <row r="160" spans="2:9" ht="18" x14ac:dyDescent="0.2">
      <c r="B160" s="22">
        <v>159</v>
      </c>
      <c r="C160" s="4" t="s">
        <v>1641</v>
      </c>
      <c r="D160" s="22">
        <v>0.5</v>
      </c>
      <c r="E160" s="22">
        <v>48</v>
      </c>
      <c r="F160" s="22">
        <v>226</v>
      </c>
      <c r="G160" s="22">
        <v>161</v>
      </c>
      <c r="H160" t="str">
        <f t="shared" si="4"/>
        <v>Washington (2-8)</v>
      </c>
      <c r="I160" t="str">
        <f t="shared" si="5"/>
        <v>Washington (2-8)</v>
      </c>
    </row>
    <row r="161" spans="2:9" ht="18" x14ac:dyDescent="0.2">
      <c r="B161" s="22">
        <v>160</v>
      </c>
      <c r="C161" s="4" t="s">
        <v>1784</v>
      </c>
      <c r="D161" s="22">
        <v>0.2</v>
      </c>
      <c r="E161" s="22">
        <v>112</v>
      </c>
      <c r="F161" s="22">
        <v>334</v>
      </c>
      <c r="G161" s="22">
        <v>162</v>
      </c>
      <c r="H161" t="str">
        <f t="shared" si="4"/>
        <v>East Tennessee Stateate (7-3)</v>
      </c>
      <c r="I161" t="str">
        <f t="shared" si="5"/>
        <v>East Tennessee State (7-3)</v>
      </c>
    </row>
    <row r="162" spans="2:9" ht="18" x14ac:dyDescent="0.2">
      <c r="B162" s="22">
        <v>161</v>
      </c>
      <c r="C162" s="4" t="s">
        <v>1785</v>
      </c>
      <c r="D162" s="22">
        <v>0.2</v>
      </c>
      <c r="E162" s="22">
        <v>39</v>
      </c>
      <c r="F162" s="22">
        <v>268</v>
      </c>
      <c r="G162" s="22">
        <v>158</v>
      </c>
      <c r="H162" t="str">
        <f t="shared" si="4"/>
        <v>Miami (OH) (6-4)</v>
      </c>
      <c r="I162" t="str">
        <f t="shared" si="5"/>
        <v>Miami (OH) (6-4)</v>
      </c>
    </row>
    <row r="163" spans="2:9" ht="18" x14ac:dyDescent="0.2">
      <c r="B163" s="22">
        <v>162</v>
      </c>
      <c r="C163" s="4" t="s">
        <v>1738</v>
      </c>
      <c r="D163" s="22">
        <v>0.2</v>
      </c>
      <c r="E163" s="22">
        <v>30</v>
      </c>
      <c r="F163" s="22">
        <v>182</v>
      </c>
      <c r="G163" s="22">
        <v>160</v>
      </c>
      <c r="H163" t="str">
        <f t="shared" si="4"/>
        <v>Jacksonville Stateate (5-5)</v>
      </c>
      <c r="I163" t="str">
        <f t="shared" si="5"/>
        <v>Jacksonville State (5-5)</v>
      </c>
    </row>
    <row r="164" spans="2:9" ht="18" x14ac:dyDescent="0.2">
      <c r="B164" s="22">
        <v>163</v>
      </c>
      <c r="C164" s="4" t="s">
        <v>1642</v>
      </c>
      <c r="D164" s="22">
        <v>0.2</v>
      </c>
      <c r="E164" s="22">
        <v>61</v>
      </c>
      <c r="F164" s="22">
        <v>226</v>
      </c>
      <c r="G164" s="22">
        <v>163</v>
      </c>
      <c r="H164" t="str">
        <f t="shared" si="4"/>
        <v>Charleston (7-3)</v>
      </c>
      <c r="I164" t="str">
        <f t="shared" si="5"/>
        <v>Charleston (7-3)</v>
      </c>
    </row>
    <row r="165" spans="2:9" ht="18" x14ac:dyDescent="0.2">
      <c r="B165" s="22">
        <v>164</v>
      </c>
      <c r="C165" s="4" t="s">
        <v>1786</v>
      </c>
      <c r="D165" s="22">
        <v>0.1</v>
      </c>
      <c r="E165" s="22">
        <v>123</v>
      </c>
      <c r="F165" s="22">
        <v>282</v>
      </c>
      <c r="G165" s="22">
        <v>164</v>
      </c>
      <c r="H165" t="str">
        <f t="shared" si="4"/>
        <v>East Carolina (7-3)</v>
      </c>
      <c r="I165" t="str">
        <f t="shared" si="5"/>
        <v>East Carolina (7-3)</v>
      </c>
    </row>
    <row r="166" spans="2:9" ht="18" x14ac:dyDescent="0.2">
      <c r="B166" s="22">
        <v>165</v>
      </c>
      <c r="C166" s="4" t="s">
        <v>1787</v>
      </c>
      <c r="D166" s="22">
        <v>-0.1</v>
      </c>
      <c r="E166" s="22">
        <v>152</v>
      </c>
      <c r="F166" s="22">
        <v>317</v>
      </c>
      <c r="G166" s="22">
        <v>165</v>
      </c>
      <c r="H166" t="str">
        <f t="shared" si="4"/>
        <v>Northern Kentucky (7-3)</v>
      </c>
      <c r="I166" t="str">
        <f t="shared" si="5"/>
        <v>Northern Kentucky (7-3)</v>
      </c>
    </row>
    <row r="167" spans="2:9" ht="18" x14ac:dyDescent="0.2">
      <c r="B167" s="22">
        <v>166</v>
      </c>
      <c r="C167" s="4" t="s">
        <v>1855</v>
      </c>
      <c r="D167" s="22">
        <v>-0.2</v>
      </c>
      <c r="E167" s="22">
        <v>21</v>
      </c>
      <c r="F167" s="22">
        <v>237</v>
      </c>
      <c r="G167" s="22">
        <v>166</v>
      </c>
      <c r="H167" t="str">
        <f t="shared" si="4"/>
        <v>UC Santa Barbara (5-5)</v>
      </c>
      <c r="I167" t="str">
        <f t="shared" si="5"/>
        <v>UC Santa Barbara (5-5)</v>
      </c>
    </row>
    <row r="168" spans="2:9" ht="18" x14ac:dyDescent="0.2">
      <c r="B168" s="22">
        <v>167</v>
      </c>
      <c r="C168" s="4" t="s">
        <v>1643</v>
      </c>
      <c r="D168" s="22">
        <v>-0.2</v>
      </c>
      <c r="E168" s="22">
        <v>139</v>
      </c>
      <c r="F168" s="22">
        <v>340</v>
      </c>
      <c r="G168" s="22">
        <v>167</v>
      </c>
      <c r="H168" t="str">
        <f t="shared" si="4"/>
        <v>Valparaiso (5-5)</v>
      </c>
      <c r="I168" t="str">
        <f t="shared" si="5"/>
        <v>Valparaiso (5-5)</v>
      </c>
    </row>
    <row r="169" spans="2:9" ht="18" x14ac:dyDescent="0.2">
      <c r="B169" s="22">
        <v>168</v>
      </c>
      <c r="C169" s="4" t="s">
        <v>1150</v>
      </c>
      <c r="D169" s="22">
        <v>-0.4</v>
      </c>
      <c r="E169" s="22">
        <v>144</v>
      </c>
      <c r="F169" s="22">
        <v>342</v>
      </c>
      <c r="G169" s="22">
        <v>168</v>
      </c>
      <c r="H169" t="str">
        <f t="shared" si="4"/>
        <v>UTSA (2-8)</v>
      </c>
      <c r="I169" t="str">
        <f t="shared" si="5"/>
        <v>UTSA (2-8)</v>
      </c>
    </row>
    <row r="170" spans="2:9" ht="18" x14ac:dyDescent="0.2">
      <c r="B170" s="22">
        <v>169</v>
      </c>
      <c r="C170" s="4" t="s">
        <v>1739</v>
      </c>
      <c r="D170" s="22">
        <v>-0.5</v>
      </c>
      <c r="E170" s="22">
        <v>159</v>
      </c>
      <c r="F170" s="22">
        <v>337</v>
      </c>
      <c r="G170" s="22">
        <v>169</v>
      </c>
      <c r="H170" t="str">
        <f t="shared" si="4"/>
        <v>Georgia Stateate (6-4)</v>
      </c>
      <c r="I170" t="str">
        <f t="shared" si="5"/>
        <v>Georgia State (6-4)</v>
      </c>
    </row>
    <row r="171" spans="2:9" ht="18" x14ac:dyDescent="0.2">
      <c r="B171" s="22">
        <v>170</v>
      </c>
      <c r="C171" s="4" t="s">
        <v>1644</v>
      </c>
      <c r="D171" s="22">
        <v>-0.5</v>
      </c>
      <c r="E171" s="22">
        <v>104</v>
      </c>
      <c r="F171" s="22">
        <v>170</v>
      </c>
      <c r="G171" s="22">
        <v>170</v>
      </c>
      <c r="H171" t="str">
        <f t="shared" si="4"/>
        <v>Davidson (3-7)</v>
      </c>
      <c r="I171" t="str">
        <f t="shared" si="5"/>
        <v>Davidson (3-7)</v>
      </c>
    </row>
    <row r="172" spans="2:9" ht="18" x14ac:dyDescent="0.2">
      <c r="B172" s="22">
        <v>171</v>
      </c>
      <c r="C172" s="4" t="s">
        <v>1853</v>
      </c>
      <c r="D172" s="22">
        <v>-0.7</v>
      </c>
      <c r="E172" s="22">
        <v>85</v>
      </c>
      <c r="F172" s="22">
        <v>349</v>
      </c>
      <c r="G172" s="22">
        <v>171</v>
      </c>
      <c r="H172" t="str">
        <f t="shared" si="4"/>
        <v>SIU Edwardsville (7-3)</v>
      </c>
      <c r="I172" t="str">
        <f t="shared" si="5"/>
        <v>SIU Edwardsville (7-3)</v>
      </c>
    </row>
    <row r="173" spans="2:9" ht="18" x14ac:dyDescent="0.2">
      <c r="B173" s="22">
        <v>172</v>
      </c>
      <c r="C173" s="4" t="s">
        <v>1155</v>
      </c>
      <c r="D173" s="22">
        <v>-0.8</v>
      </c>
      <c r="E173" s="22">
        <v>157</v>
      </c>
      <c r="F173" s="22">
        <v>362</v>
      </c>
      <c r="G173" s="22">
        <v>172</v>
      </c>
      <c r="H173" t="str">
        <f t="shared" si="4"/>
        <v>Oakland (6-4)</v>
      </c>
      <c r="I173" t="str">
        <f t="shared" si="5"/>
        <v>Oakland (6-4)</v>
      </c>
    </row>
    <row r="174" spans="2:9" ht="18" x14ac:dyDescent="0.2">
      <c r="B174" s="22">
        <v>173</v>
      </c>
      <c r="C174" s="4" t="s">
        <v>1645</v>
      </c>
      <c r="D174" s="22">
        <v>-0.8</v>
      </c>
      <c r="E174" s="22">
        <v>104</v>
      </c>
      <c r="F174" s="22">
        <v>260</v>
      </c>
      <c r="G174" s="22">
        <v>173</v>
      </c>
      <c r="H174" t="str">
        <f t="shared" si="4"/>
        <v>UC Riverside (6-4)</v>
      </c>
      <c r="I174" t="str">
        <f t="shared" si="5"/>
        <v>UC Riverside (6-4)</v>
      </c>
    </row>
    <row r="175" spans="2:9" ht="18" x14ac:dyDescent="0.2">
      <c r="B175" s="22">
        <v>174</v>
      </c>
      <c r="C175" s="4" t="s">
        <v>1788</v>
      </c>
      <c r="D175" s="22">
        <v>-0.8</v>
      </c>
      <c r="E175" s="22">
        <v>136</v>
      </c>
      <c r="F175" s="22">
        <v>247</v>
      </c>
      <c r="G175" s="22">
        <v>175</v>
      </c>
      <c r="H175" t="str">
        <f t="shared" si="4"/>
        <v>California Baptist (6-4)</v>
      </c>
      <c r="I175" t="str">
        <f t="shared" si="5"/>
        <v>California Baptist (6-4)</v>
      </c>
    </row>
    <row r="176" spans="2:9" ht="18" x14ac:dyDescent="0.2">
      <c r="B176" s="22">
        <v>175</v>
      </c>
      <c r="C176" s="4" t="s">
        <v>1146</v>
      </c>
      <c r="D176" s="22">
        <v>-0.8</v>
      </c>
      <c r="E176" s="22">
        <v>135</v>
      </c>
      <c r="F176" s="22">
        <v>274</v>
      </c>
      <c r="G176" s="22">
        <v>174</v>
      </c>
      <c r="H176" t="str">
        <f t="shared" si="4"/>
        <v>Rice (2-8)</v>
      </c>
      <c r="I176" t="str">
        <f t="shared" si="5"/>
        <v>Rice (2-8)</v>
      </c>
    </row>
    <row r="177" spans="2:9" ht="18" x14ac:dyDescent="0.2">
      <c r="B177" s="22">
        <v>176</v>
      </c>
      <c r="C177" s="4" t="s">
        <v>1789</v>
      </c>
      <c r="D177" s="22">
        <v>-0.9</v>
      </c>
      <c r="E177" s="22">
        <v>105</v>
      </c>
      <c r="F177" s="22">
        <v>259</v>
      </c>
      <c r="G177" s="22">
        <v>176</v>
      </c>
      <c r="H177" t="str">
        <f t="shared" si="4"/>
        <v>South Florida (2-8)</v>
      </c>
      <c r="I177" t="str">
        <f t="shared" si="5"/>
        <v>South Florida (2-8)</v>
      </c>
    </row>
    <row r="178" spans="2:9" ht="18" x14ac:dyDescent="0.2">
      <c r="B178" s="22">
        <v>177</v>
      </c>
      <c r="C178" s="4" t="s">
        <v>1740</v>
      </c>
      <c r="D178" s="22">
        <v>-0.9</v>
      </c>
      <c r="E178" s="22">
        <v>29</v>
      </c>
      <c r="F178" s="22">
        <v>183</v>
      </c>
      <c r="G178" s="22">
        <v>177</v>
      </c>
      <c r="H178" t="str">
        <f t="shared" si="4"/>
        <v>Oregon Stateate (4-6)</v>
      </c>
      <c r="I178" t="str">
        <f t="shared" si="5"/>
        <v>Oregon State (4-6)</v>
      </c>
    </row>
    <row r="179" spans="2:9" ht="18" x14ac:dyDescent="0.2">
      <c r="B179" s="22">
        <v>178</v>
      </c>
      <c r="C179" s="4" t="s">
        <v>1646</v>
      </c>
      <c r="D179" s="22">
        <v>-0.9</v>
      </c>
      <c r="E179" s="22">
        <v>104</v>
      </c>
      <c r="F179" s="22">
        <v>296</v>
      </c>
      <c r="G179" s="22">
        <v>178</v>
      </c>
      <c r="H179" t="str">
        <f t="shared" si="4"/>
        <v>Presbyterian (5-5)</v>
      </c>
      <c r="I179" t="str">
        <f t="shared" si="5"/>
        <v>Presbyterian (5-5)</v>
      </c>
    </row>
    <row r="180" spans="2:9" ht="18" x14ac:dyDescent="0.2">
      <c r="B180" s="22">
        <v>179</v>
      </c>
      <c r="C180" s="4" t="s">
        <v>1647</v>
      </c>
      <c r="D180" s="22">
        <v>-1</v>
      </c>
      <c r="E180" s="22">
        <v>59</v>
      </c>
      <c r="F180" s="22">
        <v>251</v>
      </c>
      <c r="G180" s="22">
        <v>179</v>
      </c>
      <c r="H180" t="str">
        <f t="shared" si="4"/>
        <v>Milwaukee (6-4)</v>
      </c>
      <c r="I180" t="str">
        <f t="shared" si="5"/>
        <v>Milwaukee (6-4)</v>
      </c>
    </row>
    <row r="181" spans="2:9" ht="18" x14ac:dyDescent="0.2">
      <c r="B181" s="22">
        <v>180</v>
      </c>
      <c r="C181" s="4" t="s">
        <v>1790</v>
      </c>
      <c r="D181" s="22">
        <v>-1.1000000000000001</v>
      </c>
      <c r="E181" s="22">
        <v>90</v>
      </c>
      <c r="F181" s="22">
        <v>191</v>
      </c>
      <c r="G181" s="22">
        <v>181</v>
      </c>
      <c r="H181" t="str">
        <f t="shared" si="4"/>
        <v>UNC Greensboro (6-4)</v>
      </c>
      <c r="I181" t="str">
        <f t="shared" si="5"/>
        <v>UNC Greensboro (6-4)</v>
      </c>
    </row>
    <row r="182" spans="2:9" ht="18" x14ac:dyDescent="0.2">
      <c r="B182" s="22">
        <v>181</v>
      </c>
      <c r="C182" s="4" t="s">
        <v>1648</v>
      </c>
      <c r="D182" s="22">
        <v>-1.1000000000000001</v>
      </c>
      <c r="E182" s="22">
        <v>64</v>
      </c>
      <c r="F182" s="22">
        <v>246</v>
      </c>
      <c r="G182" s="22">
        <v>180</v>
      </c>
      <c r="H182" t="str">
        <f t="shared" si="4"/>
        <v>Sam Houston (5-5)</v>
      </c>
      <c r="I182" t="str">
        <f t="shared" si="5"/>
        <v>Sam Houston (5-5)</v>
      </c>
    </row>
    <row r="183" spans="2:9" ht="18" x14ac:dyDescent="0.2">
      <c r="B183" s="22">
        <v>182</v>
      </c>
      <c r="C183" s="4" t="s">
        <v>1791</v>
      </c>
      <c r="D183" s="22">
        <v>-1.1000000000000001</v>
      </c>
      <c r="E183" s="22">
        <v>104</v>
      </c>
      <c r="F183" s="22">
        <v>284</v>
      </c>
      <c r="G183" s="22">
        <v>182</v>
      </c>
      <c r="H183" t="str">
        <f t="shared" si="4"/>
        <v>Texas A&amp;M-Corpus Christi (5-5)</v>
      </c>
      <c r="I183" t="str">
        <f t="shared" si="5"/>
        <v>Texas A&amp;M-Corpus Christi (5-5)</v>
      </c>
    </row>
    <row r="184" spans="2:9" ht="18" x14ac:dyDescent="0.2">
      <c r="B184" s="22">
        <v>183</v>
      </c>
      <c r="C184" s="4" t="s">
        <v>1151</v>
      </c>
      <c r="D184" s="22">
        <v>-1.3</v>
      </c>
      <c r="E184" s="22">
        <v>151</v>
      </c>
      <c r="F184" s="22">
        <v>295</v>
      </c>
      <c r="G184" s="22">
        <v>183</v>
      </c>
      <c r="H184" t="str">
        <f t="shared" si="4"/>
        <v>Brown (5-5)</v>
      </c>
      <c r="I184" t="str">
        <f t="shared" si="5"/>
        <v>Brown (5-5)</v>
      </c>
    </row>
    <row r="185" spans="2:9" ht="18" x14ac:dyDescent="0.2">
      <c r="B185" s="22">
        <v>184</v>
      </c>
      <c r="C185" s="4" t="s">
        <v>1156</v>
      </c>
      <c r="D185" s="22">
        <v>-1.4</v>
      </c>
      <c r="E185" s="22">
        <v>69</v>
      </c>
      <c r="F185" s="22">
        <v>239</v>
      </c>
      <c r="G185" s="22">
        <v>184</v>
      </c>
      <c r="H185" t="str">
        <f t="shared" si="4"/>
        <v>Seton Hall (1-9)</v>
      </c>
      <c r="I185" t="str">
        <f t="shared" si="5"/>
        <v>Seton Hall (1-9)</v>
      </c>
    </row>
    <row r="186" spans="2:9" ht="18" x14ac:dyDescent="0.2">
      <c r="B186" s="22">
        <v>185</v>
      </c>
      <c r="C186" s="4" t="s">
        <v>1792</v>
      </c>
      <c r="D186" s="22">
        <v>-1.4</v>
      </c>
      <c r="E186" s="22">
        <v>119</v>
      </c>
      <c r="F186" s="22">
        <v>274</v>
      </c>
      <c r="G186" s="22">
        <v>186</v>
      </c>
      <c r="H186" t="str">
        <f t="shared" si="4"/>
        <v>Loyola Marymount (3-7)</v>
      </c>
      <c r="I186" t="str">
        <f t="shared" si="5"/>
        <v>Loyola Marymount (3-7)</v>
      </c>
    </row>
    <row r="187" spans="2:9" ht="18" x14ac:dyDescent="0.2">
      <c r="B187" s="22">
        <v>186</v>
      </c>
      <c r="C187" s="4" t="s">
        <v>1649</v>
      </c>
      <c r="D187" s="22">
        <v>-1.5</v>
      </c>
      <c r="E187" s="22">
        <v>16</v>
      </c>
      <c r="F187" s="22">
        <v>201</v>
      </c>
      <c r="G187" s="22">
        <v>187</v>
      </c>
      <c r="H187" t="str">
        <f t="shared" si="4"/>
        <v>Rhode Island (3-7)</v>
      </c>
      <c r="I187" t="str">
        <f t="shared" si="5"/>
        <v>Rhode Island (3-7)</v>
      </c>
    </row>
    <row r="188" spans="2:9" ht="18" x14ac:dyDescent="0.2">
      <c r="B188" s="22">
        <v>187</v>
      </c>
      <c r="C188" s="4" t="s">
        <v>1793</v>
      </c>
      <c r="D188" s="22">
        <v>-1.5</v>
      </c>
      <c r="E188" s="22">
        <v>87</v>
      </c>
      <c r="F188" s="22">
        <v>236</v>
      </c>
      <c r="G188" s="22">
        <v>188</v>
      </c>
      <c r="H188" t="str">
        <f t="shared" si="4"/>
        <v>James Madison (7-3)</v>
      </c>
      <c r="I188" t="str">
        <f t="shared" si="5"/>
        <v>James Madison (7-3)</v>
      </c>
    </row>
    <row r="189" spans="2:9" ht="18" x14ac:dyDescent="0.2">
      <c r="B189" s="22">
        <v>188</v>
      </c>
      <c r="C189" s="4" t="s">
        <v>1794</v>
      </c>
      <c r="D189" s="22">
        <v>-1.6</v>
      </c>
      <c r="E189" s="22">
        <v>79</v>
      </c>
      <c r="F189" s="22">
        <v>343</v>
      </c>
      <c r="G189" s="22">
        <v>189</v>
      </c>
      <c r="H189" t="str">
        <f t="shared" si="4"/>
        <v>Central Connecticut (9-1)</v>
      </c>
      <c r="I189" t="str">
        <f t="shared" si="5"/>
        <v>Central Connecticut (9-1)</v>
      </c>
    </row>
    <row r="190" spans="2:9" ht="18" x14ac:dyDescent="0.2">
      <c r="B190" s="22">
        <v>189</v>
      </c>
      <c r="C190" s="4" t="s">
        <v>1795</v>
      </c>
      <c r="D190" s="22">
        <v>-1.6</v>
      </c>
      <c r="E190" s="22">
        <v>91</v>
      </c>
      <c r="F190" s="22">
        <v>304</v>
      </c>
      <c r="G190" s="22">
        <v>190</v>
      </c>
      <c r="H190" t="str">
        <f t="shared" si="4"/>
        <v>State. Thomas-Minnesota (6-4)</v>
      </c>
      <c r="I190" t="str">
        <f t="shared" si="5"/>
        <v>State. Thomas-Minnesota (6-4)</v>
      </c>
    </row>
    <row r="191" spans="2:9" ht="18" x14ac:dyDescent="0.2">
      <c r="B191" s="22">
        <v>190</v>
      </c>
      <c r="C191" s="4" t="s">
        <v>1157</v>
      </c>
      <c r="D191" s="22">
        <v>-1.6</v>
      </c>
      <c r="E191" s="22">
        <v>106</v>
      </c>
      <c r="F191" s="22">
        <v>318</v>
      </c>
      <c r="G191" s="22">
        <v>191</v>
      </c>
      <c r="H191" t="str">
        <f t="shared" si="4"/>
        <v>Richmond (3-7)</v>
      </c>
      <c r="I191" t="str">
        <f t="shared" si="5"/>
        <v>Richmond (3-7)</v>
      </c>
    </row>
    <row r="192" spans="2:9" ht="18" x14ac:dyDescent="0.2">
      <c r="B192" s="22">
        <v>191</v>
      </c>
      <c r="C192" s="4" t="s">
        <v>1741</v>
      </c>
      <c r="D192" s="22">
        <v>-1.7</v>
      </c>
      <c r="E192" s="22">
        <v>127</v>
      </c>
      <c r="F192" s="22">
        <v>318</v>
      </c>
      <c r="G192" s="22">
        <v>192</v>
      </c>
      <c r="H192" t="str">
        <f t="shared" si="4"/>
        <v>Missouri Stateate (2-8)</v>
      </c>
      <c r="I192" t="str">
        <f t="shared" si="5"/>
        <v>Missouri State (2-8)</v>
      </c>
    </row>
    <row r="193" spans="2:9" ht="18" x14ac:dyDescent="0.2">
      <c r="B193" s="22">
        <v>192</v>
      </c>
      <c r="C193" s="4" t="s">
        <v>1149</v>
      </c>
      <c r="D193" s="22">
        <v>-1.7</v>
      </c>
      <c r="E193" s="22">
        <v>118</v>
      </c>
      <c r="F193" s="22">
        <v>251</v>
      </c>
      <c r="G193" s="22">
        <v>193</v>
      </c>
      <c r="H193" t="str">
        <f t="shared" si="4"/>
        <v>Nicholls (6-4)</v>
      </c>
      <c r="I193" t="str">
        <f t="shared" si="5"/>
        <v>Nicholls (6-4)</v>
      </c>
    </row>
    <row r="194" spans="2:9" ht="18" x14ac:dyDescent="0.2">
      <c r="B194" s="22">
        <v>193</v>
      </c>
      <c r="C194" s="4" t="s">
        <v>1742</v>
      </c>
      <c r="D194" s="22">
        <v>-1.8</v>
      </c>
      <c r="E194" s="22">
        <v>136</v>
      </c>
      <c r="F194" s="22">
        <v>333</v>
      </c>
      <c r="G194" s="22">
        <v>200</v>
      </c>
      <c r="H194" t="str">
        <f t="shared" si="4"/>
        <v>Alabama Stateate (9-1)</v>
      </c>
      <c r="I194" t="str">
        <f t="shared" si="5"/>
        <v>Alabama State (9-1)</v>
      </c>
    </row>
    <row r="195" spans="2:9" ht="18" x14ac:dyDescent="0.2">
      <c r="B195" s="22">
        <v>194</v>
      </c>
      <c r="C195" s="4" t="s">
        <v>1743</v>
      </c>
      <c r="D195" s="22">
        <v>-1.9</v>
      </c>
      <c r="E195" s="22">
        <v>101</v>
      </c>
      <c r="F195" s="22">
        <v>247</v>
      </c>
      <c r="G195" s="22">
        <v>194</v>
      </c>
      <c r="H195" t="str">
        <f t="shared" ref="H195:H258" si="6">SUBSTITUTE(C195,"St", "State")</f>
        <v>Montana Stateate (5-5)</v>
      </c>
      <c r="I195" t="str">
        <f t="shared" ref="I195:I258" si="7">SUBSTITUTE(H195,"Stateate", "State")</f>
        <v>Montana State (5-5)</v>
      </c>
    </row>
    <row r="196" spans="2:9" ht="18" x14ac:dyDescent="0.2">
      <c r="B196" s="22">
        <v>195</v>
      </c>
      <c r="C196" s="4" t="s">
        <v>1161</v>
      </c>
      <c r="D196" s="22">
        <v>-1.9</v>
      </c>
      <c r="E196" s="22">
        <v>185</v>
      </c>
      <c r="F196" s="22">
        <v>363</v>
      </c>
      <c r="G196" s="22">
        <v>195</v>
      </c>
      <c r="H196" t="str">
        <f t="shared" si="6"/>
        <v>Portland (5-5)</v>
      </c>
      <c r="I196" t="str">
        <f t="shared" si="7"/>
        <v>Portland (5-5)</v>
      </c>
    </row>
    <row r="197" spans="2:9" ht="18" x14ac:dyDescent="0.2">
      <c r="B197" s="22">
        <v>196</v>
      </c>
      <c r="C197" s="4" t="s">
        <v>1796</v>
      </c>
      <c r="D197" s="22">
        <v>-1.9</v>
      </c>
      <c r="E197" s="22">
        <v>195</v>
      </c>
      <c r="F197" s="22">
        <v>345</v>
      </c>
      <c r="G197" s="22">
        <v>196</v>
      </c>
      <c r="H197" t="str">
        <f t="shared" si="6"/>
        <v>Eastern Michigan (6-4)</v>
      </c>
      <c r="I197" t="str">
        <f t="shared" si="7"/>
        <v>Eastern Michigan (6-4)</v>
      </c>
    </row>
    <row r="198" spans="2:9" ht="18" x14ac:dyDescent="0.2">
      <c r="B198" s="22">
        <v>197</v>
      </c>
      <c r="C198" s="4" t="s">
        <v>1797</v>
      </c>
      <c r="D198" s="22">
        <v>-2.1</v>
      </c>
      <c r="E198" s="22">
        <v>136</v>
      </c>
      <c r="F198" s="22">
        <v>337</v>
      </c>
      <c r="G198" s="22">
        <v>197</v>
      </c>
      <c r="H198" t="str">
        <f t="shared" si="6"/>
        <v>Northwestern Stateate (6-4)</v>
      </c>
      <c r="I198" t="str">
        <f t="shared" si="7"/>
        <v>Northwestern State (6-4)</v>
      </c>
    </row>
    <row r="199" spans="2:9" ht="18" x14ac:dyDescent="0.2">
      <c r="B199" s="22">
        <v>198</v>
      </c>
      <c r="C199" s="4" t="s">
        <v>1744</v>
      </c>
      <c r="D199" s="22">
        <v>-2.1</v>
      </c>
      <c r="E199" s="22">
        <v>68</v>
      </c>
      <c r="F199" s="22">
        <v>260</v>
      </c>
      <c r="G199" s="22">
        <v>215</v>
      </c>
      <c r="H199" t="str">
        <f t="shared" si="6"/>
        <v>Norfolk Stateate (8-2)</v>
      </c>
      <c r="I199" t="str">
        <f t="shared" si="7"/>
        <v>Norfolk State (8-2)</v>
      </c>
    </row>
    <row r="200" spans="2:9" ht="18" x14ac:dyDescent="0.2">
      <c r="B200" s="22">
        <v>199</v>
      </c>
      <c r="C200" s="4" t="s">
        <v>1798</v>
      </c>
      <c r="D200" s="22">
        <v>-2.2000000000000002</v>
      </c>
      <c r="E200" s="22">
        <v>95</v>
      </c>
      <c r="F200" s="22">
        <v>304</v>
      </c>
      <c r="G200" s="22">
        <v>198</v>
      </c>
      <c r="H200" t="str">
        <f t="shared" si="6"/>
        <v>Queens University (5-5)</v>
      </c>
      <c r="I200" t="str">
        <f t="shared" si="7"/>
        <v>Queens University (5-5)</v>
      </c>
    </row>
    <row r="201" spans="2:9" ht="18" x14ac:dyDescent="0.2">
      <c r="B201" s="22">
        <v>200</v>
      </c>
      <c r="C201" s="4" t="s">
        <v>1745</v>
      </c>
      <c r="D201" s="22">
        <v>-2.2000000000000002</v>
      </c>
      <c r="E201" s="22">
        <v>119</v>
      </c>
      <c r="F201" s="22">
        <v>290</v>
      </c>
      <c r="G201" s="22">
        <v>199</v>
      </c>
      <c r="H201" t="str">
        <f t="shared" si="6"/>
        <v>Portland Stateate (6-4)</v>
      </c>
      <c r="I201" t="str">
        <f t="shared" si="7"/>
        <v>Portland State (6-4)</v>
      </c>
    </row>
    <row r="202" spans="2:9" ht="18" x14ac:dyDescent="0.2">
      <c r="B202" s="22">
        <v>201</v>
      </c>
      <c r="C202" s="4" t="s">
        <v>1650</v>
      </c>
      <c r="D202" s="22">
        <v>-2.2000000000000002</v>
      </c>
      <c r="E202" s="22">
        <v>56</v>
      </c>
      <c r="F202" s="22">
        <v>280</v>
      </c>
      <c r="G202" s="22">
        <v>201</v>
      </c>
      <c r="H202" t="str">
        <f t="shared" si="6"/>
        <v>Merrimack (5-5)</v>
      </c>
      <c r="I202" t="str">
        <f t="shared" si="7"/>
        <v>Merrimack (5-5)</v>
      </c>
    </row>
    <row r="203" spans="2:9" ht="18" x14ac:dyDescent="0.2">
      <c r="B203" s="22">
        <v>202</v>
      </c>
      <c r="C203" s="4" t="s">
        <v>1799</v>
      </c>
      <c r="D203" s="22">
        <v>-2.2000000000000002</v>
      </c>
      <c r="E203" s="22">
        <v>186</v>
      </c>
      <c r="F203" s="22">
        <v>313</v>
      </c>
      <c r="G203" s="22">
        <v>228</v>
      </c>
      <c r="H203" t="str">
        <f t="shared" si="6"/>
        <v>Mount State. Mary's (8-2)</v>
      </c>
      <c r="I203" t="str">
        <f t="shared" si="7"/>
        <v>Mount State. Mary's (8-2)</v>
      </c>
    </row>
    <row r="204" spans="2:9" ht="18" x14ac:dyDescent="0.2">
      <c r="B204" s="22">
        <v>203</v>
      </c>
      <c r="C204" s="4" t="s">
        <v>1746</v>
      </c>
      <c r="D204" s="22">
        <v>-2.2000000000000002</v>
      </c>
      <c r="E204" s="22">
        <v>176</v>
      </c>
      <c r="F204" s="22">
        <v>339</v>
      </c>
      <c r="G204" s="22">
        <v>203</v>
      </c>
      <c r="H204" t="str">
        <f t="shared" si="6"/>
        <v>Tennessee Stateate (7-3)</v>
      </c>
      <c r="I204" t="str">
        <f t="shared" si="7"/>
        <v>Tennessee State (7-3)</v>
      </c>
    </row>
    <row r="205" spans="2:9" ht="18" x14ac:dyDescent="0.2">
      <c r="B205" s="22">
        <v>204</v>
      </c>
      <c r="C205" s="4" t="s">
        <v>1800</v>
      </c>
      <c r="D205" s="22">
        <v>-2.2999999999999998</v>
      </c>
      <c r="E205" s="22">
        <v>203</v>
      </c>
      <c r="F205" s="22">
        <v>323</v>
      </c>
      <c r="G205" s="22">
        <v>204</v>
      </c>
      <c r="H205" t="str">
        <f t="shared" si="6"/>
        <v>American University (8-2)</v>
      </c>
      <c r="I205" t="str">
        <f t="shared" si="7"/>
        <v>American University (8-2)</v>
      </c>
    </row>
    <row r="206" spans="2:9" ht="18" x14ac:dyDescent="0.2">
      <c r="B206" s="22">
        <v>205</v>
      </c>
      <c r="C206" s="4" t="s">
        <v>1651</v>
      </c>
      <c r="D206" s="22">
        <v>-2.2999999999999998</v>
      </c>
      <c r="E206" s="22">
        <v>173</v>
      </c>
      <c r="F206" s="22">
        <v>347</v>
      </c>
      <c r="G206" s="22">
        <v>202</v>
      </c>
      <c r="H206" t="str">
        <f t="shared" si="6"/>
        <v>Manhattan (7-3)</v>
      </c>
      <c r="I206" t="str">
        <f t="shared" si="7"/>
        <v>Manhattan (7-3)</v>
      </c>
    </row>
    <row r="207" spans="2:9" ht="18" x14ac:dyDescent="0.2">
      <c r="B207" s="22">
        <v>206</v>
      </c>
      <c r="C207" s="4" t="s">
        <v>1652</v>
      </c>
      <c r="D207" s="22">
        <v>-2.4</v>
      </c>
      <c r="E207" s="22">
        <v>117</v>
      </c>
      <c r="F207" s="22">
        <v>313</v>
      </c>
      <c r="G207" s="22">
        <v>205</v>
      </c>
      <c r="H207" t="str">
        <f t="shared" si="6"/>
        <v>Harvard (6-4)</v>
      </c>
      <c r="I207" t="str">
        <f t="shared" si="7"/>
        <v>Harvard (6-4)</v>
      </c>
    </row>
    <row r="208" spans="2:9" ht="18" x14ac:dyDescent="0.2">
      <c r="B208" s="22">
        <v>207</v>
      </c>
      <c r="C208" s="4" t="s">
        <v>1801</v>
      </c>
      <c r="D208" s="22">
        <v>-2.5</v>
      </c>
      <c r="E208" s="22">
        <v>67</v>
      </c>
      <c r="F208" s="22">
        <v>211</v>
      </c>
      <c r="G208" s="22">
        <v>206</v>
      </c>
      <c r="H208" t="str">
        <f t="shared" si="6"/>
        <v>South Dakota Stateate (6-4)</v>
      </c>
      <c r="I208" t="str">
        <f t="shared" si="7"/>
        <v>South Dakota State (6-4)</v>
      </c>
    </row>
    <row r="209" spans="2:9" ht="18" x14ac:dyDescent="0.2">
      <c r="B209" s="22">
        <v>208</v>
      </c>
      <c r="C209" s="4" t="s">
        <v>1653</v>
      </c>
      <c r="D209" s="22">
        <v>-2.5</v>
      </c>
      <c r="E209" s="22">
        <v>207</v>
      </c>
      <c r="F209" s="22">
        <v>332</v>
      </c>
      <c r="G209" s="22">
        <v>207</v>
      </c>
      <c r="H209" t="str">
        <f t="shared" si="6"/>
        <v>Albany (6-4)</v>
      </c>
      <c r="I209" t="str">
        <f t="shared" si="7"/>
        <v>Albany (6-4)</v>
      </c>
    </row>
    <row r="210" spans="2:9" ht="18" x14ac:dyDescent="0.2">
      <c r="B210" s="22">
        <v>209</v>
      </c>
      <c r="C210" s="4" t="s">
        <v>1802</v>
      </c>
      <c r="D210" s="22">
        <v>-2.6</v>
      </c>
      <c r="E210" s="22">
        <v>96</v>
      </c>
      <c r="F210" s="22">
        <v>330</v>
      </c>
      <c r="G210" s="22">
        <v>208</v>
      </c>
      <c r="H210" t="str">
        <f t="shared" si="6"/>
        <v>Southern Illinois (4-6)</v>
      </c>
      <c r="I210" t="str">
        <f t="shared" si="7"/>
        <v>Southern Illinois (4-6)</v>
      </c>
    </row>
    <row r="211" spans="2:9" ht="18" x14ac:dyDescent="0.2">
      <c r="B211" s="22">
        <v>210</v>
      </c>
      <c r="C211" s="4" t="s">
        <v>1654</v>
      </c>
      <c r="D211" s="22">
        <v>-2.7</v>
      </c>
      <c r="E211" s="22">
        <v>121</v>
      </c>
      <c r="F211" s="22">
        <v>291</v>
      </c>
      <c r="G211" s="22">
        <v>211</v>
      </c>
      <c r="H211" t="str">
        <f t="shared" si="6"/>
        <v>Maine (5-5)</v>
      </c>
      <c r="I211" t="str">
        <f t="shared" si="7"/>
        <v>Maine (5-5)</v>
      </c>
    </row>
    <row r="212" spans="2:9" ht="18" x14ac:dyDescent="0.2">
      <c r="B212" s="22">
        <v>211</v>
      </c>
      <c r="C212" s="4" t="s">
        <v>1153</v>
      </c>
      <c r="D212" s="22">
        <v>-2.8</v>
      </c>
      <c r="E212" s="22">
        <v>71</v>
      </c>
      <c r="F212" s="22">
        <v>242</v>
      </c>
      <c r="G212" s="22">
        <v>210</v>
      </c>
      <c r="H212" t="str">
        <f t="shared" si="6"/>
        <v>Temple (3-7)</v>
      </c>
      <c r="I212" t="str">
        <f t="shared" si="7"/>
        <v>Temple (3-7)</v>
      </c>
    </row>
    <row r="213" spans="2:9" ht="18" x14ac:dyDescent="0.2">
      <c r="B213" s="22">
        <v>212</v>
      </c>
      <c r="C213" s="4" t="s">
        <v>1803</v>
      </c>
      <c r="D213" s="22">
        <v>-2.8</v>
      </c>
      <c r="E213" s="22">
        <v>118</v>
      </c>
      <c r="F213" s="22">
        <v>284</v>
      </c>
      <c r="G213" s="22">
        <v>212</v>
      </c>
      <c r="H213" t="str">
        <f t="shared" si="6"/>
        <v>Central Michigan (4-6)</v>
      </c>
      <c r="I213" t="str">
        <f t="shared" si="7"/>
        <v>Central Michigan (4-6)</v>
      </c>
    </row>
    <row r="214" spans="2:9" ht="18" x14ac:dyDescent="0.2">
      <c r="B214" s="22">
        <v>213</v>
      </c>
      <c r="C214" s="4" t="s">
        <v>1655</v>
      </c>
      <c r="D214" s="22">
        <v>-2.9</v>
      </c>
      <c r="E214" s="22">
        <v>142</v>
      </c>
      <c r="F214" s="22">
        <v>344</v>
      </c>
      <c r="G214" s="22">
        <v>214</v>
      </c>
      <c r="H214" t="str">
        <f t="shared" si="6"/>
        <v>Monmouth (6-4)</v>
      </c>
      <c r="I214" t="str">
        <f t="shared" si="7"/>
        <v>Monmouth (6-4)</v>
      </c>
    </row>
    <row r="215" spans="2:9" ht="18" x14ac:dyDescent="0.2">
      <c r="B215" s="22">
        <v>214</v>
      </c>
      <c r="C215" s="4" t="s">
        <v>1747</v>
      </c>
      <c r="D215" s="22">
        <v>-2.9</v>
      </c>
      <c r="E215" s="22">
        <v>59</v>
      </c>
      <c r="F215" s="22">
        <v>268</v>
      </c>
      <c r="G215" s="22">
        <v>213</v>
      </c>
      <c r="H215" t="str">
        <f t="shared" si="6"/>
        <v>Washington Stateate (4-6)</v>
      </c>
      <c r="I215" t="str">
        <f t="shared" si="7"/>
        <v>Washington State (4-6)</v>
      </c>
    </row>
    <row r="216" spans="2:9" ht="18" x14ac:dyDescent="0.2">
      <c r="B216" s="22">
        <v>215</v>
      </c>
      <c r="C216" s="4" t="s">
        <v>1748</v>
      </c>
      <c r="D216" s="22">
        <v>-2.9</v>
      </c>
      <c r="E216" s="22">
        <v>73</v>
      </c>
      <c r="F216" s="22">
        <v>358</v>
      </c>
      <c r="G216" s="22">
        <v>216</v>
      </c>
      <c r="H216" t="str">
        <f t="shared" si="6"/>
        <v>Cleveland Stateate (4-6)</v>
      </c>
      <c r="I216" t="str">
        <f t="shared" si="7"/>
        <v>Cleveland State (4-6)</v>
      </c>
    </row>
    <row r="217" spans="2:9" ht="18" x14ac:dyDescent="0.2">
      <c r="B217" s="22">
        <v>216</v>
      </c>
      <c r="C217" s="4" t="s">
        <v>1804</v>
      </c>
      <c r="D217" s="22">
        <v>-2.9</v>
      </c>
      <c r="E217" s="22">
        <v>140</v>
      </c>
      <c r="F217" s="22">
        <v>339</v>
      </c>
      <c r="G217" s="22">
        <v>217</v>
      </c>
      <c r="H217" t="str">
        <f t="shared" si="6"/>
        <v>Georgia Southern (6-4)</v>
      </c>
      <c r="I217" t="str">
        <f t="shared" si="7"/>
        <v>Georgia Southern (6-4)</v>
      </c>
    </row>
    <row r="218" spans="2:9" ht="18" x14ac:dyDescent="0.2">
      <c r="B218" s="22">
        <v>217</v>
      </c>
      <c r="C218" s="4" t="s">
        <v>1805</v>
      </c>
      <c r="D218" s="22">
        <v>-3</v>
      </c>
      <c r="E218" s="22">
        <v>115</v>
      </c>
      <c r="F218" s="22">
        <v>347</v>
      </c>
      <c r="G218" s="22">
        <v>218</v>
      </c>
      <c r="H218" t="str">
        <f t="shared" si="6"/>
        <v>San José Stateate (3-7)</v>
      </c>
      <c r="I218" t="str">
        <f t="shared" si="7"/>
        <v>San José State (3-7)</v>
      </c>
    </row>
    <row r="219" spans="2:9" ht="18" x14ac:dyDescent="0.2">
      <c r="B219" s="22">
        <v>218</v>
      </c>
      <c r="C219" s="4" t="s">
        <v>1656</v>
      </c>
      <c r="D219" s="22">
        <v>-3</v>
      </c>
      <c r="E219" s="22">
        <v>199</v>
      </c>
      <c r="F219" s="22">
        <v>342</v>
      </c>
      <c r="G219" s="22">
        <v>219</v>
      </c>
      <c r="H219" t="str">
        <f t="shared" si="6"/>
        <v>Delaware (4-6)</v>
      </c>
      <c r="I219" t="str">
        <f t="shared" si="7"/>
        <v>Delaware (4-6)</v>
      </c>
    </row>
    <row r="220" spans="2:9" ht="18" x14ac:dyDescent="0.2">
      <c r="B220" s="22">
        <v>219</v>
      </c>
      <c r="C220" s="4" t="s">
        <v>1749</v>
      </c>
      <c r="D220" s="22">
        <v>-3.1</v>
      </c>
      <c r="E220" s="22">
        <v>170</v>
      </c>
      <c r="F220" s="22">
        <v>363</v>
      </c>
      <c r="G220" s="22">
        <v>209</v>
      </c>
      <c r="H220" t="str">
        <f t="shared" si="6"/>
        <v>Jackson Stateate (8-2)</v>
      </c>
      <c r="I220" t="str">
        <f t="shared" si="7"/>
        <v>Jackson State (8-2)</v>
      </c>
    </row>
    <row r="221" spans="2:9" ht="18" x14ac:dyDescent="0.2">
      <c r="B221" s="22">
        <v>220</v>
      </c>
      <c r="C221" s="4" t="s">
        <v>1806</v>
      </c>
      <c r="D221" s="22">
        <v>-3.1</v>
      </c>
      <c r="E221" s="22">
        <v>66</v>
      </c>
      <c r="F221" s="22">
        <v>221</v>
      </c>
      <c r="G221" s="22">
        <v>220</v>
      </c>
      <c r="H221" t="str">
        <f t="shared" si="6"/>
        <v>Purdue Fort Wayne (4-6)</v>
      </c>
      <c r="I221" t="str">
        <f t="shared" si="7"/>
        <v>Purdue Fort Wayne (4-6)</v>
      </c>
    </row>
    <row r="222" spans="2:9" ht="18" x14ac:dyDescent="0.2">
      <c r="B222" s="22">
        <v>221</v>
      </c>
      <c r="C222" s="4" t="s">
        <v>1657</v>
      </c>
      <c r="D222" s="22">
        <v>-3.3</v>
      </c>
      <c r="E222" s="22">
        <v>166</v>
      </c>
      <c r="F222" s="22">
        <v>307</v>
      </c>
      <c r="G222" s="22">
        <v>221</v>
      </c>
      <c r="H222" t="str">
        <f t="shared" si="6"/>
        <v>SE Louisiana (5-5)</v>
      </c>
      <c r="I222" t="str">
        <f t="shared" si="7"/>
        <v>SE Louisiana (5-5)</v>
      </c>
    </row>
    <row r="223" spans="2:9" ht="18" x14ac:dyDescent="0.2">
      <c r="B223" s="22">
        <v>222</v>
      </c>
      <c r="C223" s="4" t="s">
        <v>1658</v>
      </c>
      <c r="D223" s="22">
        <v>-3.4</v>
      </c>
      <c r="E223" s="22">
        <v>106</v>
      </c>
      <c r="F223" s="22">
        <v>324</v>
      </c>
      <c r="G223" s="22">
        <v>223</v>
      </c>
      <c r="H223" t="str">
        <f t="shared" si="6"/>
        <v>UTEP (2-8)</v>
      </c>
      <c r="I223" t="str">
        <f t="shared" si="7"/>
        <v>UTEP (2-8)</v>
      </c>
    </row>
    <row r="224" spans="2:9" ht="18" x14ac:dyDescent="0.2">
      <c r="B224" s="22">
        <v>223</v>
      </c>
      <c r="C224" s="4" t="s">
        <v>1159</v>
      </c>
      <c r="D224" s="22">
        <v>-3.4</v>
      </c>
      <c r="E224" s="22">
        <v>119</v>
      </c>
      <c r="F224" s="22">
        <v>301</v>
      </c>
      <c r="G224" s="22">
        <v>222</v>
      </c>
      <c r="H224" t="str">
        <f t="shared" si="6"/>
        <v>South Dakota (6-4)</v>
      </c>
      <c r="I224" t="str">
        <f t="shared" si="7"/>
        <v>South Dakota (6-4)</v>
      </c>
    </row>
    <row r="225" spans="2:9" ht="18" x14ac:dyDescent="0.2">
      <c r="B225" s="22">
        <v>224</v>
      </c>
      <c r="C225" s="4" t="s">
        <v>1659</v>
      </c>
      <c r="D225" s="22">
        <v>-3.5</v>
      </c>
      <c r="E225" s="22">
        <v>102</v>
      </c>
      <c r="F225" s="22">
        <v>333</v>
      </c>
      <c r="G225" s="22">
        <v>185</v>
      </c>
      <c r="H225" t="str">
        <f t="shared" si="6"/>
        <v>Iona (6-4)</v>
      </c>
      <c r="I225" t="str">
        <f t="shared" si="7"/>
        <v>Iona (6-4)</v>
      </c>
    </row>
    <row r="226" spans="2:9" ht="18" x14ac:dyDescent="0.2">
      <c r="B226" s="22">
        <v>225</v>
      </c>
      <c r="C226" s="4" t="s">
        <v>1807</v>
      </c>
      <c r="D226" s="22">
        <v>-3.5</v>
      </c>
      <c r="E226" s="22">
        <v>98</v>
      </c>
      <c r="F226" s="22">
        <v>308</v>
      </c>
      <c r="G226" s="22">
        <v>225</v>
      </c>
      <c r="H226" t="str">
        <f t="shared" si="6"/>
        <v>Cal Stateate Bakersfield (4-6)</v>
      </c>
      <c r="I226" t="str">
        <f t="shared" si="7"/>
        <v>Cal State Bakersfield (4-6)</v>
      </c>
    </row>
    <row r="227" spans="2:9" ht="18" x14ac:dyDescent="0.2">
      <c r="B227" s="22">
        <v>226</v>
      </c>
      <c r="C227" s="4" t="s">
        <v>1750</v>
      </c>
      <c r="D227" s="22">
        <v>-3.5</v>
      </c>
      <c r="E227" s="22">
        <v>111</v>
      </c>
      <c r="F227" s="22">
        <v>303</v>
      </c>
      <c r="G227" s="22">
        <v>226</v>
      </c>
      <c r="H227" t="str">
        <f t="shared" si="6"/>
        <v>Idaho Stateate (5-5)</v>
      </c>
      <c r="I227" t="str">
        <f t="shared" si="7"/>
        <v>Idaho State (5-5)</v>
      </c>
    </row>
    <row r="228" spans="2:9" ht="18" x14ac:dyDescent="0.2">
      <c r="B228" s="22">
        <v>227</v>
      </c>
      <c r="C228" s="4" t="s">
        <v>1660</v>
      </c>
      <c r="D228" s="22">
        <v>-3.5</v>
      </c>
      <c r="E228" s="22">
        <v>57</v>
      </c>
      <c r="F228" s="22">
        <v>309</v>
      </c>
      <c r="G228" s="22">
        <v>224</v>
      </c>
      <c r="H228" t="str">
        <f t="shared" si="6"/>
        <v>UMass Lowell (3-7)</v>
      </c>
      <c r="I228" t="str">
        <f t="shared" si="7"/>
        <v>UMass Lowell (3-7)</v>
      </c>
    </row>
    <row r="229" spans="2:9" ht="18" x14ac:dyDescent="0.2">
      <c r="B229" s="22">
        <v>228</v>
      </c>
      <c r="C229" s="4" t="s">
        <v>1173</v>
      </c>
      <c r="D229" s="22">
        <v>-3.6</v>
      </c>
      <c r="E229" s="22">
        <v>77</v>
      </c>
      <c r="F229" s="22">
        <v>313</v>
      </c>
      <c r="G229" s="22">
        <v>227</v>
      </c>
      <c r="H229" t="str">
        <f t="shared" si="6"/>
        <v>La Salle (2-8)</v>
      </c>
      <c r="I229" t="str">
        <f t="shared" si="7"/>
        <v>La Salle (2-8)</v>
      </c>
    </row>
    <row r="230" spans="2:9" ht="18" x14ac:dyDescent="0.2">
      <c r="B230" s="22">
        <v>229</v>
      </c>
      <c r="C230" s="4" t="s">
        <v>1661</v>
      </c>
      <c r="D230" s="22">
        <v>-3.8</v>
      </c>
      <c r="E230" s="22">
        <v>154</v>
      </c>
      <c r="F230" s="22">
        <v>347</v>
      </c>
      <c r="G230" s="22">
        <v>229</v>
      </c>
      <c r="H230" t="str">
        <f t="shared" si="6"/>
        <v>Evansville (3-7)</v>
      </c>
      <c r="I230" t="str">
        <f t="shared" si="7"/>
        <v>Evansville (3-7)</v>
      </c>
    </row>
    <row r="231" spans="2:9" ht="18" x14ac:dyDescent="0.2">
      <c r="B231" s="22">
        <v>230</v>
      </c>
      <c r="C231" s="4" t="s">
        <v>1808</v>
      </c>
      <c r="D231" s="22">
        <v>-3.8</v>
      </c>
      <c r="E231" s="22">
        <v>137</v>
      </c>
      <c r="F231" s="22">
        <v>257</v>
      </c>
      <c r="G231" s="22">
        <v>230</v>
      </c>
      <c r="H231" t="str">
        <f t="shared" si="6"/>
        <v>Florida Gulf Coast(6-4)</v>
      </c>
      <c r="I231" t="str">
        <f t="shared" si="7"/>
        <v>Florida Gulf Coast(6-4)</v>
      </c>
    </row>
    <row r="232" spans="2:9" ht="18" x14ac:dyDescent="0.2">
      <c r="B232" s="22">
        <v>231</v>
      </c>
      <c r="C232" s="4" t="s">
        <v>1154</v>
      </c>
      <c r="D232" s="22">
        <v>-4</v>
      </c>
      <c r="E232" s="22">
        <v>120</v>
      </c>
      <c r="F232" s="22">
        <v>297</v>
      </c>
      <c r="G232" s="22">
        <v>231</v>
      </c>
      <c r="H232" t="str">
        <f t="shared" si="6"/>
        <v>Charlotte (3-7)</v>
      </c>
      <c r="I232" t="str">
        <f t="shared" si="7"/>
        <v>Charlotte (3-7)</v>
      </c>
    </row>
    <row r="233" spans="2:9" ht="18" x14ac:dyDescent="0.2">
      <c r="B233" s="22">
        <v>232</v>
      </c>
      <c r="C233" s="4" t="s">
        <v>1809</v>
      </c>
      <c r="D233" s="22">
        <v>-4.0999999999999996</v>
      </c>
      <c r="E233" s="22">
        <v>91</v>
      </c>
      <c r="F233" s="22">
        <v>321</v>
      </c>
      <c r="G233" s="22">
        <v>232</v>
      </c>
      <c r="H233" t="str">
        <f t="shared" si="6"/>
        <v>Northern Arizona (5-5)</v>
      </c>
      <c r="I233" t="str">
        <f t="shared" si="7"/>
        <v>Northern Arizona (5-5)</v>
      </c>
    </row>
    <row r="234" spans="2:9" ht="18" x14ac:dyDescent="0.2">
      <c r="B234" s="22">
        <v>233</v>
      </c>
      <c r="C234" s="4" t="s">
        <v>1662</v>
      </c>
      <c r="D234" s="22">
        <v>-4.0999999999999996</v>
      </c>
      <c r="E234" s="22">
        <v>84</v>
      </c>
      <c r="F234" s="22">
        <v>251</v>
      </c>
      <c r="G234" s="22">
        <v>233</v>
      </c>
      <c r="H234" t="str">
        <f t="shared" si="6"/>
        <v>Northeastern (5-5)</v>
      </c>
      <c r="I234" t="str">
        <f t="shared" si="7"/>
        <v>Northeastern (5-5)</v>
      </c>
    </row>
    <row r="235" spans="2:9" ht="18" x14ac:dyDescent="0.2">
      <c r="B235" s="22">
        <v>234</v>
      </c>
      <c r="C235" s="4" t="s">
        <v>1663</v>
      </c>
      <c r="D235" s="22">
        <v>-4.2</v>
      </c>
      <c r="E235" s="22">
        <v>109</v>
      </c>
      <c r="F235" s="22">
        <v>265</v>
      </c>
      <c r="G235" s="22">
        <v>234</v>
      </c>
      <c r="H235" t="str">
        <f t="shared" si="6"/>
        <v>Ohio (4-6)</v>
      </c>
      <c r="I235" t="str">
        <f t="shared" si="7"/>
        <v>Ohio (4-6)</v>
      </c>
    </row>
    <row r="236" spans="2:9" ht="18" x14ac:dyDescent="0.2">
      <c r="B236" s="22">
        <v>235</v>
      </c>
      <c r="C236" s="4" t="s">
        <v>1164</v>
      </c>
      <c r="D236" s="22">
        <v>-4.3</v>
      </c>
      <c r="E236" s="22">
        <v>112</v>
      </c>
      <c r="F236" s="22">
        <v>281</v>
      </c>
      <c r="G236" s="22">
        <v>248</v>
      </c>
      <c r="H236" t="str">
        <f t="shared" si="6"/>
        <v>Princeton (5-5)</v>
      </c>
      <c r="I236" t="str">
        <f t="shared" si="7"/>
        <v>Princeton (5-5)</v>
      </c>
    </row>
    <row r="237" spans="2:9" ht="18" x14ac:dyDescent="0.2">
      <c r="B237" s="22">
        <v>236</v>
      </c>
      <c r="C237" s="4" t="s">
        <v>1751</v>
      </c>
      <c r="D237" s="22">
        <v>-4.3</v>
      </c>
      <c r="E237" s="22">
        <v>96</v>
      </c>
      <c r="F237" s="22">
        <v>269</v>
      </c>
      <c r="G237" s="22">
        <v>235</v>
      </c>
      <c r="H237" t="str">
        <f t="shared" si="6"/>
        <v>Texas Stateate (4-6)</v>
      </c>
      <c r="I237" t="str">
        <f t="shared" si="7"/>
        <v>Texas State (4-6)</v>
      </c>
    </row>
    <row r="238" spans="2:9" ht="18" x14ac:dyDescent="0.2">
      <c r="B238" s="22">
        <v>237</v>
      </c>
      <c r="C238" s="4" t="s">
        <v>1664</v>
      </c>
      <c r="D238" s="22">
        <v>-4.3</v>
      </c>
      <c r="E238" s="22">
        <v>107</v>
      </c>
      <c r="F238" s="22">
        <v>337</v>
      </c>
      <c r="G238" s="22">
        <v>236</v>
      </c>
      <c r="H238" t="str">
        <f t="shared" si="6"/>
        <v>App Stateate (5-5)</v>
      </c>
      <c r="I238" t="str">
        <f t="shared" si="7"/>
        <v>App State (5-5)</v>
      </c>
    </row>
    <row r="239" spans="2:9" ht="18" x14ac:dyDescent="0.2">
      <c r="B239" s="22">
        <v>238</v>
      </c>
      <c r="C239" s="4" t="s">
        <v>1665</v>
      </c>
      <c r="D239" s="22">
        <v>-4.3</v>
      </c>
      <c r="E239" s="22">
        <v>151</v>
      </c>
      <c r="F239" s="22">
        <v>345</v>
      </c>
      <c r="G239" s="22">
        <v>237</v>
      </c>
      <c r="H239" t="str">
        <f t="shared" si="6"/>
        <v>Navy (7-3)</v>
      </c>
      <c r="I239" t="str">
        <f t="shared" si="7"/>
        <v>Navy (7-3)</v>
      </c>
    </row>
    <row r="240" spans="2:9" ht="18" x14ac:dyDescent="0.2">
      <c r="B240" s="22">
        <v>239</v>
      </c>
      <c r="C240" s="4" t="s">
        <v>1666</v>
      </c>
      <c r="D240" s="22">
        <v>-4.4000000000000004</v>
      </c>
      <c r="E240" s="22">
        <v>127</v>
      </c>
      <c r="F240" s="22">
        <v>341</v>
      </c>
      <c r="G240" s="22">
        <v>238</v>
      </c>
      <c r="H240" t="str">
        <f t="shared" si="6"/>
        <v>Quinnipiac (6-4)</v>
      </c>
      <c r="I240" t="str">
        <f t="shared" si="7"/>
        <v>Quinnipiac (6-4)</v>
      </c>
    </row>
    <row r="241" spans="2:9" ht="18" x14ac:dyDescent="0.2">
      <c r="B241" s="22">
        <v>240</v>
      </c>
      <c r="C241" s="4" t="s">
        <v>1810</v>
      </c>
      <c r="D241" s="22">
        <v>-4.4000000000000004</v>
      </c>
      <c r="E241" s="22">
        <v>71</v>
      </c>
      <c r="F241" s="22">
        <v>307</v>
      </c>
      <c r="G241" s="22">
        <v>240</v>
      </c>
      <c r="H241" t="str">
        <f t="shared" si="6"/>
        <v>North Dakota Stateate (5-5)</v>
      </c>
      <c r="I241" t="str">
        <f t="shared" si="7"/>
        <v>North Dakota State (5-5)</v>
      </c>
    </row>
    <row r="242" spans="2:9" ht="18" x14ac:dyDescent="0.2">
      <c r="B242" s="22">
        <v>241</v>
      </c>
      <c r="C242" s="4" t="s">
        <v>1667</v>
      </c>
      <c r="D242" s="22">
        <v>-4.4000000000000004</v>
      </c>
      <c r="E242" s="22">
        <v>135</v>
      </c>
      <c r="F242" s="22">
        <v>349</v>
      </c>
      <c r="G242" s="22">
        <v>239</v>
      </c>
      <c r="H242" t="str">
        <f t="shared" si="6"/>
        <v>Tulsa (4-6)</v>
      </c>
      <c r="I242" t="str">
        <f t="shared" si="7"/>
        <v>Tulsa (4-6)</v>
      </c>
    </row>
    <row r="243" spans="2:9" ht="18" x14ac:dyDescent="0.2">
      <c r="B243" s="22">
        <v>242</v>
      </c>
      <c r="C243" s="4" t="s">
        <v>1668</v>
      </c>
      <c r="D243" s="22">
        <v>-4.5999999999999996</v>
      </c>
      <c r="E243" s="22">
        <v>122</v>
      </c>
      <c r="F243" s="22">
        <v>319</v>
      </c>
      <c r="G243" s="22">
        <v>241</v>
      </c>
      <c r="H243" t="str">
        <f t="shared" si="6"/>
        <v>Southern (6-4)</v>
      </c>
      <c r="I243" t="str">
        <f t="shared" si="7"/>
        <v>Southern (6-4)</v>
      </c>
    </row>
    <row r="244" spans="2:9" ht="18" x14ac:dyDescent="0.2">
      <c r="B244" s="22">
        <v>243</v>
      </c>
      <c r="C244" s="4" t="s">
        <v>1811</v>
      </c>
      <c r="D244" s="22">
        <v>-4.7</v>
      </c>
      <c r="E244" s="22">
        <v>112</v>
      </c>
      <c r="F244" s="22">
        <v>351</v>
      </c>
      <c r="G244" s="22">
        <v>242</v>
      </c>
      <c r="H244" t="str">
        <f t="shared" si="6"/>
        <v>Texas Southern (5-5)</v>
      </c>
      <c r="I244" t="str">
        <f t="shared" si="7"/>
        <v>Texas Southern (5-5)</v>
      </c>
    </row>
    <row r="245" spans="2:9" ht="18" x14ac:dyDescent="0.2">
      <c r="B245" s="22">
        <v>244</v>
      </c>
      <c r="C245" s="4" t="s">
        <v>1167</v>
      </c>
      <c r="D245" s="22">
        <v>-4.7</v>
      </c>
      <c r="E245" s="22">
        <v>223</v>
      </c>
      <c r="F245" s="22">
        <v>359</v>
      </c>
      <c r="G245" s="22">
        <v>243</v>
      </c>
      <c r="H245" t="str">
        <f t="shared" si="6"/>
        <v>Denver (4-6)</v>
      </c>
      <c r="I245" t="str">
        <f t="shared" si="7"/>
        <v>Denver (4-6)</v>
      </c>
    </row>
    <row r="246" spans="2:9" ht="18" x14ac:dyDescent="0.2">
      <c r="B246" s="22">
        <v>245</v>
      </c>
      <c r="C246" s="4" t="s">
        <v>1669</v>
      </c>
      <c r="D246" s="22">
        <v>-4.8</v>
      </c>
      <c r="E246" s="22">
        <v>119</v>
      </c>
      <c r="F246" s="22">
        <v>328</v>
      </c>
      <c r="G246" s="22">
        <v>244</v>
      </c>
      <c r="H246" t="str">
        <f t="shared" si="6"/>
        <v>Pepperdine (4-6)</v>
      </c>
      <c r="I246" t="str">
        <f t="shared" si="7"/>
        <v>Pepperdine (4-6)</v>
      </c>
    </row>
    <row r="247" spans="2:9" ht="18" x14ac:dyDescent="0.2">
      <c r="B247" s="22">
        <v>246</v>
      </c>
      <c r="C247" s="4" t="s">
        <v>1670</v>
      </c>
      <c r="D247" s="22">
        <v>-4.8</v>
      </c>
      <c r="E247" s="22">
        <v>124</v>
      </c>
      <c r="F247" s="22">
        <v>351</v>
      </c>
      <c r="G247" s="22">
        <v>245</v>
      </c>
      <c r="H247" t="str">
        <f t="shared" si="6"/>
        <v>Jacksonville (6-4)</v>
      </c>
      <c r="I247" t="str">
        <f t="shared" si="7"/>
        <v>Jacksonville (6-4)</v>
      </c>
    </row>
    <row r="248" spans="2:9" ht="18" x14ac:dyDescent="0.2">
      <c r="B248" s="22">
        <v>247</v>
      </c>
      <c r="C248" s="4" t="s">
        <v>1162</v>
      </c>
      <c r="D248" s="22">
        <v>-4.9000000000000004</v>
      </c>
      <c r="E248" s="22">
        <v>240</v>
      </c>
      <c r="F248" s="22">
        <v>353</v>
      </c>
      <c r="G248" s="22">
        <v>247</v>
      </c>
      <c r="H248" t="str">
        <f t="shared" si="6"/>
        <v>Lehigh (4-6)</v>
      </c>
      <c r="I248" t="str">
        <f t="shared" si="7"/>
        <v>Lehigh (4-6)</v>
      </c>
    </row>
    <row r="249" spans="2:9" ht="18" x14ac:dyDescent="0.2">
      <c r="B249" s="22">
        <v>248</v>
      </c>
      <c r="C249" s="4" t="s">
        <v>1671</v>
      </c>
      <c r="D249" s="22">
        <v>-4.9000000000000004</v>
      </c>
      <c r="E249" s="22">
        <v>210</v>
      </c>
      <c r="F249" s="22">
        <v>320</v>
      </c>
      <c r="G249" s="22">
        <v>246</v>
      </c>
      <c r="H249" t="str">
        <f t="shared" si="6"/>
        <v>Sacred Heart (4-6)</v>
      </c>
      <c r="I249" t="str">
        <f t="shared" si="7"/>
        <v>Sacred Heart (4-6)</v>
      </c>
    </row>
    <row r="250" spans="2:9" ht="18" x14ac:dyDescent="0.2">
      <c r="B250" s="22">
        <v>249</v>
      </c>
      <c r="C250" s="4" t="s">
        <v>1672</v>
      </c>
      <c r="D250" s="22">
        <v>-5.2</v>
      </c>
      <c r="E250" s="22">
        <v>107</v>
      </c>
      <c r="F250" s="22">
        <v>320</v>
      </c>
      <c r="G250" s="22">
        <v>251</v>
      </c>
      <c r="H250" t="str">
        <f t="shared" si="6"/>
        <v>Wyoming (1-9)</v>
      </c>
      <c r="I250" t="str">
        <f t="shared" si="7"/>
        <v>Wyoming (1-9)</v>
      </c>
    </row>
    <row r="251" spans="2:9" ht="18" x14ac:dyDescent="0.2">
      <c r="B251" s="22">
        <v>250</v>
      </c>
      <c r="C251" s="4" t="s">
        <v>1673</v>
      </c>
      <c r="D251" s="22">
        <v>-5.2</v>
      </c>
      <c r="E251" s="22">
        <v>157</v>
      </c>
      <c r="F251" s="22">
        <v>312</v>
      </c>
      <c r="G251" s="22">
        <v>252</v>
      </c>
      <c r="H251" t="str">
        <f t="shared" si="6"/>
        <v>Siena (4-6)</v>
      </c>
      <c r="I251" t="str">
        <f t="shared" si="7"/>
        <v>Siena (4-6)</v>
      </c>
    </row>
    <row r="252" spans="2:9" ht="18" x14ac:dyDescent="0.2">
      <c r="B252" s="22">
        <v>251</v>
      </c>
      <c r="C252" s="4" t="s">
        <v>1674</v>
      </c>
      <c r="D252" s="22">
        <v>-5.2</v>
      </c>
      <c r="E252" s="22">
        <v>184</v>
      </c>
      <c r="F252" s="22">
        <v>340</v>
      </c>
      <c r="G252" s="22">
        <v>250</v>
      </c>
      <c r="H252" t="str">
        <f t="shared" si="6"/>
        <v>Austin Peay (5-5)</v>
      </c>
      <c r="I252" t="str">
        <f t="shared" si="7"/>
        <v>Austin Peay (5-5)</v>
      </c>
    </row>
    <row r="253" spans="2:9" ht="18" x14ac:dyDescent="0.2">
      <c r="B253" s="22">
        <v>252</v>
      </c>
      <c r="C253" s="4" t="s">
        <v>1170</v>
      </c>
      <c r="D253" s="22">
        <v>-5.2</v>
      </c>
      <c r="E253" s="22">
        <v>225</v>
      </c>
      <c r="F253" s="22">
        <v>333</v>
      </c>
      <c r="G253" s="22">
        <v>249</v>
      </c>
      <c r="H253" t="str">
        <f t="shared" si="6"/>
        <v>North Dakota (4-6)</v>
      </c>
      <c r="I253" t="str">
        <f t="shared" si="7"/>
        <v>North Dakota (4-6)</v>
      </c>
    </row>
    <row r="254" spans="2:9" ht="18" x14ac:dyDescent="0.2">
      <c r="B254" s="22">
        <v>253</v>
      </c>
      <c r="C254" s="4" t="s">
        <v>1675</v>
      </c>
      <c r="D254" s="22">
        <v>-5.2</v>
      </c>
      <c r="E254" s="22">
        <v>107</v>
      </c>
      <c r="F254" s="22">
        <v>262</v>
      </c>
      <c r="G254" s="22">
        <v>253</v>
      </c>
      <c r="H254" t="str">
        <f t="shared" si="6"/>
        <v>William &amp; Mary (4-6)</v>
      </c>
      <c r="I254" t="str">
        <f t="shared" si="7"/>
        <v>William &amp; Mary (4-6)</v>
      </c>
    </row>
    <row r="255" spans="2:9" ht="18" x14ac:dyDescent="0.2">
      <c r="B255" s="22">
        <v>254</v>
      </c>
      <c r="C255" s="4" t="s">
        <v>1676</v>
      </c>
      <c r="D255" s="22">
        <v>-5.2</v>
      </c>
      <c r="E255" s="22">
        <v>182</v>
      </c>
      <c r="F255" s="22">
        <v>342</v>
      </c>
      <c r="G255" s="22">
        <v>254</v>
      </c>
      <c r="H255" t="str">
        <f t="shared" si="6"/>
        <v>Incarnate Word (6-4)</v>
      </c>
      <c r="I255" t="str">
        <f t="shared" si="7"/>
        <v>Incarnate Word (6-4)</v>
      </c>
    </row>
    <row r="256" spans="2:9" ht="18" x14ac:dyDescent="0.2">
      <c r="B256" s="22">
        <v>255</v>
      </c>
      <c r="C256" s="4" t="s">
        <v>1848</v>
      </c>
      <c r="D256" s="22">
        <v>-5.3</v>
      </c>
      <c r="E256" s="22">
        <v>44</v>
      </c>
      <c r="F256" s="22">
        <v>288</v>
      </c>
      <c r="G256" s="22">
        <v>255</v>
      </c>
      <c r="H256" t="str">
        <f t="shared" si="6"/>
        <v>Massachusetts (2-8)</v>
      </c>
      <c r="I256" t="str">
        <f t="shared" si="7"/>
        <v>Massachusetts (2-8)</v>
      </c>
    </row>
    <row r="257" spans="2:9" ht="18" x14ac:dyDescent="0.2">
      <c r="B257" s="22">
        <v>256</v>
      </c>
      <c r="C257" s="4" t="s">
        <v>1677</v>
      </c>
      <c r="D257" s="22">
        <v>-5.4</v>
      </c>
      <c r="E257" s="22">
        <v>158</v>
      </c>
      <c r="F257" s="22">
        <v>332</v>
      </c>
      <c r="G257" s="22">
        <v>256</v>
      </c>
      <c r="H257" t="str">
        <f t="shared" si="6"/>
        <v>Bowling Green (6-4)</v>
      </c>
      <c r="I257" t="str">
        <f t="shared" si="7"/>
        <v>Bowling Green (6-4)</v>
      </c>
    </row>
    <row r="258" spans="2:9" ht="18" x14ac:dyDescent="0.2">
      <c r="B258" s="22">
        <v>257</v>
      </c>
      <c r="C258" s="4" t="s">
        <v>1163</v>
      </c>
      <c r="D258" s="22">
        <v>-5.4</v>
      </c>
      <c r="E258" s="22">
        <v>117</v>
      </c>
      <c r="F258" s="22">
        <v>295</v>
      </c>
      <c r="G258" s="22">
        <v>257</v>
      </c>
      <c r="H258" t="str">
        <f t="shared" si="6"/>
        <v>Hofstra (3-7)</v>
      </c>
      <c r="I258" t="str">
        <f t="shared" si="7"/>
        <v>Hofstra (3-7)</v>
      </c>
    </row>
    <row r="259" spans="2:9" ht="18" x14ac:dyDescent="0.2">
      <c r="B259" s="22">
        <v>258</v>
      </c>
      <c r="C259" s="4" t="s">
        <v>1678</v>
      </c>
      <c r="D259" s="22">
        <v>-5.5</v>
      </c>
      <c r="E259" s="22">
        <v>99</v>
      </c>
      <c r="F259" s="22">
        <v>315</v>
      </c>
      <c r="G259" s="22">
        <v>258</v>
      </c>
      <c r="H259" t="str">
        <f t="shared" ref="H259:H322" si="8">SUBSTITUTE(C259,"St", "State")</f>
        <v>Kansas City (3-7)</v>
      </c>
      <c r="I259" t="str">
        <f t="shared" ref="I259:I322" si="9">SUBSTITUTE(H259,"Stateate", "State")</f>
        <v>Kansas City (3-7)</v>
      </c>
    </row>
    <row r="260" spans="2:9" ht="18" x14ac:dyDescent="0.2">
      <c r="B260" s="22">
        <v>259</v>
      </c>
      <c r="C260" s="4" t="s">
        <v>1679</v>
      </c>
      <c r="D260" s="22">
        <v>-5.6</v>
      </c>
      <c r="E260" s="22">
        <v>70</v>
      </c>
      <c r="F260" s="22">
        <v>259</v>
      </c>
      <c r="G260" s="22">
        <v>259</v>
      </c>
      <c r="H260" t="str">
        <f t="shared" si="8"/>
        <v>Elon (3-7)</v>
      </c>
      <c r="I260" t="str">
        <f t="shared" si="9"/>
        <v>Elon (3-7)</v>
      </c>
    </row>
    <row r="261" spans="2:9" ht="18" x14ac:dyDescent="0.2">
      <c r="B261" s="22">
        <v>260</v>
      </c>
      <c r="C261" s="4" t="s">
        <v>1812</v>
      </c>
      <c r="D261" s="22">
        <v>-5.6</v>
      </c>
      <c r="E261" s="22">
        <v>175</v>
      </c>
      <c r="F261" s="22">
        <v>357</v>
      </c>
      <c r="G261" s="22">
        <v>260</v>
      </c>
      <c r="H261" t="str">
        <f t="shared" si="8"/>
        <v>Long Island(7-3)</v>
      </c>
      <c r="I261" t="str">
        <f t="shared" si="9"/>
        <v>Long Island(7-3)</v>
      </c>
    </row>
    <row r="262" spans="2:9" ht="18" x14ac:dyDescent="0.2">
      <c r="B262" s="22">
        <v>261</v>
      </c>
      <c r="C262" s="4" t="s">
        <v>1813</v>
      </c>
      <c r="D262" s="22">
        <v>-5.6</v>
      </c>
      <c r="E262" s="22">
        <v>123</v>
      </c>
      <c r="F262" s="22">
        <v>361</v>
      </c>
      <c r="G262" s="22">
        <v>261</v>
      </c>
      <c r="H262" t="str">
        <f t="shared" si="8"/>
        <v>UNC Asheville (5-5)</v>
      </c>
      <c r="I262" t="str">
        <f t="shared" si="9"/>
        <v>UNC Asheville (5-5)</v>
      </c>
    </row>
    <row r="263" spans="2:9" ht="18" x14ac:dyDescent="0.2">
      <c r="B263" s="22">
        <v>262</v>
      </c>
      <c r="C263" s="4" t="s">
        <v>1814</v>
      </c>
      <c r="D263" s="22">
        <v>-6</v>
      </c>
      <c r="E263" s="22">
        <v>224</v>
      </c>
      <c r="F263" s="22">
        <v>345</v>
      </c>
      <c r="G263" s="22">
        <v>262</v>
      </c>
      <c r="H263" t="str">
        <f t="shared" si="8"/>
        <v>Western Michigan (5-5)</v>
      </c>
      <c r="I263" t="str">
        <f t="shared" si="9"/>
        <v>Western Michigan (5-5)</v>
      </c>
    </row>
    <row r="264" spans="2:9" ht="18" x14ac:dyDescent="0.2">
      <c r="B264" s="22">
        <v>263</v>
      </c>
      <c r="C264" s="4" t="s">
        <v>1680</v>
      </c>
      <c r="D264" s="22">
        <v>-6</v>
      </c>
      <c r="E264" s="22">
        <v>78</v>
      </c>
      <c r="F264" s="22">
        <v>302</v>
      </c>
      <c r="G264" s="22">
        <v>263</v>
      </c>
      <c r="H264" t="str">
        <f t="shared" si="8"/>
        <v>Campbell (4-6)</v>
      </c>
      <c r="I264" t="str">
        <f t="shared" si="9"/>
        <v>Campbell (4-6)</v>
      </c>
    </row>
    <row r="265" spans="2:9" ht="18" x14ac:dyDescent="0.2">
      <c r="B265" s="22">
        <v>264</v>
      </c>
      <c r="C265" s="4" t="s">
        <v>1160</v>
      </c>
      <c r="D265" s="22">
        <v>-6.1</v>
      </c>
      <c r="E265" s="22">
        <v>134</v>
      </c>
      <c r="F265" s="22">
        <v>331</v>
      </c>
      <c r="G265" s="22">
        <v>264</v>
      </c>
      <c r="H265" t="str">
        <f t="shared" si="8"/>
        <v>Colgate (5-5)</v>
      </c>
      <c r="I265" t="str">
        <f t="shared" si="9"/>
        <v>Colgate (5-5)</v>
      </c>
    </row>
    <row r="266" spans="2:9" ht="18" x14ac:dyDescent="0.2">
      <c r="B266" s="22">
        <v>265</v>
      </c>
      <c r="C266" s="4" t="s">
        <v>1681</v>
      </c>
      <c r="D266" s="22">
        <v>-6.3</v>
      </c>
      <c r="E266" s="22">
        <v>230</v>
      </c>
      <c r="F266" s="22">
        <v>358</v>
      </c>
      <c r="G266" s="22">
        <v>265</v>
      </c>
      <c r="H266" t="str">
        <f t="shared" si="8"/>
        <v>Binghamton (5-5)</v>
      </c>
      <c r="I266" t="str">
        <f t="shared" si="9"/>
        <v>Binghamton (5-5)</v>
      </c>
    </row>
    <row r="267" spans="2:9" ht="18" x14ac:dyDescent="0.2">
      <c r="B267" s="22">
        <v>266</v>
      </c>
      <c r="C267" s="4" t="s">
        <v>1682</v>
      </c>
      <c r="D267" s="22">
        <v>-6.3</v>
      </c>
      <c r="E267" s="22">
        <v>140</v>
      </c>
      <c r="F267" s="22">
        <v>301</v>
      </c>
      <c r="G267" s="22">
        <v>267</v>
      </c>
      <c r="H267" t="str">
        <f t="shared" si="8"/>
        <v>UT Arlington (3-7)</v>
      </c>
      <c r="I267" t="str">
        <f t="shared" si="9"/>
        <v>UT Arlington (3-7)</v>
      </c>
    </row>
    <row r="268" spans="2:9" ht="18" x14ac:dyDescent="0.2">
      <c r="B268" s="22">
        <v>267</v>
      </c>
      <c r="C268" s="4" t="s">
        <v>1815</v>
      </c>
      <c r="D268" s="22">
        <v>-6.3</v>
      </c>
      <c r="E268" s="22">
        <v>263</v>
      </c>
      <c r="F268" s="22">
        <v>355</v>
      </c>
      <c r="G268" s="22">
        <v>266</v>
      </c>
      <c r="H268" t="str">
        <f t="shared" si="8"/>
        <v>Eastern Illinois (6-4)</v>
      </c>
      <c r="I268" t="str">
        <f t="shared" si="9"/>
        <v>Eastern Illinois (6-4)</v>
      </c>
    </row>
    <row r="269" spans="2:9" ht="18" x14ac:dyDescent="0.2">
      <c r="B269" s="22">
        <v>268</v>
      </c>
      <c r="C269" s="4" t="s">
        <v>1683</v>
      </c>
      <c r="D269" s="22">
        <v>-6.4</v>
      </c>
      <c r="E269" s="22">
        <v>224</v>
      </c>
      <c r="F269" s="22">
        <v>347</v>
      </c>
      <c r="G269" s="22">
        <v>269</v>
      </c>
      <c r="H269" t="str">
        <f t="shared" si="8"/>
        <v>Rider (6-4)</v>
      </c>
      <c r="I269" t="str">
        <f t="shared" si="9"/>
        <v>Rider (6-4)</v>
      </c>
    </row>
    <row r="270" spans="2:9" ht="18" x14ac:dyDescent="0.2">
      <c r="B270" s="22">
        <v>269</v>
      </c>
      <c r="C270" s="4" t="s">
        <v>1752</v>
      </c>
      <c r="D270" s="22">
        <v>-6.4</v>
      </c>
      <c r="E270" s="22">
        <v>115</v>
      </c>
      <c r="F270" s="22">
        <v>305</v>
      </c>
      <c r="G270" s="22">
        <v>268</v>
      </c>
      <c r="H270" t="str">
        <f t="shared" si="8"/>
        <v>Fresno Stateate (1-9)</v>
      </c>
      <c r="I270" t="str">
        <f t="shared" si="9"/>
        <v>Fresno State (1-9)</v>
      </c>
    </row>
    <row r="271" spans="2:9" ht="18" x14ac:dyDescent="0.2">
      <c r="B271" s="22">
        <v>270</v>
      </c>
      <c r="C271" s="4" t="s">
        <v>1684</v>
      </c>
      <c r="D271" s="22">
        <v>-6.4</v>
      </c>
      <c r="E271" s="22">
        <v>118</v>
      </c>
      <c r="F271" s="22">
        <v>319</v>
      </c>
      <c r="G271" s="22">
        <v>270</v>
      </c>
      <c r="H271" t="str">
        <f t="shared" si="8"/>
        <v>Fordham (1-9)</v>
      </c>
      <c r="I271" t="str">
        <f t="shared" si="9"/>
        <v>Fordham (1-9)</v>
      </c>
    </row>
    <row r="272" spans="2:9" ht="18" x14ac:dyDescent="0.2">
      <c r="B272" s="22">
        <v>271</v>
      </c>
      <c r="C272" s="4" t="s">
        <v>1816</v>
      </c>
      <c r="D272" s="22">
        <v>-6.6</v>
      </c>
      <c r="E272" s="22">
        <v>261</v>
      </c>
      <c r="F272" s="22">
        <v>362</v>
      </c>
      <c r="G272" s="22">
        <v>271</v>
      </c>
      <c r="H272" t="str">
        <f t="shared" si="8"/>
        <v>State. Francis (PA) (8-2)</v>
      </c>
      <c r="I272" t="str">
        <f t="shared" si="9"/>
        <v>State. Francis (PA) (8-2)</v>
      </c>
    </row>
    <row r="273" spans="2:9" ht="18" x14ac:dyDescent="0.2">
      <c r="B273" s="22">
        <v>272</v>
      </c>
      <c r="C273" s="4" t="s">
        <v>1685</v>
      </c>
      <c r="D273" s="22">
        <v>-6.6</v>
      </c>
      <c r="E273" s="22">
        <v>132</v>
      </c>
      <c r="F273" s="22">
        <v>358</v>
      </c>
      <c r="G273" s="22">
        <v>272</v>
      </c>
      <c r="H273" t="str">
        <f t="shared" si="8"/>
        <v>Longwood (2-8)</v>
      </c>
      <c r="I273" t="str">
        <f t="shared" si="9"/>
        <v>Longwood (2-8)</v>
      </c>
    </row>
    <row r="274" spans="2:9" ht="18" x14ac:dyDescent="0.2">
      <c r="B274" s="22">
        <v>273</v>
      </c>
      <c r="C274" s="4" t="s">
        <v>1753</v>
      </c>
      <c r="D274" s="22">
        <v>-6.7</v>
      </c>
      <c r="E274" s="22">
        <v>194</v>
      </c>
      <c r="F274" s="22">
        <v>320</v>
      </c>
      <c r="G274" s="22">
        <v>273</v>
      </c>
      <c r="H274" t="str">
        <f t="shared" si="8"/>
        <v>Ball Stateate (4-6)</v>
      </c>
      <c r="I274" t="str">
        <f t="shared" si="9"/>
        <v>Ball State (4-6)</v>
      </c>
    </row>
    <row r="275" spans="2:9" ht="18" x14ac:dyDescent="0.2">
      <c r="B275" s="22">
        <v>274</v>
      </c>
      <c r="C275" s="4" t="s">
        <v>1686</v>
      </c>
      <c r="D275" s="22">
        <v>-6.7</v>
      </c>
      <c r="E275" s="22">
        <v>214</v>
      </c>
      <c r="F275" s="22">
        <v>361</v>
      </c>
      <c r="G275" s="22">
        <v>274</v>
      </c>
      <c r="H275" t="str">
        <f t="shared" si="8"/>
        <v>Old Dominion (4-6)</v>
      </c>
      <c r="I275" t="str">
        <f t="shared" si="9"/>
        <v>Old Dominion (4-6)</v>
      </c>
    </row>
    <row r="276" spans="2:9" ht="18" x14ac:dyDescent="0.2">
      <c r="B276" s="22">
        <v>275</v>
      </c>
      <c r="C276" s="4" t="s">
        <v>1754</v>
      </c>
      <c r="D276" s="22">
        <v>-7</v>
      </c>
      <c r="E276" s="22">
        <v>113</v>
      </c>
      <c r="F276" s="22">
        <v>362</v>
      </c>
      <c r="G276" s="22">
        <v>275</v>
      </c>
      <c r="H276" t="str">
        <f t="shared" si="8"/>
        <v>Tarleton Stateate (3-7)</v>
      </c>
      <c r="I276" t="str">
        <f t="shared" si="9"/>
        <v>Tarleton State (3-7)</v>
      </c>
    </row>
    <row r="277" spans="2:9" ht="18" x14ac:dyDescent="0.2">
      <c r="B277" s="22">
        <v>276</v>
      </c>
      <c r="C277" s="4" t="s">
        <v>1817</v>
      </c>
      <c r="D277" s="22">
        <v>-7</v>
      </c>
      <c r="E277" s="22">
        <v>94</v>
      </c>
      <c r="F277" s="22">
        <v>277</v>
      </c>
      <c r="G277" s="22">
        <v>276</v>
      </c>
      <c r="H277" t="str">
        <f t="shared" si="8"/>
        <v>Western Kentucky (3-7)</v>
      </c>
      <c r="I277" t="str">
        <f t="shared" si="9"/>
        <v>Western Kentucky (3-7)</v>
      </c>
    </row>
    <row r="278" spans="2:9" ht="18" x14ac:dyDescent="0.2">
      <c r="B278" s="22">
        <v>277</v>
      </c>
      <c r="C278" s="4" t="s">
        <v>1168</v>
      </c>
      <c r="D278" s="22">
        <v>-7.1</v>
      </c>
      <c r="E278" s="22">
        <v>141</v>
      </c>
      <c r="F278" s="22">
        <v>320</v>
      </c>
      <c r="G278" s="22">
        <v>277</v>
      </c>
      <c r="H278" t="str">
        <f t="shared" si="8"/>
        <v>Lafayette (4-6)</v>
      </c>
      <c r="I278" t="str">
        <f t="shared" si="9"/>
        <v>Lafayette (4-6)</v>
      </c>
    </row>
    <row r="279" spans="2:9" ht="18" x14ac:dyDescent="0.2">
      <c r="B279" s="22">
        <v>278</v>
      </c>
      <c r="C279" s="4" t="s">
        <v>1818</v>
      </c>
      <c r="D279" s="22">
        <v>-7.1</v>
      </c>
      <c r="E279" s="22">
        <v>203</v>
      </c>
      <c r="F279" s="22">
        <v>357</v>
      </c>
      <c r="G279" s="22">
        <v>279</v>
      </c>
      <c r="H279" t="str">
        <f t="shared" si="8"/>
        <v>Fairleigh Dickinson (4-6)</v>
      </c>
      <c r="I279" t="str">
        <f t="shared" si="9"/>
        <v>Fairleigh Dickinson (4-6)</v>
      </c>
    </row>
    <row r="280" spans="2:9" ht="18" x14ac:dyDescent="0.2">
      <c r="B280" s="22">
        <v>279</v>
      </c>
      <c r="C280" s="4" t="s">
        <v>1819</v>
      </c>
      <c r="D280" s="22">
        <v>-7.1</v>
      </c>
      <c r="E280" s="22">
        <v>179</v>
      </c>
      <c r="F280" s="22">
        <v>316</v>
      </c>
      <c r="G280" s="22">
        <v>278</v>
      </c>
      <c r="H280" t="str">
        <f t="shared" si="8"/>
        <v>Florida International (2-8)</v>
      </c>
      <c r="I280" t="str">
        <f t="shared" si="9"/>
        <v>Florida International (2-8)</v>
      </c>
    </row>
    <row r="281" spans="2:9" ht="18" x14ac:dyDescent="0.2">
      <c r="B281" s="22">
        <v>280</v>
      </c>
      <c r="C281" s="4" t="s">
        <v>1687</v>
      </c>
      <c r="D281" s="22">
        <v>-7.2</v>
      </c>
      <c r="E281" s="22">
        <v>100</v>
      </c>
      <c r="F281" s="22">
        <v>329</v>
      </c>
      <c r="G281" s="22">
        <v>280</v>
      </c>
      <c r="H281" t="str">
        <f t="shared" si="8"/>
        <v>UT Rio Grande (4-6)</v>
      </c>
      <c r="I281" t="str">
        <f t="shared" si="9"/>
        <v>UT Rio Grande (4-6)</v>
      </c>
    </row>
    <row r="282" spans="2:9" ht="18" x14ac:dyDescent="0.2">
      <c r="B282" s="22">
        <v>281</v>
      </c>
      <c r="C282" s="4" t="s">
        <v>1688</v>
      </c>
      <c r="D282" s="22">
        <v>-7.2</v>
      </c>
      <c r="E282" s="22">
        <v>120</v>
      </c>
      <c r="F282" s="22">
        <v>298</v>
      </c>
      <c r="G282" s="22">
        <v>281</v>
      </c>
      <c r="H282" t="str">
        <f t="shared" si="8"/>
        <v>UC Davis (3-7)</v>
      </c>
      <c r="I282" t="str">
        <f t="shared" si="9"/>
        <v>UC Davis (3-7)</v>
      </c>
    </row>
    <row r="283" spans="2:9" ht="18" x14ac:dyDescent="0.2">
      <c r="B283" s="22">
        <v>282</v>
      </c>
      <c r="C283" s="4" t="s">
        <v>1755</v>
      </c>
      <c r="D283" s="22">
        <v>-7.3</v>
      </c>
      <c r="E283" s="22">
        <v>194</v>
      </c>
      <c r="F283" s="22">
        <v>356</v>
      </c>
      <c r="G283" s="22">
        <v>282</v>
      </c>
      <c r="H283" t="str">
        <f t="shared" si="8"/>
        <v>Delaware Stateate (6-4)</v>
      </c>
      <c r="I283" t="str">
        <f t="shared" si="9"/>
        <v>Delaware State (6-4)</v>
      </c>
    </row>
    <row r="284" spans="2:9" ht="18" x14ac:dyDescent="0.2">
      <c r="B284" s="22">
        <v>283</v>
      </c>
      <c r="C284" s="4" t="s">
        <v>1820</v>
      </c>
      <c r="D284" s="22">
        <v>-7.4</v>
      </c>
      <c r="E284" s="22">
        <v>187</v>
      </c>
      <c r="F284" s="22">
        <v>338</v>
      </c>
      <c r="G284" s="22">
        <v>283</v>
      </c>
      <c r="H284" t="str">
        <f t="shared" si="8"/>
        <v>Loyola Maryland (3-7)</v>
      </c>
      <c r="I284" t="str">
        <f t="shared" si="9"/>
        <v>Loyola Maryland (3-7)</v>
      </c>
    </row>
    <row r="285" spans="2:9" ht="18" x14ac:dyDescent="0.2">
      <c r="B285" s="22">
        <v>284</v>
      </c>
      <c r="C285" s="4" t="s">
        <v>1689</v>
      </c>
      <c r="D285" s="22">
        <v>-7.4</v>
      </c>
      <c r="E285" s="22">
        <v>62</v>
      </c>
      <c r="F285" s="22">
        <v>285</v>
      </c>
      <c r="G285" s="22">
        <v>284</v>
      </c>
      <c r="H285" t="str">
        <f t="shared" si="8"/>
        <v>Illinois Chicago (3-7)</v>
      </c>
      <c r="I285" t="str">
        <f t="shared" si="9"/>
        <v>Illinois Chicago (3-7)</v>
      </c>
    </row>
    <row r="286" spans="2:9" ht="18" x14ac:dyDescent="0.2">
      <c r="B286" s="22">
        <v>285</v>
      </c>
      <c r="C286" s="4" t="s">
        <v>1690</v>
      </c>
      <c r="D286" s="22">
        <v>-7.6</v>
      </c>
      <c r="E286" s="22">
        <v>122</v>
      </c>
      <c r="F286" s="22">
        <v>337</v>
      </c>
      <c r="G286" s="22">
        <v>285</v>
      </c>
      <c r="H286" t="str">
        <f t="shared" si="8"/>
        <v>Little Rock (5-5)</v>
      </c>
      <c r="I286" t="str">
        <f t="shared" si="9"/>
        <v>Little Rock (5-5)</v>
      </c>
    </row>
    <row r="287" spans="2:9" ht="18" x14ac:dyDescent="0.2">
      <c r="B287" s="22">
        <v>286</v>
      </c>
      <c r="C287" s="4" t="s">
        <v>1821</v>
      </c>
      <c r="D287" s="22">
        <v>-7.6</v>
      </c>
      <c r="E287" s="22">
        <v>198</v>
      </c>
      <c r="F287" s="22">
        <v>340</v>
      </c>
      <c r="G287" s="22">
        <v>286</v>
      </c>
      <c r="H287" t="str">
        <f t="shared" si="8"/>
        <v>Boston University (5-5)</v>
      </c>
      <c r="I287" t="str">
        <f t="shared" si="9"/>
        <v>Boston University (5-5)</v>
      </c>
    </row>
    <row r="288" spans="2:9" ht="18" x14ac:dyDescent="0.2">
      <c r="B288" s="22">
        <v>287</v>
      </c>
      <c r="C288" s="4" t="s">
        <v>1165</v>
      </c>
      <c r="D288" s="22">
        <v>-7.6</v>
      </c>
      <c r="E288" s="22">
        <v>157</v>
      </c>
      <c r="F288" s="22">
        <v>331</v>
      </c>
      <c r="G288" s="22">
        <v>287</v>
      </c>
      <c r="H288" t="str">
        <f t="shared" si="8"/>
        <v>Pacific (3-7)</v>
      </c>
      <c r="I288" t="str">
        <f t="shared" si="9"/>
        <v>Pacific (3-7)</v>
      </c>
    </row>
    <row r="289" spans="2:9" ht="18" x14ac:dyDescent="0.2">
      <c r="B289" s="22">
        <v>288</v>
      </c>
      <c r="C289" s="4" t="s">
        <v>1756</v>
      </c>
      <c r="D289" s="22">
        <v>-7.8</v>
      </c>
      <c r="E289" s="22">
        <v>17</v>
      </c>
      <c r="F289" s="22">
        <v>336</v>
      </c>
      <c r="G289" s="22">
        <v>289</v>
      </c>
      <c r="H289" t="str">
        <f t="shared" si="8"/>
        <v>Weber Stateate (3-7)</v>
      </c>
      <c r="I289" t="str">
        <f t="shared" si="9"/>
        <v>Weber State (3-7)</v>
      </c>
    </row>
    <row r="290" spans="2:9" ht="18" x14ac:dyDescent="0.2">
      <c r="B290" s="22">
        <v>289</v>
      </c>
      <c r="C290" s="4" t="s">
        <v>1691</v>
      </c>
      <c r="D290" s="22">
        <v>-7.8</v>
      </c>
      <c r="E290" s="22">
        <v>180</v>
      </c>
      <c r="F290" s="22">
        <v>353</v>
      </c>
      <c r="G290" s="22">
        <v>288</v>
      </c>
      <c r="H290" t="str">
        <f t="shared" si="8"/>
        <v>Utah Tech (1-9)</v>
      </c>
      <c r="I290" t="str">
        <f t="shared" si="9"/>
        <v>Utah Tech (1-9)</v>
      </c>
    </row>
    <row r="291" spans="2:9" ht="18" x14ac:dyDescent="0.2">
      <c r="B291" s="22">
        <v>290</v>
      </c>
      <c r="C291" s="4" t="s">
        <v>1692</v>
      </c>
      <c r="D291" s="22">
        <v>-7.9</v>
      </c>
      <c r="E291" s="22">
        <v>95</v>
      </c>
      <c r="F291" s="22">
        <v>323</v>
      </c>
      <c r="G291" s="22">
        <v>290</v>
      </c>
      <c r="H291" t="str">
        <f t="shared" si="8"/>
        <v>Saint Peter's (5-5)</v>
      </c>
      <c r="I291" t="str">
        <f t="shared" si="9"/>
        <v>Saint Peter's (5-5)</v>
      </c>
    </row>
    <row r="292" spans="2:9" ht="18" x14ac:dyDescent="0.2">
      <c r="B292" s="22">
        <v>291</v>
      </c>
      <c r="C292" s="4" t="s">
        <v>1175</v>
      </c>
      <c r="D292" s="22">
        <v>-7.9</v>
      </c>
      <c r="E292" s="22">
        <v>201</v>
      </c>
      <c r="F292" s="22">
        <v>360</v>
      </c>
      <c r="G292" s="22">
        <v>292</v>
      </c>
      <c r="H292" t="str">
        <f t="shared" si="8"/>
        <v>Lindenwood (6-4)</v>
      </c>
      <c r="I292" t="str">
        <f t="shared" si="9"/>
        <v>Lindenwood (6-4)</v>
      </c>
    </row>
    <row r="293" spans="2:9" ht="18" x14ac:dyDescent="0.2">
      <c r="B293" s="22">
        <v>292</v>
      </c>
      <c r="C293" s="4" t="s">
        <v>1757</v>
      </c>
      <c r="D293" s="22">
        <v>-7.9</v>
      </c>
      <c r="E293" s="22">
        <v>107</v>
      </c>
      <c r="F293" s="22">
        <v>349</v>
      </c>
      <c r="G293" s="22">
        <v>291</v>
      </c>
      <c r="H293" t="str">
        <f t="shared" si="8"/>
        <v>Wright Stateate (4-6)</v>
      </c>
      <c r="I293" t="str">
        <f t="shared" si="9"/>
        <v>Wright State (4-6)</v>
      </c>
    </row>
    <row r="294" spans="2:9" ht="18" x14ac:dyDescent="0.2">
      <c r="B294" s="22">
        <v>293</v>
      </c>
      <c r="C294" s="4" t="s">
        <v>1172</v>
      </c>
      <c r="D294" s="22">
        <v>-8.1</v>
      </c>
      <c r="E294" s="22">
        <v>235</v>
      </c>
      <c r="F294" s="22">
        <v>363</v>
      </c>
      <c r="G294" s="22">
        <v>293</v>
      </c>
      <c r="H294" t="str">
        <f t="shared" si="8"/>
        <v>Bellarmine (2-8)</v>
      </c>
      <c r="I294" t="str">
        <f t="shared" si="9"/>
        <v>Bellarmine (2-8)</v>
      </c>
    </row>
    <row r="295" spans="2:9" ht="18" x14ac:dyDescent="0.2">
      <c r="B295" s="22">
        <v>294</v>
      </c>
      <c r="C295" s="4" t="s">
        <v>1158</v>
      </c>
      <c r="D295" s="22">
        <v>-8.1</v>
      </c>
      <c r="E295" s="22">
        <v>169</v>
      </c>
      <c r="F295" s="22">
        <v>355</v>
      </c>
      <c r="G295" s="22">
        <v>294</v>
      </c>
      <c r="H295" t="str">
        <f t="shared" si="8"/>
        <v>Louisiana (5-5)</v>
      </c>
      <c r="I295" t="str">
        <f t="shared" si="9"/>
        <v>Louisiana (5-5)</v>
      </c>
    </row>
    <row r="296" spans="2:9" ht="18" x14ac:dyDescent="0.2">
      <c r="B296" s="22">
        <v>295</v>
      </c>
      <c r="C296" s="4" t="s">
        <v>1693</v>
      </c>
      <c r="D296" s="22">
        <v>-8.1999999999999993</v>
      </c>
      <c r="E296" s="22">
        <v>164</v>
      </c>
      <c r="F296" s="22">
        <v>297</v>
      </c>
      <c r="G296" s="22">
        <v>295</v>
      </c>
      <c r="H296" t="str">
        <f t="shared" si="8"/>
        <v>Hawai'i (3-7)</v>
      </c>
      <c r="I296" t="str">
        <f t="shared" si="9"/>
        <v>Hawai'i (3-7)</v>
      </c>
    </row>
    <row r="297" spans="2:9" ht="18" x14ac:dyDescent="0.2">
      <c r="B297" s="22">
        <v>296</v>
      </c>
      <c r="C297" s="4" t="s">
        <v>1694</v>
      </c>
      <c r="D297" s="22">
        <v>-8.3000000000000007</v>
      </c>
      <c r="E297" s="22">
        <v>76</v>
      </c>
      <c r="F297" s="22">
        <v>350</v>
      </c>
      <c r="G297" s="22">
        <v>296</v>
      </c>
      <c r="H297" t="str">
        <f t="shared" si="8"/>
        <v>Grambling (4-6)</v>
      </c>
      <c r="I297" t="str">
        <f t="shared" si="9"/>
        <v>Grambling (4-6)</v>
      </c>
    </row>
    <row r="298" spans="2:9" ht="18" x14ac:dyDescent="0.2">
      <c r="B298" s="22">
        <v>297</v>
      </c>
      <c r="C298" s="4" t="s">
        <v>1822</v>
      </c>
      <c r="D298" s="22">
        <v>-8.4</v>
      </c>
      <c r="E298" s="22">
        <v>223</v>
      </c>
      <c r="F298" s="22">
        <v>354</v>
      </c>
      <c r="G298" s="22">
        <v>297</v>
      </c>
      <c r="H298" t="str">
        <f t="shared" si="8"/>
        <v>Stateony Brook (3-7)</v>
      </c>
      <c r="I298" t="str">
        <f t="shared" si="9"/>
        <v>Stateony Brook (3-7)</v>
      </c>
    </row>
    <row r="299" spans="2:9" ht="18" x14ac:dyDescent="0.2">
      <c r="B299" s="22">
        <v>298</v>
      </c>
      <c r="C299" s="4" t="s">
        <v>1823</v>
      </c>
      <c r="D299" s="22">
        <v>-8.5</v>
      </c>
      <c r="E299" s="22">
        <v>199</v>
      </c>
      <c r="F299" s="22">
        <v>363</v>
      </c>
      <c r="G299" s="22">
        <v>298</v>
      </c>
      <c r="H299" t="str">
        <f t="shared" si="8"/>
        <v>Western Carolina (2-8)</v>
      </c>
      <c r="I299" t="str">
        <f t="shared" si="9"/>
        <v>Western Carolina (2-8)</v>
      </c>
    </row>
    <row r="300" spans="2:9" ht="18" x14ac:dyDescent="0.2">
      <c r="B300" s="22">
        <v>299</v>
      </c>
      <c r="C300" s="4" t="s">
        <v>1824</v>
      </c>
      <c r="D300" s="22">
        <v>-8.6</v>
      </c>
      <c r="E300" s="22">
        <v>161</v>
      </c>
      <c r="F300" s="22">
        <v>352</v>
      </c>
      <c r="G300" s="22">
        <v>299</v>
      </c>
      <c r="H300" t="str">
        <f t="shared" si="8"/>
        <v>Pennsylvania (2-8)</v>
      </c>
      <c r="I300" t="str">
        <f t="shared" si="9"/>
        <v>Pennsylvania (2-8)</v>
      </c>
    </row>
    <row r="301" spans="2:9" ht="18" x14ac:dyDescent="0.2">
      <c r="B301" s="22">
        <v>300</v>
      </c>
      <c r="C301" s="4" t="s">
        <v>1695</v>
      </c>
      <c r="D301" s="22">
        <v>-8.6</v>
      </c>
      <c r="E301" s="22">
        <v>258</v>
      </c>
      <c r="F301" s="22">
        <v>364</v>
      </c>
      <c r="G301" s="22">
        <v>300</v>
      </c>
      <c r="H301" t="str">
        <f t="shared" si="8"/>
        <v>Mercyhurst (7-3)</v>
      </c>
      <c r="I301" t="str">
        <f t="shared" si="9"/>
        <v>Mercyhurst (7-3)</v>
      </c>
    </row>
    <row r="302" spans="2:9" ht="18" x14ac:dyDescent="0.2">
      <c r="B302" s="22">
        <v>301</v>
      </c>
      <c r="C302" s="4" t="s">
        <v>1696</v>
      </c>
      <c r="D302" s="22">
        <v>-8.6999999999999993</v>
      </c>
      <c r="E302" s="22">
        <v>128</v>
      </c>
      <c r="F302" s="22">
        <v>310</v>
      </c>
      <c r="G302" s="22">
        <v>301</v>
      </c>
      <c r="H302" t="str">
        <f t="shared" si="8"/>
        <v>Gardner-Webb (2-8)</v>
      </c>
      <c r="I302" t="str">
        <f t="shared" si="9"/>
        <v>Gardner-Webb (2-8)</v>
      </c>
    </row>
    <row r="303" spans="2:9" ht="18" x14ac:dyDescent="0.2">
      <c r="B303" s="22">
        <v>302</v>
      </c>
      <c r="C303" s="4" t="s">
        <v>1697</v>
      </c>
      <c r="D303" s="22">
        <v>-8.6999999999999993</v>
      </c>
      <c r="E303" s="22">
        <v>115</v>
      </c>
      <c r="F303" s="22">
        <v>352</v>
      </c>
      <c r="G303" s="22">
        <v>302</v>
      </c>
      <c r="H303" t="str">
        <f t="shared" si="8"/>
        <v>UT Martin (5-5)</v>
      </c>
      <c r="I303" t="str">
        <f t="shared" si="9"/>
        <v>UT Martin (5-5)</v>
      </c>
    </row>
    <row r="304" spans="2:9" ht="18" x14ac:dyDescent="0.2">
      <c r="B304" s="22">
        <v>303</v>
      </c>
      <c r="C304" s="4" t="s">
        <v>1825</v>
      </c>
      <c r="D304" s="22">
        <v>-8.6999999999999993</v>
      </c>
      <c r="E304" s="22">
        <v>38</v>
      </c>
      <c r="F304" s="22">
        <v>337</v>
      </c>
      <c r="G304" s="22">
        <v>303</v>
      </c>
      <c r="H304" t="str">
        <f t="shared" si="8"/>
        <v>North Florida (4-6)</v>
      </c>
      <c r="I304" t="str">
        <f t="shared" si="9"/>
        <v>North Florida (4-6)</v>
      </c>
    </row>
    <row r="305" spans="2:9" ht="18" x14ac:dyDescent="0.2">
      <c r="B305" s="22">
        <v>304</v>
      </c>
      <c r="C305" s="4" t="s">
        <v>1698</v>
      </c>
      <c r="D305" s="22">
        <v>-8.6999999999999993</v>
      </c>
      <c r="E305" s="22">
        <v>225</v>
      </c>
      <c r="F305" s="22">
        <v>363</v>
      </c>
      <c r="G305" s="22">
        <v>304</v>
      </c>
      <c r="H305" t="str">
        <f t="shared" si="8"/>
        <v>Florida A&amp;M (5-5)</v>
      </c>
      <c r="I305" t="str">
        <f t="shared" si="9"/>
        <v>Florida A&amp;M (5-5)</v>
      </c>
    </row>
    <row r="306" spans="2:9" ht="18" x14ac:dyDescent="0.2">
      <c r="B306" s="22">
        <v>305</v>
      </c>
      <c r="C306" s="4" t="s">
        <v>1699</v>
      </c>
      <c r="D306" s="22">
        <v>-8.8000000000000007</v>
      </c>
      <c r="E306" s="22">
        <v>84</v>
      </c>
      <c r="F306" s="22">
        <v>331</v>
      </c>
      <c r="G306" s="22">
        <v>305</v>
      </c>
      <c r="H306" t="str">
        <f t="shared" si="8"/>
        <v>Toledo (3-7)</v>
      </c>
      <c r="I306" t="str">
        <f t="shared" si="9"/>
        <v>Toledo (3-7)</v>
      </c>
    </row>
    <row r="307" spans="2:9" ht="18" x14ac:dyDescent="0.2">
      <c r="B307" s="22">
        <v>306</v>
      </c>
      <c r="C307" s="4" t="s">
        <v>1177</v>
      </c>
      <c r="D307" s="22">
        <v>-8.8000000000000007</v>
      </c>
      <c r="E307" s="22">
        <v>238</v>
      </c>
      <c r="F307" s="22">
        <v>335</v>
      </c>
      <c r="G307" s="22">
        <v>306</v>
      </c>
      <c r="H307" t="str">
        <f t="shared" si="8"/>
        <v>Niagara (3-7)</v>
      </c>
      <c r="I307" t="str">
        <f t="shared" si="9"/>
        <v>Niagara (3-7)</v>
      </c>
    </row>
    <row r="308" spans="2:9" ht="18" x14ac:dyDescent="0.2">
      <c r="B308" s="22">
        <v>307</v>
      </c>
      <c r="C308" s="4" t="s">
        <v>1166</v>
      </c>
      <c r="D308" s="22">
        <v>-8.8000000000000007</v>
      </c>
      <c r="E308" s="22">
        <v>194</v>
      </c>
      <c r="F308" s="22">
        <v>311</v>
      </c>
      <c r="G308" s="22">
        <v>307</v>
      </c>
      <c r="H308" t="str">
        <f t="shared" si="8"/>
        <v>Idaho (4-6)</v>
      </c>
      <c r="I308" t="str">
        <f t="shared" si="9"/>
        <v>Idaho (4-6)</v>
      </c>
    </row>
    <row r="309" spans="2:9" ht="18" x14ac:dyDescent="0.2">
      <c r="B309" s="22">
        <v>308</v>
      </c>
      <c r="C309" s="4" t="s">
        <v>1179</v>
      </c>
      <c r="D309" s="22">
        <v>-8.9</v>
      </c>
      <c r="E309" s="22">
        <v>234</v>
      </c>
      <c r="F309" s="22">
        <v>361</v>
      </c>
      <c r="G309" s="22">
        <v>308</v>
      </c>
      <c r="H309" t="str">
        <f t="shared" si="8"/>
        <v>Howard (4-6)</v>
      </c>
      <c r="I309" t="str">
        <f t="shared" si="9"/>
        <v>Howard (4-6)</v>
      </c>
    </row>
    <row r="310" spans="2:9" ht="18" x14ac:dyDescent="0.2">
      <c r="B310" s="22">
        <v>309</v>
      </c>
      <c r="C310" s="4" t="s">
        <v>1700</v>
      </c>
      <c r="D310" s="22">
        <v>-9.1</v>
      </c>
      <c r="E310" s="22">
        <v>261</v>
      </c>
      <c r="F310" s="22">
        <v>362</v>
      </c>
      <c r="G310" s="22">
        <v>309</v>
      </c>
      <c r="H310" t="str">
        <f t="shared" si="8"/>
        <v>Fairfield (4-6)</v>
      </c>
      <c r="I310" t="str">
        <f t="shared" si="9"/>
        <v>Fairfield (4-6)</v>
      </c>
    </row>
    <row r="311" spans="2:9" ht="18" x14ac:dyDescent="0.2">
      <c r="B311" s="22">
        <v>310</v>
      </c>
      <c r="C311" s="4" t="s">
        <v>1758</v>
      </c>
      <c r="D311" s="22">
        <v>-9.1999999999999993</v>
      </c>
      <c r="E311" s="22">
        <v>132</v>
      </c>
      <c r="F311" s="22">
        <v>353</v>
      </c>
      <c r="G311" s="22">
        <v>310</v>
      </c>
      <c r="H311" t="str">
        <f t="shared" si="8"/>
        <v>Long Beach Stateate (0-10)</v>
      </c>
      <c r="I311" t="str">
        <f t="shared" si="9"/>
        <v>Long Beach State (0-10)</v>
      </c>
    </row>
    <row r="312" spans="2:9" ht="18" x14ac:dyDescent="0.2">
      <c r="B312" s="22">
        <v>311</v>
      </c>
      <c r="C312" s="4" t="s">
        <v>1826</v>
      </c>
      <c r="D312" s="22">
        <v>-9.3000000000000007</v>
      </c>
      <c r="E312" s="22">
        <v>212</v>
      </c>
      <c r="F312" s="22">
        <v>312</v>
      </c>
      <c r="G312" s="22">
        <v>311</v>
      </c>
      <c r="H312" t="str">
        <f t="shared" si="8"/>
        <v>Stateephen F. Austin (5-5)</v>
      </c>
      <c r="I312" t="str">
        <f t="shared" si="9"/>
        <v>Stateephen F. Austin (5-5)</v>
      </c>
    </row>
    <row r="313" spans="2:9" ht="18" x14ac:dyDescent="0.2">
      <c r="B313" s="22">
        <v>312</v>
      </c>
      <c r="C313" s="4" t="s">
        <v>1759</v>
      </c>
      <c r="D313" s="22">
        <v>-9.4</v>
      </c>
      <c r="E313" s="22">
        <v>226</v>
      </c>
      <c r="F313" s="22">
        <v>364</v>
      </c>
      <c r="G313" s="22">
        <v>312</v>
      </c>
      <c r="H313" t="str">
        <f t="shared" si="8"/>
        <v>Alcorn Stateate (6-4)</v>
      </c>
      <c r="I313" t="str">
        <f t="shared" si="9"/>
        <v>Alcorn State (6-4)</v>
      </c>
    </row>
    <row r="314" spans="2:9" ht="18" x14ac:dyDescent="0.2">
      <c r="B314" s="22">
        <v>313</v>
      </c>
      <c r="C314" s="4" t="s">
        <v>1760</v>
      </c>
      <c r="D314" s="22">
        <v>-9.4</v>
      </c>
      <c r="E314" s="22">
        <v>261</v>
      </c>
      <c r="F314" s="22">
        <v>358</v>
      </c>
      <c r="G314" s="22">
        <v>313</v>
      </c>
      <c r="H314" t="str">
        <f t="shared" si="8"/>
        <v>Morgan Stateate (4-6)</v>
      </c>
      <c r="I314" t="str">
        <f t="shared" si="9"/>
        <v>Morgan State (4-6)</v>
      </c>
    </row>
    <row r="315" spans="2:9" ht="18" x14ac:dyDescent="0.2">
      <c r="B315" s="22">
        <v>314</v>
      </c>
      <c r="C315" s="4" t="s">
        <v>1827</v>
      </c>
      <c r="D315" s="22">
        <v>-9.6999999999999993</v>
      </c>
      <c r="E315" s="22">
        <v>193</v>
      </c>
      <c r="F315" s="22">
        <v>351</v>
      </c>
      <c r="G315" s="22">
        <v>314</v>
      </c>
      <c r="H315" t="str">
        <f t="shared" si="8"/>
        <v>Houston Christian (2-8)</v>
      </c>
      <c r="I315" t="str">
        <f t="shared" si="9"/>
        <v>Houston Christian (2-8)</v>
      </c>
    </row>
    <row r="316" spans="2:9" ht="18" x14ac:dyDescent="0.2">
      <c r="B316" s="22">
        <v>315</v>
      </c>
      <c r="C316" s="4" t="s">
        <v>1828</v>
      </c>
      <c r="D316" s="22">
        <v>-10</v>
      </c>
      <c r="E316" s="22">
        <v>261</v>
      </c>
      <c r="F316" s="22">
        <v>352</v>
      </c>
      <c r="G316" s="22">
        <v>315</v>
      </c>
      <c r="H316" t="str">
        <f t="shared" si="8"/>
        <v>East Texas A&amp;M (3-7)</v>
      </c>
      <c r="I316" t="str">
        <f t="shared" si="9"/>
        <v>East Texas A&amp;M (3-7)</v>
      </c>
    </row>
    <row r="317" spans="2:9" ht="18" x14ac:dyDescent="0.2">
      <c r="B317" s="22">
        <v>316</v>
      </c>
      <c r="C317" s="4" t="s">
        <v>1701</v>
      </c>
      <c r="D317" s="22">
        <v>-10</v>
      </c>
      <c r="E317" s="22">
        <v>122</v>
      </c>
      <c r="F317" s="22">
        <v>345</v>
      </c>
      <c r="G317" s="22">
        <v>316</v>
      </c>
      <c r="H317" t="str">
        <f t="shared" si="8"/>
        <v>VMI (4-6)</v>
      </c>
      <c r="I317" t="str">
        <f t="shared" si="9"/>
        <v>VMI (4-6)</v>
      </c>
    </row>
    <row r="318" spans="2:9" ht="18" x14ac:dyDescent="0.2">
      <c r="B318" s="22">
        <v>317</v>
      </c>
      <c r="C318" s="4" t="s">
        <v>1829</v>
      </c>
      <c r="D318" s="22">
        <v>-10.199999999999999</v>
      </c>
      <c r="E318" s="22">
        <v>197</v>
      </c>
      <c r="F318" s="22">
        <v>329</v>
      </c>
      <c r="G318" s="22">
        <v>317</v>
      </c>
      <c r="H318" t="str">
        <f t="shared" si="8"/>
        <v>Bethune-Cookman (7-3)</v>
      </c>
      <c r="I318" t="str">
        <f t="shared" si="9"/>
        <v>Bethune-Cookman (7-3)</v>
      </c>
    </row>
    <row r="319" spans="2:9" ht="18" x14ac:dyDescent="0.2">
      <c r="B319" s="22">
        <v>318</v>
      </c>
      <c r="C319" s="4" t="s">
        <v>1830</v>
      </c>
      <c r="D319" s="22">
        <v>-10.199999999999999</v>
      </c>
      <c r="E319" s="22">
        <v>224</v>
      </c>
      <c r="F319" s="22">
        <v>345</v>
      </c>
      <c r="G319" s="22">
        <v>319</v>
      </c>
      <c r="H319" t="str">
        <f t="shared" si="8"/>
        <v>Charleston Southern (4-6)</v>
      </c>
      <c r="I319" t="str">
        <f t="shared" si="9"/>
        <v>Charleston Southern (4-6)</v>
      </c>
    </row>
    <row r="320" spans="2:9" ht="18" x14ac:dyDescent="0.2">
      <c r="B320" s="22">
        <v>319</v>
      </c>
      <c r="C320" s="4" t="s">
        <v>1171</v>
      </c>
      <c r="D320" s="22">
        <v>-10.3</v>
      </c>
      <c r="E320" s="22">
        <v>176</v>
      </c>
      <c r="F320" s="22">
        <v>343</v>
      </c>
      <c r="G320" s="22">
        <v>318</v>
      </c>
      <c r="H320" t="str">
        <f t="shared" si="8"/>
        <v>Oral Roberts (2-8)</v>
      </c>
      <c r="I320" t="str">
        <f t="shared" si="9"/>
        <v>Oral Roberts (2-8)</v>
      </c>
    </row>
    <row r="321" spans="2:9" ht="18" x14ac:dyDescent="0.2">
      <c r="B321" s="22">
        <v>320</v>
      </c>
      <c r="C321" s="4" t="s">
        <v>1702</v>
      </c>
      <c r="D321" s="22">
        <v>-10.4</v>
      </c>
      <c r="E321" s="22">
        <v>209</v>
      </c>
      <c r="F321" s="22">
        <v>334</v>
      </c>
      <c r="G321" s="22">
        <v>320</v>
      </c>
      <c r="H321" t="str">
        <f t="shared" si="8"/>
        <v>Holy Cross (2-8)</v>
      </c>
      <c r="I321" t="str">
        <f t="shared" si="9"/>
        <v>Holy Cross (2-8)</v>
      </c>
    </row>
    <row r="322" spans="2:9" ht="18" x14ac:dyDescent="0.2">
      <c r="B322" s="22">
        <v>321</v>
      </c>
      <c r="C322" s="4" t="s">
        <v>1831</v>
      </c>
      <c r="D322" s="22">
        <v>-10.4</v>
      </c>
      <c r="E322" s="22">
        <v>222</v>
      </c>
      <c r="F322" s="22">
        <v>358</v>
      </c>
      <c r="G322" s="22">
        <v>321</v>
      </c>
      <c r="H322" t="str">
        <f t="shared" si="8"/>
        <v>Coastal Carolina (2-8)</v>
      </c>
      <c r="I322" t="str">
        <f t="shared" si="9"/>
        <v>Coastal Carolina (2-8)</v>
      </c>
    </row>
    <row r="323" spans="2:9" ht="18" x14ac:dyDescent="0.2">
      <c r="B323" s="22">
        <v>322</v>
      </c>
      <c r="C323" s="4" t="s">
        <v>1832</v>
      </c>
      <c r="D323" s="22">
        <v>-10.6</v>
      </c>
      <c r="E323" s="22">
        <v>84</v>
      </c>
      <c r="F323" s="22">
        <v>355</v>
      </c>
      <c r="G323" s="22">
        <v>322</v>
      </c>
      <c r="H323" t="str">
        <f t="shared" ref="H323:H365" si="10">SUBSTITUTE(C323,"St", "State")</f>
        <v>IU Indianapolis (3-7)</v>
      </c>
      <c r="I323" t="str">
        <f t="shared" ref="I323:I365" si="11">SUBSTITUTE(H323,"Stateate", "State")</f>
        <v>IU Indianapolis (3-7)</v>
      </c>
    </row>
    <row r="324" spans="2:9" ht="18" x14ac:dyDescent="0.2">
      <c r="B324" s="22">
        <v>323</v>
      </c>
      <c r="C324" s="4" t="s">
        <v>1833</v>
      </c>
      <c r="D324" s="22">
        <v>-10.6</v>
      </c>
      <c r="E324" s="22">
        <v>166</v>
      </c>
      <c r="F324" s="22">
        <v>324</v>
      </c>
      <c r="G324" s="22">
        <v>323</v>
      </c>
      <c r="H324" t="str">
        <f t="shared" si="10"/>
        <v>Eastern Washington (4-6)</v>
      </c>
      <c r="I324" t="str">
        <f t="shared" si="11"/>
        <v>Eastern Washington (4-6)</v>
      </c>
    </row>
    <row r="325" spans="2:9" ht="18" x14ac:dyDescent="0.2">
      <c r="B325" s="22">
        <v>324</v>
      </c>
      <c r="C325" s="4" t="s">
        <v>1703</v>
      </c>
      <c r="D325" s="22">
        <v>-10.7</v>
      </c>
      <c r="E325" s="22">
        <v>183</v>
      </c>
      <c r="F325" s="22">
        <v>329</v>
      </c>
      <c r="G325" s="22">
        <v>324</v>
      </c>
      <c r="H325" t="str">
        <f t="shared" si="10"/>
        <v>Marist (4-6)</v>
      </c>
      <c r="I325" t="str">
        <f t="shared" si="11"/>
        <v>Marist (4-6)</v>
      </c>
    </row>
    <row r="326" spans="2:9" ht="18" x14ac:dyDescent="0.2">
      <c r="B326" s="22">
        <v>325</v>
      </c>
      <c r="C326" s="4" t="s">
        <v>1704</v>
      </c>
      <c r="D326" s="22">
        <v>-10.8</v>
      </c>
      <c r="E326" s="22">
        <v>188</v>
      </c>
      <c r="F326" s="22">
        <v>350</v>
      </c>
      <c r="G326" s="22">
        <v>325</v>
      </c>
      <c r="H326" t="str">
        <f t="shared" si="10"/>
        <v>San Diego (2-8)</v>
      </c>
      <c r="I326" t="str">
        <f t="shared" si="11"/>
        <v>San Diego (2-8)</v>
      </c>
    </row>
    <row r="327" spans="2:9" ht="18" x14ac:dyDescent="0.2">
      <c r="B327" s="22">
        <v>326</v>
      </c>
      <c r="C327" s="4" t="s">
        <v>1834</v>
      </c>
      <c r="D327" s="22">
        <v>-10.8</v>
      </c>
      <c r="E327" s="22">
        <v>133</v>
      </c>
      <c r="F327" s="22">
        <v>363</v>
      </c>
      <c r="G327" s="22">
        <v>326</v>
      </c>
      <c r="H327" t="str">
        <f t="shared" si="10"/>
        <v>Western Illinois (4-6)</v>
      </c>
      <c r="I327" t="str">
        <f t="shared" si="11"/>
        <v>Western Illinois (4-6)</v>
      </c>
    </row>
    <row r="328" spans="2:9" ht="18" x14ac:dyDescent="0.2">
      <c r="B328" s="22">
        <v>327</v>
      </c>
      <c r="C328" s="4" t="s">
        <v>1705</v>
      </c>
      <c r="D328" s="22">
        <v>-10.8</v>
      </c>
      <c r="E328" s="22">
        <v>182</v>
      </c>
      <c r="F328" s="22">
        <v>360</v>
      </c>
      <c r="G328" s="22">
        <v>327</v>
      </c>
      <c r="H328" t="str">
        <f t="shared" si="10"/>
        <v>Green Bay (2-8)</v>
      </c>
      <c r="I328" t="str">
        <f t="shared" si="11"/>
        <v>Green Bay (2-8)</v>
      </c>
    </row>
    <row r="329" spans="2:9" ht="18" x14ac:dyDescent="0.2">
      <c r="B329" s="22">
        <v>328</v>
      </c>
      <c r="C329" s="4" t="s">
        <v>1849</v>
      </c>
      <c r="D329" s="22">
        <v>-10.8</v>
      </c>
      <c r="E329" s="22">
        <v>89</v>
      </c>
      <c r="F329" s="22">
        <v>342</v>
      </c>
      <c r="G329" s="22">
        <v>328</v>
      </c>
      <c r="H329" t="str">
        <f t="shared" si="10"/>
        <v>North Carolina A&amp;T (3-7)</v>
      </c>
      <c r="I329" t="str">
        <f t="shared" si="11"/>
        <v>North Carolina A&amp;T (3-7)</v>
      </c>
    </row>
    <row r="330" spans="2:9" ht="18" x14ac:dyDescent="0.2">
      <c r="B330" s="22">
        <v>329</v>
      </c>
      <c r="C330" s="4" t="s">
        <v>1169</v>
      </c>
      <c r="D330" s="22">
        <v>-11.1</v>
      </c>
      <c r="E330" s="22">
        <v>16</v>
      </c>
      <c r="F330" s="22">
        <v>330</v>
      </c>
      <c r="G330" s="22">
        <v>329</v>
      </c>
      <c r="H330" t="str">
        <f t="shared" si="10"/>
        <v>Mercer (3-7)</v>
      </c>
      <c r="I330" t="str">
        <f t="shared" si="11"/>
        <v>Mercer (3-7)</v>
      </c>
    </row>
    <row r="331" spans="2:9" ht="18" x14ac:dyDescent="0.2">
      <c r="B331" s="22">
        <v>330</v>
      </c>
      <c r="C331" s="4" t="s">
        <v>1835</v>
      </c>
      <c r="D331" s="22">
        <v>-11.3</v>
      </c>
      <c r="E331" s="22">
        <v>115</v>
      </c>
      <c r="F331" s="22">
        <v>358</v>
      </c>
      <c r="G331" s="22">
        <v>330</v>
      </c>
      <c r="H331" t="str">
        <f t="shared" si="10"/>
        <v>Tennessee Tech (4-6)</v>
      </c>
      <c r="I331" t="str">
        <f t="shared" si="11"/>
        <v>Tennessee Tech (4-6)</v>
      </c>
    </row>
    <row r="332" spans="2:9" ht="18" x14ac:dyDescent="0.2">
      <c r="B332" s="22">
        <v>331</v>
      </c>
      <c r="C332" s="4" t="s">
        <v>1836</v>
      </c>
      <c r="D332" s="22">
        <v>-12</v>
      </c>
      <c r="E332" s="22">
        <v>232</v>
      </c>
      <c r="F332" s="22">
        <v>363</v>
      </c>
      <c r="G332" s="22">
        <v>331</v>
      </c>
      <c r="H332" t="str">
        <f t="shared" si="10"/>
        <v>Stateonehill (4-6)</v>
      </c>
      <c r="I332" t="str">
        <f t="shared" si="11"/>
        <v>Stateonehill (4-6)</v>
      </c>
    </row>
    <row r="333" spans="2:9" ht="18" x14ac:dyDescent="0.2">
      <c r="B333" s="22">
        <v>332</v>
      </c>
      <c r="C333" s="4" t="s">
        <v>1761</v>
      </c>
      <c r="D333" s="22">
        <v>-12.2</v>
      </c>
      <c r="E333" s="22">
        <v>50</v>
      </c>
      <c r="F333" s="22">
        <v>355</v>
      </c>
      <c r="G333" s="22">
        <v>332</v>
      </c>
      <c r="H333" t="str">
        <f t="shared" si="10"/>
        <v>Sacramento Stateate (1-9)</v>
      </c>
      <c r="I333" t="str">
        <f t="shared" si="11"/>
        <v>Sacramento State (1-9)</v>
      </c>
    </row>
    <row r="334" spans="2:9" ht="18" x14ac:dyDescent="0.2">
      <c r="B334" s="22">
        <v>333</v>
      </c>
      <c r="C334" s="4" t="s">
        <v>1706</v>
      </c>
      <c r="D334" s="22">
        <v>-12.3</v>
      </c>
      <c r="E334" s="22">
        <v>123</v>
      </c>
      <c r="F334" s="22">
        <v>353</v>
      </c>
      <c r="G334" s="22">
        <v>333</v>
      </c>
      <c r="H334" t="str">
        <f t="shared" si="10"/>
        <v>UMBC (2-8)</v>
      </c>
      <c r="I334" t="str">
        <f t="shared" si="11"/>
        <v>UMBC (2-8)</v>
      </c>
    </row>
    <row r="335" spans="2:9" ht="18" x14ac:dyDescent="0.2">
      <c r="B335" s="22">
        <v>334</v>
      </c>
      <c r="C335" s="4" t="s">
        <v>1182</v>
      </c>
      <c r="D335" s="22">
        <v>-12.3</v>
      </c>
      <c r="E335" s="22">
        <v>193</v>
      </c>
      <c r="F335" s="22">
        <v>358</v>
      </c>
      <c r="G335" s="22">
        <v>334</v>
      </c>
      <c r="H335" t="str">
        <f t="shared" si="10"/>
        <v>Buffalo (2-8)</v>
      </c>
      <c r="I335" t="str">
        <f t="shared" si="11"/>
        <v>Buffalo (2-8)</v>
      </c>
    </row>
    <row r="336" spans="2:9" ht="18" x14ac:dyDescent="0.2">
      <c r="B336" s="22">
        <v>335</v>
      </c>
      <c r="C336" s="4" t="s">
        <v>1176</v>
      </c>
      <c r="D336" s="22">
        <v>-12.4</v>
      </c>
      <c r="E336" s="22">
        <v>136</v>
      </c>
      <c r="F336" s="22">
        <v>350</v>
      </c>
      <c r="G336" s="22">
        <v>336</v>
      </c>
      <c r="H336" t="str">
        <f t="shared" si="10"/>
        <v>Air Force (1-9)</v>
      </c>
      <c r="I336" t="str">
        <f t="shared" si="11"/>
        <v>Air Force (1-9)</v>
      </c>
    </row>
    <row r="337" spans="2:9" ht="18" x14ac:dyDescent="0.2">
      <c r="B337" s="22">
        <v>336</v>
      </c>
      <c r="C337" s="4" t="s">
        <v>1707</v>
      </c>
      <c r="D337" s="22">
        <v>-12.4</v>
      </c>
      <c r="E337" s="22">
        <v>286</v>
      </c>
      <c r="F337" s="22">
        <v>360</v>
      </c>
      <c r="G337" s="22">
        <v>335</v>
      </c>
      <c r="H337" t="str">
        <f t="shared" si="10"/>
        <v>New Hampshire (4-6)</v>
      </c>
      <c r="I337" t="str">
        <f t="shared" si="11"/>
        <v>New Hampshire (4-6)</v>
      </c>
    </row>
    <row r="338" spans="2:9" ht="18" x14ac:dyDescent="0.2">
      <c r="B338" s="22">
        <v>337</v>
      </c>
      <c r="C338" s="4" t="s">
        <v>1850</v>
      </c>
      <c r="D338" s="22">
        <v>-12.4</v>
      </c>
      <c r="E338" s="22">
        <v>181</v>
      </c>
      <c r="F338" s="22">
        <v>337</v>
      </c>
      <c r="G338" s="22">
        <v>337</v>
      </c>
      <c r="H338" t="str">
        <f t="shared" si="10"/>
        <v>North Carolina Central (4-6)</v>
      </c>
      <c r="I338" t="str">
        <f t="shared" si="11"/>
        <v>North Carolina Central (4-6)</v>
      </c>
    </row>
    <row r="339" spans="2:9" ht="18" x14ac:dyDescent="0.2">
      <c r="B339" s="22">
        <v>338</v>
      </c>
      <c r="C339" s="4" t="s">
        <v>1708</v>
      </c>
      <c r="D339" s="22">
        <v>-12.4</v>
      </c>
      <c r="E339" s="22">
        <v>186</v>
      </c>
      <c r="F339" s="22">
        <v>344</v>
      </c>
      <c r="G339" s="22">
        <v>338</v>
      </c>
      <c r="H339" t="str">
        <f t="shared" si="10"/>
        <v>Southern Miss (1-9)</v>
      </c>
      <c r="I339" t="str">
        <f t="shared" si="11"/>
        <v>Southern Miss (1-9)</v>
      </c>
    </row>
    <row r="340" spans="2:9" ht="18" x14ac:dyDescent="0.2">
      <c r="B340" s="22">
        <v>339</v>
      </c>
      <c r="C340" s="4" t="s">
        <v>1709</v>
      </c>
      <c r="D340" s="22">
        <v>-12.4</v>
      </c>
      <c r="E340" s="22">
        <v>193</v>
      </c>
      <c r="F340" s="22">
        <v>359</v>
      </c>
      <c r="G340" s="22">
        <v>339</v>
      </c>
      <c r="H340" t="str">
        <f t="shared" si="10"/>
        <v>Wagner (3-7)</v>
      </c>
      <c r="I340" t="str">
        <f t="shared" si="11"/>
        <v>Wagner (3-7)</v>
      </c>
    </row>
    <row r="341" spans="2:9" ht="18" x14ac:dyDescent="0.2">
      <c r="B341" s="22">
        <v>340</v>
      </c>
      <c r="C341" s="4" t="s">
        <v>1174</v>
      </c>
      <c r="D341" s="22">
        <v>-12.9</v>
      </c>
      <c r="E341" s="22">
        <v>253</v>
      </c>
      <c r="F341" s="22">
        <v>363</v>
      </c>
      <c r="G341" s="22">
        <v>340</v>
      </c>
      <c r="H341" t="str">
        <f t="shared" si="10"/>
        <v>NJIT (2-8)</v>
      </c>
      <c r="I341" t="str">
        <f t="shared" si="11"/>
        <v>NJIT (2-8)</v>
      </c>
    </row>
    <row r="342" spans="2:9" ht="18" x14ac:dyDescent="0.2">
      <c r="B342" s="22">
        <v>341</v>
      </c>
      <c r="C342" s="4" t="s">
        <v>1837</v>
      </c>
      <c r="D342" s="22">
        <v>-13</v>
      </c>
      <c r="E342" s="22">
        <v>167</v>
      </c>
      <c r="F342" s="22">
        <v>341</v>
      </c>
      <c r="G342" s="22">
        <v>341</v>
      </c>
      <c r="H342" t="str">
        <f t="shared" si="10"/>
        <v>Southern Utah (3-7)</v>
      </c>
      <c r="I342" t="str">
        <f t="shared" si="11"/>
        <v>Southern Utah (3-7)</v>
      </c>
    </row>
    <row r="343" spans="2:9" ht="18" x14ac:dyDescent="0.2">
      <c r="B343" s="22">
        <v>342</v>
      </c>
      <c r="C343" s="4" t="s">
        <v>1710</v>
      </c>
      <c r="D343" s="22">
        <v>-13.2</v>
      </c>
      <c r="E343" s="22">
        <v>211</v>
      </c>
      <c r="F343" s="22">
        <v>348</v>
      </c>
      <c r="G343" s="22">
        <v>342</v>
      </c>
      <c r="H343" t="str">
        <f t="shared" si="10"/>
        <v>Detroit Mercy (2-8)</v>
      </c>
      <c r="I343" t="str">
        <f t="shared" si="11"/>
        <v>Detroit Mercy (2-8)</v>
      </c>
    </row>
    <row r="344" spans="2:9" ht="18" x14ac:dyDescent="0.2">
      <c r="B344" s="22">
        <v>343</v>
      </c>
      <c r="C344" s="4" t="s">
        <v>1838</v>
      </c>
      <c r="D344" s="22">
        <v>-13.4</v>
      </c>
      <c r="E344" s="22">
        <v>151</v>
      </c>
      <c r="F344" s="22">
        <v>361</v>
      </c>
      <c r="G344" s="22">
        <v>343</v>
      </c>
      <c r="H344" t="str">
        <f t="shared" si="10"/>
        <v>Northern Illinois (1-9)</v>
      </c>
      <c r="I344" t="str">
        <f t="shared" si="11"/>
        <v>Northern Illinois (1-9)</v>
      </c>
    </row>
    <row r="345" spans="2:9" ht="18" x14ac:dyDescent="0.2">
      <c r="B345" s="22">
        <v>344</v>
      </c>
      <c r="C345" s="4" t="s">
        <v>1839</v>
      </c>
      <c r="D345" s="22">
        <v>-13.6</v>
      </c>
      <c r="E345" s="22">
        <v>279</v>
      </c>
      <c r="F345" s="22">
        <v>353</v>
      </c>
      <c r="G345" s="22">
        <v>344</v>
      </c>
      <c r="H345" t="str">
        <f t="shared" si="10"/>
        <v>South Carolina Upstate (1-9)</v>
      </c>
      <c r="I345" t="str">
        <f t="shared" si="11"/>
        <v>South Carolina Upstate (1-9)</v>
      </c>
    </row>
    <row r="346" spans="2:9" ht="18" x14ac:dyDescent="0.2">
      <c r="B346" s="22">
        <v>345</v>
      </c>
      <c r="C346" s="4" t="s">
        <v>1711</v>
      </c>
      <c r="D346" s="22">
        <v>-13.8</v>
      </c>
      <c r="E346" s="22">
        <v>202</v>
      </c>
      <c r="F346" s="22">
        <v>345</v>
      </c>
      <c r="G346" s="22">
        <v>345</v>
      </c>
      <c r="H346" t="str">
        <f t="shared" si="10"/>
        <v>Army (4-6)</v>
      </c>
      <c r="I346" t="str">
        <f t="shared" si="11"/>
        <v>Army (4-6)</v>
      </c>
    </row>
    <row r="347" spans="2:9" ht="18" x14ac:dyDescent="0.2">
      <c r="B347" s="22">
        <v>346</v>
      </c>
      <c r="C347" s="4" t="s">
        <v>1178</v>
      </c>
      <c r="D347" s="22">
        <v>-14.3</v>
      </c>
      <c r="E347" s="22">
        <v>87</v>
      </c>
      <c r="F347" s="22">
        <v>349</v>
      </c>
      <c r="G347" s="22">
        <v>346</v>
      </c>
      <c r="H347" t="str">
        <f t="shared" si="10"/>
        <v>Columbia (1-9)</v>
      </c>
      <c r="I347" t="str">
        <f t="shared" si="11"/>
        <v>Columbia (1-9)</v>
      </c>
    </row>
    <row r="348" spans="2:9" ht="18" x14ac:dyDescent="0.2">
      <c r="B348" s="22">
        <v>347</v>
      </c>
      <c r="C348" s="4" t="s">
        <v>1840</v>
      </c>
      <c r="D348" s="22">
        <v>-14.8</v>
      </c>
      <c r="E348" s="22">
        <v>201</v>
      </c>
      <c r="F348" s="22">
        <v>360</v>
      </c>
      <c r="G348" s="22">
        <v>347</v>
      </c>
      <c r="H348" t="str">
        <f t="shared" si="10"/>
        <v>Central Arkansas (3-7)</v>
      </c>
      <c r="I348" t="str">
        <f t="shared" si="11"/>
        <v>Central Arkansas (3-7)</v>
      </c>
    </row>
    <row r="349" spans="2:9" ht="18" x14ac:dyDescent="0.2">
      <c r="B349" s="22">
        <v>348</v>
      </c>
      <c r="C349" s="4" t="s">
        <v>1712</v>
      </c>
      <c r="D349" s="22">
        <v>-15.2</v>
      </c>
      <c r="E349" s="22">
        <v>97</v>
      </c>
      <c r="F349" s="22">
        <v>363</v>
      </c>
      <c r="G349" s="22">
        <v>348</v>
      </c>
      <c r="H349" t="str">
        <f t="shared" si="10"/>
        <v>Le Moyne (2-8)</v>
      </c>
      <c r="I349" t="str">
        <f t="shared" si="11"/>
        <v>Le Moyne (2-8)</v>
      </c>
    </row>
    <row r="350" spans="2:9" ht="18" x14ac:dyDescent="0.2">
      <c r="B350" s="22">
        <v>349</v>
      </c>
      <c r="C350" s="4" t="s">
        <v>1713</v>
      </c>
      <c r="D350" s="22">
        <v>-15.3</v>
      </c>
      <c r="E350" s="22">
        <v>101</v>
      </c>
      <c r="F350" s="22">
        <v>353</v>
      </c>
      <c r="G350" s="22">
        <v>349</v>
      </c>
      <c r="H350" t="str">
        <f t="shared" si="10"/>
        <v>UL Monroe (2-8)</v>
      </c>
      <c r="I350" t="str">
        <f t="shared" si="11"/>
        <v>UL Monroe (2-8)</v>
      </c>
    </row>
    <row r="351" spans="2:9" ht="18" x14ac:dyDescent="0.2">
      <c r="B351" s="22">
        <v>350</v>
      </c>
      <c r="C351" s="4" t="s">
        <v>1841</v>
      </c>
      <c r="D351" s="22">
        <v>-15.5</v>
      </c>
      <c r="E351" s="22">
        <v>295</v>
      </c>
      <c r="F351" s="22">
        <v>351</v>
      </c>
      <c r="G351" s="22">
        <v>350</v>
      </c>
      <c r="H351" t="str">
        <f t="shared" si="10"/>
        <v>West Georgia (2-8)</v>
      </c>
      <c r="I351" t="str">
        <f t="shared" si="11"/>
        <v>West Georgia (2-8)</v>
      </c>
    </row>
    <row r="352" spans="2:9" ht="18" x14ac:dyDescent="0.2">
      <c r="B352" s="22">
        <v>351</v>
      </c>
      <c r="C352" s="4" t="s">
        <v>1181</v>
      </c>
      <c r="D352" s="22">
        <v>-15.6</v>
      </c>
      <c r="E352" s="22">
        <v>198</v>
      </c>
      <c r="F352" s="22">
        <v>359</v>
      </c>
      <c r="G352" s="22">
        <v>351</v>
      </c>
      <c r="H352" t="str">
        <f t="shared" si="10"/>
        <v>New Orleans (0-10)</v>
      </c>
      <c r="I352" t="str">
        <f t="shared" si="11"/>
        <v>New Orleans (0-10)</v>
      </c>
    </row>
    <row r="353" spans="2:9" ht="18" x14ac:dyDescent="0.2">
      <c r="B353" s="22">
        <v>352</v>
      </c>
      <c r="C353" s="4" t="s">
        <v>1842</v>
      </c>
      <c r="D353" s="22">
        <v>-15.6</v>
      </c>
      <c r="E353" s="22">
        <v>153</v>
      </c>
      <c r="F353" s="22">
        <v>352</v>
      </c>
      <c r="G353" s="22">
        <v>352</v>
      </c>
      <c r="H353" t="str">
        <f t="shared" si="10"/>
        <v>Southern Indiana (1-9)</v>
      </c>
      <c r="I353" t="str">
        <f t="shared" si="11"/>
        <v>Southern Indiana (1-9)</v>
      </c>
    </row>
    <row r="354" spans="2:9" ht="18" x14ac:dyDescent="0.2">
      <c r="B354" s="22">
        <v>353</v>
      </c>
      <c r="C354" s="4" t="s">
        <v>1843</v>
      </c>
      <c r="D354" s="22">
        <v>-15.9</v>
      </c>
      <c r="E354" s="22">
        <v>328</v>
      </c>
      <c r="F354" s="22">
        <v>362</v>
      </c>
      <c r="G354" s="22">
        <v>353</v>
      </c>
      <c r="H354" t="str">
        <f t="shared" si="10"/>
        <v>Maryland Eastern Shore (2-8)</v>
      </c>
      <c r="I354" t="str">
        <f t="shared" si="11"/>
        <v>Maryland Eastern Shore (2-8)</v>
      </c>
    </row>
    <row r="355" spans="2:9" ht="18" x14ac:dyDescent="0.2">
      <c r="B355" s="22">
        <v>354</v>
      </c>
      <c r="C355" s="4" t="s">
        <v>1762</v>
      </c>
      <c r="D355" s="22">
        <v>-16.100000000000001</v>
      </c>
      <c r="E355" s="22">
        <v>200</v>
      </c>
      <c r="F355" s="22">
        <v>362</v>
      </c>
      <c r="G355" s="22">
        <v>354</v>
      </c>
      <c r="H355" t="str">
        <f t="shared" si="10"/>
        <v>Coppin Stateate (3-7)</v>
      </c>
      <c r="I355" t="str">
        <f t="shared" si="11"/>
        <v>Coppin State (3-7)</v>
      </c>
    </row>
    <row r="356" spans="2:9" ht="18" x14ac:dyDescent="0.2">
      <c r="B356" s="22">
        <v>355</v>
      </c>
      <c r="C356" s="4" t="s">
        <v>1714</v>
      </c>
      <c r="D356" s="22">
        <v>-16.3</v>
      </c>
      <c r="E356" s="22">
        <v>214</v>
      </c>
      <c r="F356" s="22">
        <v>363</v>
      </c>
      <c r="G356" s="22">
        <v>355</v>
      </c>
      <c r="H356" t="str">
        <f t="shared" si="10"/>
        <v>The Citadel (0-10)</v>
      </c>
      <c r="I356" t="str">
        <f t="shared" si="11"/>
        <v>The Citadel (0-10)</v>
      </c>
    </row>
    <row r="357" spans="2:9" ht="18" x14ac:dyDescent="0.2">
      <c r="B357" s="22">
        <v>356</v>
      </c>
      <c r="C357" s="4" t="s">
        <v>1180</v>
      </c>
      <c r="D357" s="22">
        <v>-16.7</v>
      </c>
      <c r="E357" s="22">
        <v>262</v>
      </c>
      <c r="F357" s="22">
        <v>362</v>
      </c>
      <c r="G357" s="22">
        <v>356</v>
      </c>
      <c r="H357" t="str">
        <f t="shared" si="10"/>
        <v>Canisius (1-9)</v>
      </c>
      <c r="I357" t="str">
        <f t="shared" si="11"/>
        <v>Canisius (1-9)</v>
      </c>
    </row>
    <row r="358" spans="2:9" ht="18" x14ac:dyDescent="0.2">
      <c r="B358" s="22">
        <v>357</v>
      </c>
      <c r="C358" s="4" t="s">
        <v>1844</v>
      </c>
      <c r="D358" s="22">
        <v>-17.2</v>
      </c>
      <c r="E358" s="22">
        <v>345</v>
      </c>
      <c r="F358" s="22">
        <v>364</v>
      </c>
      <c r="G358" s="22">
        <v>357</v>
      </c>
      <c r="H358" t="str">
        <f t="shared" si="10"/>
        <v>Arkansas-Pine Bluff (3-7)</v>
      </c>
      <c r="I358" t="str">
        <f t="shared" si="11"/>
        <v>Arkansas-Pine Bluff (3-7)</v>
      </c>
    </row>
    <row r="359" spans="2:9" ht="18" x14ac:dyDescent="0.2">
      <c r="B359" s="22">
        <v>358</v>
      </c>
      <c r="C359" s="4" t="s">
        <v>1845</v>
      </c>
      <c r="D359" s="22">
        <v>-17.399999999999999</v>
      </c>
      <c r="E359" s="22">
        <v>305</v>
      </c>
      <c r="F359" s="22">
        <v>361</v>
      </c>
      <c r="G359" s="22">
        <v>358</v>
      </c>
      <c r="H359" t="str">
        <f t="shared" si="10"/>
        <v>Stateetson (1-9)</v>
      </c>
      <c r="I359" t="str">
        <f t="shared" si="11"/>
        <v>Stateetson (1-9)</v>
      </c>
    </row>
    <row r="360" spans="2:9" ht="18" x14ac:dyDescent="0.2">
      <c r="B360" s="22">
        <v>359</v>
      </c>
      <c r="C360" s="4" t="s">
        <v>1763</v>
      </c>
      <c r="D360" s="22">
        <v>-17.5</v>
      </c>
      <c r="E360" s="22">
        <v>231</v>
      </c>
      <c r="F360" s="22">
        <v>363</v>
      </c>
      <c r="G360" s="22">
        <v>359</v>
      </c>
      <c r="H360" t="str">
        <f t="shared" si="10"/>
        <v>Morehead Stateate (1-9)</v>
      </c>
      <c r="I360" t="str">
        <f t="shared" si="11"/>
        <v>Morehead State (1-9)</v>
      </c>
    </row>
    <row r="361" spans="2:9" ht="18" x14ac:dyDescent="0.2">
      <c r="B361" s="22">
        <v>360</v>
      </c>
      <c r="C361" s="4" t="s">
        <v>1715</v>
      </c>
      <c r="D361" s="22">
        <v>-17.7</v>
      </c>
      <c r="E361" s="22">
        <v>134</v>
      </c>
      <c r="F361" s="22">
        <v>362</v>
      </c>
      <c r="G361" s="22">
        <v>360</v>
      </c>
      <c r="H361" t="str">
        <f t="shared" si="10"/>
        <v>Alabama A&amp;M (3-7)</v>
      </c>
      <c r="I361" t="str">
        <f t="shared" si="11"/>
        <v>Alabama A&amp;M (3-7)</v>
      </c>
    </row>
    <row r="362" spans="2:9" ht="18" x14ac:dyDescent="0.2">
      <c r="B362" s="22">
        <v>361</v>
      </c>
      <c r="C362" s="4" t="s">
        <v>1764</v>
      </c>
      <c r="D362" s="22">
        <v>-19.100000000000001</v>
      </c>
      <c r="E362" s="22">
        <v>146</v>
      </c>
      <c r="F362" s="22">
        <v>363</v>
      </c>
      <c r="G362" s="22">
        <v>361</v>
      </c>
      <c r="H362" t="str">
        <f t="shared" si="10"/>
        <v>Chicago Stateate (2-8)</v>
      </c>
      <c r="I362" t="str">
        <f t="shared" si="11"/>
        <v>Chicago State (2-8)</v>
      </c>
    </row>
    <row r="363" spans="2:9" ht="18" x14ac:dyDescent="0.2">
      <c r="B363" s="22">
        <v>362</v>
      </c>
      <c r="C363" s="4" t="s">
        <v>1852</v>
      </c>
      <c r="D363" s="22">
        <v>-21.7</v>
      </c>
      <c r="E363" s="22">
        <v>281</v>
      </c>
      <c r="F363" s="22">
        <v>363</v>
      </c>
      <c r="G363" s="22">
        <v>362</v>
      </c>
      <c r="H363" t="str">
        <f t="shared" si="10"/>
        <v>Prairie View A&amp;M (1-9)</v>
      </c>
      <c r="I363" t="str">
        <f t="shared" si="11"/>
        <v>Prairie View A&amp;M (1-9)</v>
      </c>
    </row>
    <row r="364" spans="2:9" ht="18" x14ac:dyDescent="0.2">
      <c r="B364" s="22">
        <v>363</v>
      </c>
      <c r="C364" s="4" t="s">
        <v>1846</v>
      </c>
      <c r="D364" s="22">
        <v>-24.5</v>
      </c>
      <c r="E364" s="22">
        <v>138</v>
      </c>
      <c r="F364" s="22">
        <v>363</v>
      </c>
      <c r="G364" s="22">
        <v>363</v>
      </c>
      <c r="H364" t="str">
        <f t="shared" si="10"/>
        <v>Cal Stateate Fullerton (0-10)</v>
      </c>
      <c r="I364" t="str">
        <f t="shared" si="11"/>
        <v>Cal State Fullerton (0-10)</v>
      </c>
    </row>
    <row r="365" spans="2:9" ht="18" x14ac:dyDescent="0.2">
      <c r="B365" s="22">
        <v>364</v>
      </c>
      <c r="C365" s="4" t="s">
        <v>1847</v>
      </c>
      <c r="D365" s="22">
        <v>-32.700000000000003</v>
      </c>
      <c r="E365" s="22">
        <v>332</v>
      </c>
      <c r="F365" s="22">
        <v>364</v>
      </c>
      <c r="G365" s="22">
        <v>364</v>
      </c>
      <c r="H365" t="str">
        <f t="shared" si="10"/>
        <v>Mississippi Valley Stateate (1-9)</v>
      </c>
      <c r="I365" t="str">
        <f t="shared" si="11"/>
        <v>Mississippi Valley State (1-9)</v>
      </c>
    </row>
  </sheetData>
  <hyperlinks>
    <hyperlink ref="A1" r:id="rId1" xr:uid="{95285EE9-7145-9C40-8DF1-3225543C1E8D}"/>
    <hyperlink ref="C2" r:id="rId2" display="https://www.teamrankings.com/ncaa-basketball/team/duke-blue-devils" xr:uid="{9D487E1E-008D-A84C-B4A1-2C71F4D1E599}"/>
    <hyperlink ref="C3" r:id="rId3" display="https://www.teamrankings.com/ncaa-basketball/team/florida-gators" xr:uid="{AD3D54E6-4412-6D4B-B6CB-9C38B6067B5C}"/>
    <hyperlink ref="C4" r:id="rId4" display="https://www.teamrankings.com/ncaa-basketball/team/houston-cougars" xr:uid="{99CB71CE-3BCC-9E45-A049-9984D99F2EBF}"/>
    <hyperlink ref="C5" r:id="rId5" display="https://www.teamrankings.com/ncaa-basketball/team/alabama-crimson-tide" xr:uid="{BE91F984-A31B-684A-AC3B-F2E2F94C14D7}"/>
    <hyperlink ref="C6" r:id="rId6" display="https://www.teamrankings.com/ncaa-basketball/team/auburn-tigers" xr:uid="{19B457CA-B90C-E64F-886F-CCB3D96F54BD}"/>
    <hyperlink ref="C7" r:id="rId7" display="https://www.teamrankings.com/ncaa-basketball/team/michigan-st-spartans" xr:uid="{292C3C97-833A-BE4A-9A70-6DFF885B6C4C}"/>
    <hyperlink ref="C8" r:id="rId8" display="https://www.teamrankings.com/ncaa-basketball/team/brigham-young-cougars" xr:uid="{E5501CFB-C2E0-F542-B11F-957E68A85FCB}"/>
    <hyperlink ref="C9" r:id="rId9" display="https://www.teamrankings.com/ncaa-basketball/team/maryland-terrapins" xr:uid="{D83ECF05-065C-BA40-862D-B01D9C7FF284}"/>
    <hyperlink ref="C10" r:id="rId10" display="https://www.teamrankings.com/ncaa-basketball/team/texas-tech-red-raiders" xr:uid="{C7890E11-9D4B-034D-9291-6D007BA7AAED}"/>
    <hyperlink ref="C11" r:id="rId11" display="https://www.teamrankings.com/ncaa-basketball/team/st-johns-red-storm" xr:uid="{86D6A675-4BFE-7647-8995-76A96EC6EEDA}"/>
    <hyperlink ref="C12" r:id="rId12" display="https://www.teamrankings.com/ncaa-basketball/team/clemson-tigers" xr:uid="{734DBF92-2ADB-994C-8914-FF65C53733EB}"/>
    <hyperlink ref="C13" r:id="rId13" display="https://www.teamrankings.com/ncaa-basketball/team/gonzaga-bulldogs" xr:uid="{F966A814-F845-DA4C-A6E6-EB43D660177C}"/>
    <hyperlink ref="C14" r:id="rId14" display="https://www.teamrankings.com/ncaa-basketball/team/colorado-st-rams" xr:uid="{DB724A31-B3A7-2946-913C-2231084E376A}"/>
    <hyperlink ref="C15" r:id="rId15" display="https://www.teamrankings.com/ncaa-basketball/team/north-carolina-tar-heels" xr:uid="{256EA741-67E6-D540-847B-81227198768E}"/>
    <hyperlink ref="C16" r:id="rId16" display="https://www.teamrankings.com/ncaa-basketball/team/tennessee-volunteers" xr:uid="{FEEC39DF-1EED-4446-BBBC-606EC99535ED}"/>
    <hyperlink ref="C17" r:id="rId17" display="https://www.teamrankings.com/ncaa-basketball/team/iowa-state-cyclones" xr:uid="{AAA4825C-EA5D-AA43-84A7-EB357A54DBC2}"/>
    <hyperlink ref="C18" r:id="rId18" display="https://www.teamrankings.com/ncaa-basketball/team/wisconsin-badgers" xr:uid="{C9F45D24-1070-3741-A47C-6F5636DFFBB3}"/>
    <hyperlink ref="C19" r:id="rId19" display="https://www.teamrankings.com/ncaa-basketball/team/missouri-tigers" xr:uid="{73FDF00C-DE5E-D84D-BC30-ED2BF334B371}"/>
    <hyperlink ref="C20" r:id="rId20" display="https://www.teamrankings.com/ncaa-basketball/team/arizona-wildcats" xr:uid="{77E1109D-5712-B740-964E-9471035FA1CA}"/>
    <hyperlink ref="C21" r:id="rId21" display="https://www.teamrankings.com/ncaa-basketball/team/louisville-cardinals" xr:uid="{93ED2A94-7A58-5349-90E9-6CA69936B510}"/>
    <hyperlink ref="C22" r:id="rId22" display="https://www.teamrankings.com/ncaa-basketball/team/oregon-ducks" xr:uid="{0A5E8EA3-6F4E-6742-A6C9-42D5267EC0BC}"/>
    <hyperlink ref="C23" r:id="rId23" display="https://www.teamrankings.com/ncaa-basketball/team/kentucky-wildcats" xr:uid="{9608850E-DC33-3B4C-8E07-B462AF130708}"/>
    <hyperlink ref="C24" r:id="rId24" display="https://www.teamrankings.com/ncaa-basketball/team/ucla-bruins" xr:uid="{287FD249-4830-CF41-9546-F1BC611DEB81}"/>
    <hyperlink ref="C25" r:id="rId25" display="https://www.teamrankings.com/ncaa-basketball/team/connecticut-huskies" xr:uid="{A0B4532D-BE4B-1B4E-813B-DF0A000824BC}"/>
    <hyperlink ref="C26" r:id="rId26" display="https://www.teamrankings.com/ncaa-basketball/team/vcu-rams" xr:uid="{CE3F3070-2AA9-9B4A-8BAC-7DAB04A0333E}"/>
    <hyperlink ref="C27" r:id="rId27" display="https://www.teamrankings.com/ncaa-basketball/team/uc-san-diego-tritons" xr:uid="{9A49EDBA-0C02-6E4C-89FA-36BABD823A55}"/>
    <hyperlink ref="C28" r:id="rId28" display="https://www.teamrankings.com/ncaa-basketball/team/xavier-musketeers" xr:uid="{041B8F6B-FB70-7D4E-9C4D-14710001D78D}"/>
    <hyperlink ref="C29" r:id="rId29" display="https://www.teamrankings.com/ncaa-basketball/team/texas-am-aggies" xr:uid="{100D8D1A-D090-5640-A5C4-8C618413AA08}"/>
    <hyperlink ref="C30" r:id="rId30" display="https://www.teamrankings.com/ncaa-basketball/team/georgia-bulldogs" xr:uid="{5681CB00-DE76-A14F-805C-EBBFF1F59605}"/>
    <hyperlink ref="C31" r:id="rId31" display="https://www.teamrankings.com/ncaa-basketball/team/illinois-fighting-illini" xr:uid="{E8AA1552-AF37-ED47-9691-083948D614E0}"/>
    <hyperlink ref="C32" r:id="rId32" display="https://www.teamrankings.com/ncaa-basketball/team/indiana-hoosiers" xr:uid="{0A99036A-B114-9649-B91A-B6D87281EFA4}"/>
    <hyperlink ref="C33" r:id="rId33" display="https://www.teamrankings.com/ncaa-basketball/team/kansas-jayhawks" xr:uid="{11E503F9-3CDE-2345-869C-D1329B684EE0}"/>
    <hyperlink ref="C34" r:id="rId34" display="https://www.teamrankings.com/ncaa-basketball/team/baylor-bears" xr:uid="{A7115A9A-9DB8-4C40-9A5F-9F3690DAA79A}"/>
    <hyperlink ref="C35" r:id="rId35" display="https://www.teamrankings.com/ncaa-basketball/team/saint-marys-gaels" xr:uid="{BB7A8401-59DE-AE44-835F-4EFBFD811FB0}"/>
    <hyperlink ref="C36" r:id="rId36" display="https://www.teamrankings.com/ncaa-basketball/team/purdue-boilermakers" xr:uid="{2106EB92-CB5C-1943-AE66-E1A8E0485ED1}"/>
    <hyperlink ref="C37" r:id="rId37" display="https://www.teamrankings.com/ncaa-basketball/team/marquette-golden-eagles" xr:uid="{C2A5DCBE-2AEC-904E-A5A0-3A21F3CC27DF}"/>
    <hyperlink ref="C38" r:id="rId38" display="https://www.teamrankings.com/ncaa-basketball/team/mississippi-state-bulldogs" xr:uid="{01DC79BB-6594-BF4D-BDB8-281412AA61B3}"/>
    <hyperlink ref="C39" r:id="rId39" display="https://www.teamrankings.com/ncaa-basketball/team/arkansas-razorbacks" xr:uid="{0E62704D-D927-CD42-9E75-2C3F45CD4C37}"/>
    <hyperlink ref="C40" r:id="rId40" display="https://www.teamrankings.com/ncaa-basketball/team/northwestern-wildcats" xr:uid="{146AC6FD-C655-1348-9FB4-79E8680FF9A7}"/>
    <hyperlink ref="C41" r:id="rId41" display="https://www.teamrankings.com/ncaa-basketball/team/santa-clara-broncos" xr:uid="{B3899AD3-C281-CB40-B55D-AEE9821EC269}"/>
    <hyperlink ref="C42" r:id="rId42" display="https://www.teamrankings.com/ncaa-basketball/team/colorado-buffaloes" xr:uid="{8A492A80-03F6-194B-8648-0FBEF09FBD67}"/>
    <hyperlink ref="C43" r:id="rId43" display="https://www.teamrankings.com/ncaa-basketball/team/michigan-wolverines" xr:uid="{225C738C-ABF3-DC44-A081-725A3E98B9D5}"/>
    <hyperlink ref="C44" r:id="rId44" display="https://www.teamrankings.com/ncaa-basketball/team/oklahoma-sooners" xr:uid="{5DB077A7-4F45-FD4C-8B35-837A501BB30A}"/>
    <hyperlink ref="C45" r:id="rId45" display="https://www.teamrankings.com/ncaa-basketball/team/creighton-bluejays" xr:uid="{A0E4FFBB-AD78-6B4B-90BC-8A0CB9053237}"/>
    <hyperlink ref="C46" r:id="rId46" display="https://www.teamrankings.com/ncaa-basketball/team/southern-methodist-mustangs" xr:uid="{C561EB4C-81EA-964A-BD19-FBBD3568058F}"/>
    <hyperlink ref="C47" r:id="rId47" display="https://www.teamrankings.com/ncaa-basketball/team/villanova-wildcats" xr:uid="{C3304ABA-7614-6947-9BD2-900E706B211B}"/>
    <hyperlink ref="C48" r:id="rId48" display="https://www.teamrankings.com/ncaa-basketball/team/utah-st-aggies" xr:uid="{6BBD03BF-428D-BA43-85E3-77224B80F88F}"/>
    <hyperlink ref="C49" r:id="rId49" display="https://www.teamrankings.com/ncaa-basketball/team/cincinnati-bearcats" xr:uid="{2B56AFDD-038E-4C44-BA85-D3E3DF8BDF41}"/>
    <hyperlink ref="C50" r:id="rId50" display="https://www.teamrankings.com/ncaa-basketball/team/mississippi-rebels" xr:uid="{200DBAAE-1568-DE4F-A776-8EFE025E32BE}"/>
    <hyperlink ref="C51" r:id="rId51" display="https://www.teamrankings.com/ncaa-basketball/team/san-francisco-dons" xr:uid="{92A05BB7-A774-F248-9253-DC5E012F2526}"/>
    <hyperlink ref="C52" r:id="rId52" display="https://www.teamrankings.com/ncaa-basketball/team/vanderbilt-commodores" xr:uid="{57229B17-C1C5-CB4B-8774-00538295032D}"/>
    <hyperlink ref="C53" r:id="rId53" display="https://www.teamrankings.com/ncaa-basketball/team/new-mexico-lobos" xr:uid="{95AB884C-0E46-B045-B082-9B64A0B406FB}"/>
    <hyperlink ref="C54" r:id="rId54" display="https://www.teamrankings.com/ncaa-basketball/team/nebraska-cornhuskers" xr:uid="{3D85E970-1D7F-C744-B4FF-59D757AB20C8}"/>
    <hyperlink ref="C55" r:id="rId55" display="https://www.teamrankings.com/ncaa-basketball/team/west-virginia-mountaineers" xr:uid="{1D35E7F0-6293-7244-9A15-7EE31B26DBF9}"/>
    <hyperlink ref="C56" r:id="rId56" display="https://www.teamrankings.com/ncaa-basketball/team/iowa-hawkeyes" xr:uid="{EF13B6AF-2862-4D49-9E56-36349558BA5F}"/>
    <hyperlink ref="C57" r:id="rId57" display="https://www.teamrankings.com/ncaa-basketball/team/san-diego-st-aztecs" xr:uid="{7D2A7C05-B564-7943-BFA3-CFAFF53CEC7F}"/>
    <hyperlink ref="C58" r:id="rId58" display="https://www.teamrankings.com/ncaa-basketball/team/ohio-st-buckeyes" xr:uid="{C2E54CFB-8B26-074F-9076-A02FA3FD5E4D}"/>
    <hyperlink ref="C59" r:id="rId59" display="https://www.teamrankings.com/ncaa-basketball/team/boise-st-broncos" xr:uid="{43F3F7B9-2D70-3D43-8BEE-AF6FABFCBF1E}"/>
    <hyperlink ref="C60" r:id="rId60" display="https://www.teamrankings.com/ncaa-basketball/team/high-point-panthers" xr:uid="{999783BA-1658-E54B-AF16-D55FD9C3DBF2}"/>
    <hyperlink ref="C61" r:id="rId61" display="https://www.teamrankings.com/ncaa-basketball/team/utah-utes" xr:uid="{FC400401-F8F3-1349-A1AC-3365128A00FB}"/>
    <hyperlink ref="C62" r:id="rId62" display="https://www.teamrankings.com/ncaa-basketball/team/southern-california-trojans" xr:uid="{40472BA0-2BE0-2F49-B320-81A79EF4DAB5}"/>
    <hyperlink ref="C63" r:id="rId63" display="https://www.teamrankings.com/ncaa-basketball/team/mcneese-st-cowboys" xr:uid="{04ABA1FA-AEEE-0B49-B555-A9801F8101B0}"/>
    <hyperlink ref="C64" r:id="rId64" display="https://www.teamrankings.com/ncaa-basketball/team/liberty-flames" xr:uid="{B6AD40E3-AB79-FB4B-B198-E089955B74FD}"/>
    <hyperlink ref="C65" r:id="rId65" display="https://www.teamrankings.com/ncaa-basketball/team/texas-longhorns" xr:uid="{5ABAF2FA-30AC-2D48-A4A2-58048D3D576C}"/>
    <hyperlink ref="C66" r:id="rId66" display="https://www.teamrankings.com/ncaa-basketball/team/wake-forest-demon-deacons" xr:uid="{41319268-1A8F-8645-9F75-64C1843E4D3A}"/>
    <hyperlink ref="C67" r:id="rId67" display="https://www.teamrankings.com/ncaa-basketball/team/memphis-tigers" xr:uid="{22201CBD-63AE-394E-81EC-B37601550CC7}"/>
    <hyperlink ref="C68" r:id="rId68" display="https://www.teamrankings.com/ncaa-basketball/team/loyola-chicago-ramblers" xr:uid="{D3FD11A1-FAFE-4942-A3A0-82F56FA97359}"/>
    <hyperlink ref="C69" r:id="rId69" display="https://www.teamrankings.com/ncaa-basketball/team/yale-bulldogs" xr:uid="{AC223DFB-0CED-ED4B-93BB-07B0732E56CE}"/>
    <hyperlink ref="C70" r:id="rId70" display="https://www.teamrankings.com/ncaa-basketball/team/drake-bulldogs" xr:uid="{24962B93-B661-1441-AC03-C9407FB0B7E0}"/>
    <hyperlink ref="C71" r:id="rId71" display="https://www.teamrankings.com/ncaa-basketball/team/kansas-state-wildcats" xr:uid="{E939C215-9C29-4E40-89FC-973F46266CC5}"/>
    <hyperlink ref="C72" r:id="rId72" display="https://www.teamrankings.com/ncaa-basketball/team/central-florida-knights" xr:uid="{A2E72C8F-086C-9C4C-B5F7-7BC6BAD20888}"/>
    <hyperlink ref="C73" r:id="rId73" display="https://www.teamrankings.com/ncaa-basketball/team/virginia-cavaliers" xr:uid="{04EB02DF-4331-4644-9E8E-C79792EA459B}"/>
    <hyperlink ref="C74" r:id="rId74" display="https://www.teamrankings.com/ncaa-basketball/team/rutgers-scarlet-knights" xr:uid="{560FEB23-FEED-AC41-8913-496A6C8EAFD8}"/>
    <hyperlink ref="C75" r:id="rId75" display="https://www.teamrankings.com/ncaa-basketball/team/saint-josephs-hawks" xr:uid="{320E0170-2149-5C47-9E63-088A26991CC5}"/>
    <hyperlink ref="C76" r:id="rId76" display="https://www.teamrankings.com/ncaa-basketball/team/minnesota-golden-gophers" xr:uid="{BFDC530D-0953-D34F-9196-1DB5EDF2A53E}"/>
    <hyperlink ref="C77" r:id="rId77" display="https://www.teamrankings.com/ncaa-basketball/team/south-carolina-gamecocks" xr:uid="{35D2CABD-097C-2E40-997A-833C84B57165}"/>
    <hyperlink ref="C78" r:id="rId78" display="https://www.teamrankings.com/ncaa-basketball/team/dayton-flyers" xr:uid="{543C2C51-8297-BF45-A20D-F46081AA5764}"/>
    <hyperlink ref="C79" r:id="rId79" display="https://www.teamrankings.com/ncaa-basketball/team/utah-valley-wolverines" xr:uid="{847873AB-471C-A540-9DA9-D8C2B59009D2}"/>
    <hyperlink ref="C80" r:id="rId80" display="https://www.teamrankings.com/ncaa-basketball/team/georgia-tech-yellow-jackets" xr:uid="{29F2AACC-2DF3-B34E-9A3C-D08EA20AB02C}"/>
    <hyperlink ref="C81" r:id="rId81" display="https://www.teamrankings.com/ncaa-basketball/team/pittsburgh-panthers" xr:uid="{8220FFBC-EAE8-0641-9E28-F098152632EA}"/>
    <hyperlink ref="C82" r:id="rId82" display="https://www.teamrankings.com/ncaa-basketball/team/uc-irvine-anteaters" xr:uid="{3CC267D5-922A-A54B-AD37-517FA7CCA348}"/>
    <hyperlink ref="C83" r:id="rId83" display="https://www.teamrankings.com/ncaa-basketball/team/nevada-wolf-pack" xr:uid="{982BA476-DAF2-B040-87A2-D90D10883806}"/>
    <hyperlink ref="C84" r:id="rId84" display="https://www.teamrankings.com/ncaa-basketball/team/georgetown-hoyas" xr:uid="{C772882B-B5C2-304B-A220-6BCA72434070}"/>
    <hyperlink ref="C85" r:id="rId85" display="https://www.teamrankings.com/ncaa-basketball/team/penn-st-nittany-lions" xr:uid="{8D5BF1D2-D9DB-194A-BDAA-13F355B34B9B}"/>
    <hyperlink ref="C86" r:id="rId86" display="https://www.teamrankings.com/ncaa-basketball/team/butler-bulldogs" xr:uid="{772EF241-0777-C74C-9A48-24751C44C54E}"/>
    <hyperlink ref="C87" r:id="rId87" display="https://www.teamrankings.com/ncaa-basketball/team/troy-trojans" xr:uid="{2E7A0A3C-0D80-E741-8F70-A6AA4B0CABBA}"/>
    <hyperlink ref="C88" r:id="rId88" display="https://www.teamrankings.com/ncaa-basketball/team/grand-canyon-lopes" xr:uid="{48513DE2-2758-614C-BFF0-6A93D41ED81B}"/>
    <hyperlink ref="C89" r:id="rId89" display="https://www.teamrankings.com/ncaa-basketball/team/north-texas-mean-green" xr:uid="{790C39BE-E154-3D49-A95F-2214173EF937}"/>
    <hyperlink ref="C90" r:id="rId90" display="https://www.teamrankings.com/ncaa-basketball/team/lipscomb-bisons" xr:uid="{933E0E69-E2C0-8E43-B276-1282A2DFD7F3}"/>
    <hyperlink ref="C91" r:id="rId91" display="https://www.teamrankings.com/ncaa-basketball/team/chattanooga-mocs" xr:uid="{C693B003-E2B2-D84D-8D99-22B7968FB7A0}"/>
    <hyperlink ref="C92" r:id="rId92" display="https://www.teamrankings.com/ncaa-basketball/team/stanford-cardinal" xr:uid="{9D06A48C-40E2-FE4E-B0C7-0A277FED2E8B}"/>
    <hyperlink ref="C93" r:id="rId93" display="https://www.teamrankings.com/ncaa-basketball/team/syracuse-orange" xr:uid="{6B01BCA6-8A93-D246-B6A6-66E460C8AA81}"/>
    <hyperlink ref="C94" r:id="rId94" display="https://www.teamrankings.com/ncaa-basketball/team/oklahoma-state-cowboys" xr:uid="{395260A5-690A-5943-8A6F-C5064E5DEE5B}"/>
    <hyperlink ref="C95" r:id="rId95" display="https://www.teamrankings.com/ncaa-basketball/team/george-mason-patriots" xr:uid="{E246A50F-9066-4C43-BAD8-C37A4308A587}"/>
    <hyperlink ref="C96" r:id="rId96" display="https://www.teamrankings.com/ncaa-basketball/team/uab-blazers" xr:uid="{8B595A88-CBAD-9643-97D9-CC84A3A09DDB}"/>
    <hyperlink ref="C97" r:id="rId97" display="https://www.teamrankings.com/ncaa-basketball/team/northern-iowa-panthers" xr:uid="{A67B6082-5A1C-CF42-8F52-D263CB39CD45}"/>
    <hyperlink ref="C98" r:id="rId98" display="https://www.teamrankings.com/ncaa-basketball/team/northern-colorado-bears" xr:uid="{90CF9784-1C93-3B4F-A964-29D90C16E277}"/>
    <hyperlink ref="C99" r:id="rId99" display="https://www.teamrankings.com/ncaa-basketball/team/arkansas-st-red-wolves" xr:uid="{5ED9961A-2C48-CF42-9181-01330BFFD372}"/>
    <hyperlink ref="C100" r:id="rId100" display="https://www.teamrankings.com/ncaa-basketball/team/unlv-rebels" xr:uid="{34C74A85-6ACA-7F4E-B09E-990B844AAD77}"/>
    <hyperlink ref="C101" r:id="rId101" display="https://www.teamrankings.com/ncaa-basketball/team/texas-christian-horned-frogs" xr:uid="{611EE2BA-0959-4645-B14F-AC665E415246}"/>
    <hyperlink ref="C102" r:id="rId102" display="https://www.teamrankings.com/ncaa-basketball/team/furman-paladins" xr:uid="{149F2F20-85E5-244C-B7D1-2103F62BF1B1}"/>
    <hyperlink ref="C103" r:id="rId103" display="https://www.teamrankings.com/ncaa-basketball/team/bradley-braves" xr:uid="{E24822A4-0A7E-F944-8FDE-B28D0B29D16C}"/>
    <hyperlink ref="C104" r:id="rId104" display="https://www.teamrankings.com/ncaa-basketball/team/robert-morris-colonials" xr:uid="{1FD850B7-3A01-394D-BD41-B99579C17A23}"/>
    <hyperlink ref="C105" r:id="rId105" display="https://www.teamrankings.com/ncaa-basketball/team/saint-louis-billikens" xr:uid="{26A3FCB1-26EA-F94A-A30A-A4888388BE11}"/>
    <hyperlink ref="C106" r:id="rId106" display="https://www.teamrankings.com/ncaa-basketball/team/duquesne-dukes" xr:uid="{0478846F-3955-FC49-A1AE-E47DE17F64E1}"/>
    <hyperlink ref="C107" r:id="rId107" display="https://www.teamrankings.com/ncaa-basketball/team/george-washington-revolutionaries" xr:uid="{B123EE6A-D60D-6540-920D-739183658C40}"/>
    <hyperlink ref="C108" r:id="rId108" display="https://www.teamrankings.com/ncaa-basketball/team/unc-wilmington-seahawks" xr:uid="{62DDFD4F-BB2C-2346-BCA2-FAEB600F9D20}"/>
    <hyperlink ref="C109" r:id="rId109" display="https://www.teamrankings.com/ncaa-basketball/team/california-golden-bears" xr:uid="{E180AD63-FBBE-AA4B-9D14-6D3B7F70E97A}"/>
    <hyperlink ref="C110" r:id="rId110" display="https://www.teamrankings.com/ncaa-basketball/team/wofford-terriers" xr:uid="{98274D77-60AA-E64F-9F31-CA89CA693D9E}"/>
    <hyperlink ref="C111" r:id="rId111" display="https://www.teamrankings.com/ncaa-basketball/team/louisiana-state-tigers" xr:uid="{0EB00F57-2221-5546-9A4E-374BF2B3C4FA}"/>
    <hyperlink ref="C112" r:id="rId112" display="https://www.teamrankings.com/ncaa-basketball/team/new-mexico-st-aggies" xr:uid="{1B3D4439-B1D9-F94A-B32F-ADAF9738D76A}"/>
    <hyperlink ref="C113" r:id="rId113" display="https://www.teamrankings.com/ncaa-basketball/team/cornell-big-red" xr:uid="{ACA4ECDD-6360-4B41-901B-E5E2BF3D1EAB}"/>
    <hyperlink ref="C114" r:id="rId114" display="https://www.teamrankings.com/ncaa-basketball/team/north-alabama-lions" xr:uid="{BF60AEDD-0B91-5040-919A-A5ABFD7C77E0}"/>
    <hyperlink ref="C115" r:id="rId115" display="https://www.teamrankings.com/ncaa-basketball/team/florida-state-seminoles" xr:uid="{467E4A60-11A4-474E-9667-1DB52BD60285}"/>
    <hyperlink ref="C116" r:id="rId116" display="https://www.teamrankings.com/ncaa-basketball/team/winthrop-eagles" xr:uid="{1DFF2D6C-34C9-5F49-8673-0CD52D2F11E4}"/>
    <hyperlink ref="C117" r:id="rId117" display="https://www.teamrankings.com/ncaa-basketball/team/depaul-blue-demons" xr:uid="{E4268B73-701A-5141-9721-E90FD4042DFD}"/>
    <hyperlink ref="C118" r:id="rId118" display="https://www.teamrankings.com/ncaa-basketball/team/south-alabama-jaguars" xr:uid="{C1141870-7AE6-4549-9AF8-1A20048E8D61}"/>
    <hyperlink ref="C119" r:id="rId119" display="https://www.teamrankings.com/ncaa-basketball/team/nebraska-omaha-mavericks" xr:uid="{63C00A37-2AB4-A840-ABCC-4936867E1127}"/>
    <hyperlink ref="C120" r:id="rId120" display="https://www.teamrankings.com/ncaa-basketball/team/hampton-pirates" xr:uid="{BCF7BB95-2B9B-4948-BA49-08B7A4438D34}"/>
    <hyperlink ref="C121" r:id="rId121" display="https://www.teamrankings.com/ncaa-basketball/team/murray-st-racers" xr:uid="{33288E88-732B-094D-9545-99454B0DE24B}"/>
    <hyperlink ref="C122" r:id="rId122" display="https://www.teamrankings.com/ncaa-basketball/team/bryant-bulldogs" xr:uid="{14BC73C6-46C6-8342-8CBA-E768E10BBE28}"/>
    <hyperlink ref="C123" r:id="rId123" display="https://www.teamrankings.com/ncaa-basketball/team/arizona-state-sun-devils" xr:uid="{5D8D58E8-6D7C-E543-B6D9-D3402E8A6982}"/>
    <hyperlink ref="C124" r:id="rId124" display="https://www.teamrankings.com/ncaa-basketball/team/cal-poly-slo-mustangs" xr:uid="{DF90060B-C5CF-8243-BF24-4FDF23F322D1}"/>
    <hyperlink ref="C125" r:id="rId125" display="https://www.teamrankings.com/ncaa-basketball/team/dartmouth-big-green" xr:uid="{3BE95005-D72B-E94B-8028-407B0349F8D5}"/>
    <hyperlink ref="C126" r:id="rId126" display="https://www.teamrankings.com/ncaa-basketball/team/wichita-st-shockers" xr:uid="{A810CA4E-0C01-AC41-A36F-B1AFF9C943AA}"/>
    <hyperlink ref="C127" r:id="rId127" display="https://www.teamrankings.com/ncaa-basketball/team/belmont-bruins" xr:uid="{497AF53E-AC76-A240-AC86-C6EC6FD29E3F}"/>
    <hyperlink ref="C128" r:id="rId128" display="https://www.teamrankings.com/ncaa-basketball/team/montana-grizzlies" xr:uid="{2BA672B1-F9B4-644C-8136-6DDBFAEA507E}"/>
    <hyperlink ref="C129" r:id="rId129" display="https://www.teamrankings.com/ncaa-basketball/team/tulane-green-wave" xr:uid="{D5FEB54C-43F0-E240-8D6A-1BE7F64EC354}"/>
    <hyperlink ref="C130" r:id="rId130" display="https://www.teamrankings.com/ncaa-basketball/team/notre-dame-fighting-irish" xr:uid="{46D5BC5A-DC06-FC47-AEF5-96A6477F9F3F}"/>
    <hyperlink ref="C131" r:id="rId131" display="https://www.teamrankings.com/ncaa-basketball/team/middle-tennessee-st-blue-raiders" xr:uid="{CB90E7AD-BE0C-1044-A860-85FEA8CB7555}"/>
    <hyperlink ref="C132" r:id="rId132" display="https://www.teamrankings.com/ncaa-basketball/team/kennesaw-st-owls" xr:uid="{66E0DB82-9E42-8846-A7A9-2685455982E4}"/>
    <hyperlink ref="C133" r:id="rId133" display="https://www.teamrankings.com/ncaa-basketball/team/akron-zips" xr:uid="{6B4CFEB1-95C4-F54B-941E-B4AC67DBB098}"/>
    <hyperlink ref="C134" r:id="rId134" display="https://www.teamrankings.com/ncaa-basketball/team/csu-northridge-matadors" xr:uid="{59C9E9BD-5811-D54B-8EF5-0683B187EDF9}"/>
    <hyperlink ref="C135" r:id="rId135" display="https://www.teamrankings.com/ncaa-basketball/team/south-carolina-state-bulldogs" xr:uid="{45CF7FBE-1541-B240-8CDE-17C5DFF8893C}"/>
    <hyperlink ref="C136" r:id="rId136" display="https://www.teamrankings.com/ncaa-basketball/team/providence-friars" xr:uid="{C4A2211D-7EC1-0D44-89F5-0B9EFE748B7E}"/>
    <hyperlink ref="C137" r:id="rId137" display="https://www.teamrankings.com/ncaa-basketball/team/indiana-st-sycamores" xr:uid="{64DE8F54-A0EF-254C-818B-01D3BF725CB1}"/>
    <hyperlink ref="C138" r:id="rId138" display="https://www.teamrankings.com/ncaa-basketball/team/se-missouri-st-redhawks" xr:uid="{AAE7747E-3545-BB49-A201-EE5E7F5DDEE4}"/>
    <hyperlink ref="C139" r:id="rId139" display="https://www.teamrankings.com/ncaa-basketball/team/florida-atlantic-owls" xr:uid="{61098DE0-ADC4-534C-A587-5801E8B430A4}"/>
    <hyperlink ref="C140" r:id="rId140" display="https://www.teamrankings.com/ncaa-basketball/team/towson-tigers" xr:uid="{F08EEA5E-C201-3246-BC14-54ECC4B971AB}"/>
    <hyperlink ref="C141" r:id="rId141" display="https://www.teamrankings.com/ncaa-basketball/team/eastern-kentucky-colonels" xr:uid="{2D52C1DE-9A1E-7747-A23E-E01E84431187}"/>
    <hyperlink ref="C142" r:id="rId142" display="https://www.teamrankings.com/ncaa-basketball/team/bucknell-bison" xr:uid="{411C7301-8AB1-E347-AC6E-87E46AFF2A03}"/>
    <hyperlink ref="C143" r:id="rId143" display="https://www.teamrankings.com/ncaa-basketball/team/radford-highlanders" xr:uid="{4266711D-14E3-9E45-9761-3BD1CC2326A0}"/>
    <hyperlink ref="C144" r:id="rId144" display="https://www.teamrankings.com/ncaa-basketball/team/marshall-thundering-herd" xr:uid="{FFA1C5FD-BA38-C345-9A08-E0DFA8C668B0}"/>
    <hyperlink ref="C145" r:id="rId145" display="https://www.teamrankings.com/ncaa-basketball/team/louisiana-tech-bulldogs" xr:uid="{757B5455-F4EA-6947-8CC0-C64223521016}"/>
    <hyperlink ref="C146" r:id="rId146" display="https://www.teamrankings.com/ncaa-basketball/team/lamar-cardinals" xr:uid="{CB353914-BDF2-644D-8B16-1FC5EB23E52A}"/>
    <hyperlink ref="C147" r:id="rId147" display="https://www.teamrankings.com/ncaa-basketball/team/abilene-christian-wildcats" xr:uid="{8AE78681-0187-274C-9704-FDC8CAC05E73}"/>
    <hyperlink ref="C148" r:id="rId148" display="https://www.teamrankings.com/ncaa-basketball/team/kent-st-golden-flashes" xr:uid="{0C9A2FDC-9B6D-8447-B948-56EF107308CA}"/>
    <hyperlink ref="C149" r:id="rId149" display="https://www.teamrankings.com/ncaa-basketball/team/illinois-st-redbirds" xr:uid="{D92ACA68-ED3F-ED43-B685-9654BE29BF37}"/>
    <hyperlink ref="C150" r:id="rId150" display="https://www.teamrankings.com/ncaa-basketball/team/virginia-tech-hokies" xr:uid="{23F2E05C-8C9C-D646-914D-A887EB73D449}"/>
    <hyperlink ref="C151" r:id="rId151" display="https://www.teamrankings.com/ncaa-basketball/team/drexel-dragons" xr:uid="{1F1A4CC1-8030-3840-90CF-AA1AF4ADB90D}"/>
    <hyperlink ref="C152" r:id="rId152" display="https://www.teamrankings.com/ncaa-basketball/team/vermont-catamounts" xr:uid="{D122B00A-FC89-FB4C-97DA-50E97464379F}"/>
    <hyperlink ref="C153" r:id="rId153" display="https://www.teamrankings.com/ncaa-basketball/team/nc-state-wolfpack" xr:uid="{450B290E-6BC7-8B48-9E0B-E38B41EA1EE7}"/>
    <hyperlink ref="C154" r:id="rId154" display="https://www.teamrankings.com/ncaa-basketball/team/miami-hurricanes" xr:uid="{F65CCED7-73CC-0740-9482-BDA6CF0563D2}"/>
    <hyperlink ref="C155" r:id="rId155" display="https://www.teamrankings.com/ncaa-basketball/team/youngstown-st-penguins" xr:uid="{D1ACE542-5BF8-DD43-831D-D28F5E5C4882}"/>
    <hyperlink ref="C156" r:id="rId156" display="https://www.teamrankings.com/ncaa-basketball/team/samford-bulldogs" xr:uid="{4F6BB8A0-14DF-DB4E-9938-347EAC6E2142}"/>
    <hyperlink ref="C157" r:id="rId157" display="https://www.teamrankings.com/ncaa-basketball/team/st-bonaventure-bonnies" xr:uid="{F0F43B11-191D-3A4B-925C-64D0BD8F6339}"/>
    <hyperlink ref="C158" r:id="rId158" display="https://www.teamrankings.com/ncaa-basketball/team/seattle-redhawks" xr:uid="{1F32A718-5C32-E245-A721-A0339FD8512A}"/>
    <hyperlink ref="C159" r:id="rId159" display="https://www.teamrankings.com/ncaa-basketball/team/boston-college-eagles" xr:uid="{147DAF84-6526-6649-9ABA-5C43A719118A}"/>
    <hyperlink ref="C160" r:id="rId160" display="https://www.teamrankings.com/ncaa-basketball/team/washington-huskies" xr:uid="{2D9D9EAD-2FFA-FF48-A88F-71B894461A06}"/>
    <hyperlink ref="C161" r:id="rId161" display="https://www.teamrankings.com/ncaa-basketball/team/east-tennessee-st-buccaneers" xr:uid="{BB945ECF-9ED4-DE4B-AEE5-E8CC2BB833CD}"/>
    <hyperlink ref="C162" r:id="rId162" display="https://www.teamrankings.com/ncaa-basketball/team/miami-oh-redhawks" xr:uid="{E33066C6-17E0-E24F-9BE2-0B669AF6917E}"/>
    <hyperlink ref="C163" r:id="rId163" display="https://www.teamrankings.com/ncaa-basketball/team/jacksonville-st-gamecocks" xr:uid="{B25233C6-1686-9E46-8442-9A80396E9449}"/>
    <hyperlink ref="C164" r:id="rId164" display="https://www.teamrankings.com/ncaa-basketball/team/charleston-cougars" xr:uid="{D393D349-BD58-5642-A2BC-0C492192FA43}"/>
    <hyperlink ref="C165" r:id="rId165" display="https://www.teamrankings.com/ncaa-basketball/team/east-carolina-pirates" xr:uid="{F17511F0-2FAB-B143-A733-1BB451285EF8}"/>
    <hyperlink ref="C166" r:id="rId166" display="https://www.teamrankings.com/ncaa-basketball/team/northern-kentucky-norse" xr:uid="{DC297B1C-8AE7-E246-A0AD-75A1FB50AAAD}"/>
    <hyperlink ref="C167" r:id="rId167" display="https://www.teamrankings.com/ncaa-basketball/team/uc-santa-barbara-gauchos" xr:uid="{0248C54F-E9D6-D04D-9F8E-BC63CB21B638}"/>
    <hyperlink ref="C168" r:id="rId168" display="https://www.teamrankings.com/ncaa-basketball/team/valparaiso-beacons" xr:uid="{8515DDEB-123B-904F-A84B-9BB3D7F19572}"/>
    <hyperlink ref="C169" r:id="rId169" display="https://www.teamrankings.com/ncaa-basketball/team/texas-san-antonio-roadrunners" xr:uid="{1A79193B-FCD8-B94A-BD39-17B8BDACA35F}"/>
    <hyperlink ref="C170" r:id="rId170" display="https://www.teamrankings.com/ncaa-basketball/team/georgia-st-panthers" xr:uid="{E0603F09-5909-874D-8135-7C2290AB86D3}"/>
    <hyperlink ref="C171" r:id="rId171" display="https://www.teamrankings.com/ncaa-basketball/team/davidson-wildcats" xr:uid="{AE90C7A1-E9E5-5742-A5B1-BB9A72081138}"/>
    <hyperlink ref="C172" r:id="rId172" display="https://www.teamrankings.com/ncaa-basketball/team/siu-edwardsville-cougars" xr:uid="{2B7C84D0-98C7-E840-AACD-6FF40CCA6F03}"/>
    <hyperlink ref="C173" r:id="rId173" display="https://www.teamrankings.com/ncaa-basketball/team/oakland-golden-grizzlies" xr:uid="{577DA89F-39AD-494B-A2CA-0A1D6CA41BAB}"/>
    <hyperlink ref="C174" r:id="rId174" display="https://www.teamrankings.com/ncaa-basketball/team/uc-riverside-highlanders" xr:uid="{D4B7C1B6-417F-7A47-A833-892B464769E4}"/>
    <hyperlink ref="C175" r:id="rId175" display="https://www.teamrankings.com/ncaa-basketball/team/california-baptist-lancers" xr:uid="{F1A2E78D-831D-F744-AE93-0441055BCD6B}"/>
    <hyperlink ref="C176" r:id="rId176" display="https://www.teamrankings.com/ncaa-basketball/team/rice-owls" xr:uid="{327993D0-2CB8-274E-BED4-B5DE1AD7A5C9}"/>
    <hyperlink ref="C177" r:id="rId177" display="https://www.teamrankings.com/ncaa-basketball/team/south-florida-bulls" xr:uid="{63F9E586-3292-E34B-A875-9C625B37D117}"/>
    <hyperlink ref="C178" r:id="rId178" display="https://www.teamrankings.com/ncaa-basketball/team/oregon-st-beavers" xr:uid="{EEC43B51-3759-5245-BD9B-6EF2D2D21A4B}"/>
    <hyperlink ref="C179" r:id="rId179" display="https://www.teamrankings.com/ncaa-basketball/team/presbyterian-blue-hose" xr:uid="{B5CBB111-E3E8-2444-9055-0F4945A187A9}"/>
    <hyperlink ref="C180" r:id="rId180" display="https://www.teamrankings.com/ncaa-basketball/team/milwaukee-panthers" xr:uid="{43A98905-4113-C54D-A255-54755043E74A}"/>
    <hyperlink ref="C181" r:id="rId181" display="https://www.teamrankings.com/ncaa-basketball/team/unc-greensboro-spartans" xr:uid="{B34720CC-7BAE-1B44-8253-F9BAF9879096}"/>
    <hyperlink ref="C182" r:id="rId182" display="https://www.teamrankings.com/ncaa-basketball/team/sam-houston-st-bearkats" xr:uid="{3C970A8C-3630-A34B-AE1D-986C935144FD}"/>
    <hyperlink ref="C183" r:id="rId183" display="https://www.teamrankings.com/ncaa-basketball/team/texas-am-cc-islanders" xr:uid="{949568AD-2EBA-1142-A024-57BB44D032DB}"/>
    <hyperlink ref="C184" r:id="rId184" display="https://www.teamrankings.com/ncaa-basketball/team/brown-bears" xr:uid="{9B480938-EB92-734E-B169-B94694983071}"/>
    <hyperlink ref="C185" r:id="rId185" display="https://www.teamrankings.com/ncaa-basketball/team/seton-hall-pirates" xr:uid="{44A4BA6C-A0A9-E241-B810-82FCB65252F6}"/>
    <hyperlink ref="C186" r:id="rId186" display="https://www.teamrankings.com/ncaa-basketball/team/loyola-marymount-lions" xr:uid="{CD7596CD-B867-F045-B378-FBAEB546A97B}"/>
    <hyperlink ref="C187" r:id="rId187" display="https://www.teamrankings.com/ncaa-basketball/team/rhode-island-rams" xr:uid="{00B6306F-0639-EB47-B705-351DBE49E124}"/>
    <hyperlink ref="C188" r:id="rId188" display="https://www.teamrankings.com/ncaa-basketball/team/james-madison-dukes" xr:uid="{3C68FC4D-9DA4-E54D-B52C-0BBA742A31AD}"/>
    <hyperlink ref="C189" r:id="rId189" display="https://www.teamrankings.com/ncaa-basketball/team/central-conn-st-blue-devils" xr:uid="{6A534924-7FE8-524A-8805-5476D0CC3740}"/>
    <hyperlink ref="C190" r:id="rId190" display="https://www.teamrankings.com/ncaa-basketball/team/st-thomas-mn-tommies" xr:uid="{45EDE683-5AA1-7647-9DA3-B706B6B40780}"/>
    <hyperlink ref="C191" r:id="rId191" display="https://www.teamrankings.com/ncaa-basketball/team/richmond-spiders" xr:uid="{7A54B9E5-EB34-7D48-8DD0-5FF74F32C576}"/>
    <hyperlink ref="C192" r:id="rId192" display="https://www.teamrankings.com/ncaa-basketball/team/missouri-st-bears" xr:uid="{5253409B-1BC7-CE48-A7CA-BD21B7759B0F}"/>
    <hyperlink ref="C193" r:id="rId193" display="https://www.teamrankings.com/ncaa-basketball/team/nicholls-state-colonels" xr:uid="{4DDBC115-7797-C041-A210-000FE7BDBE36}"/>
    <hyperlink ref="C194" r:id="rId194" display="https://www.teamrankings.com/ncaa-basketball/team/alabama-st-hornets" xr:uid="{B23A2D4C-6AEC-BD43-BD6E-BF0B7ED2633F}"/>
    <hyperlink ref="C195" r:id="rId195" display="https://www.teamrankings.com/ncaa-basketball/team/montana-st-bobcats" xr:uid="{5E0DE846-E055-F646-A6F3-5553899D0F1C}"/>
    <hyperlink ref="C196" r:id="rId196" display="https://www.teamrankings.com/ncaa-basketball/team/portland-pilots" xr:uid="{3503850D-B0FE-7B4E-A4FD-76E20A0BF9AB}"/>
    <hyperlink ref="C197" r:id="rId197" display="https://www.teamrankings.com/ncaa-basketball/team/eastern-michigan-eagles" xr:uid="{D74258E0-88F0-594A-BEC7-E0CEE2215FDF}"/>
    <hyperlink ref="C198" r:id="rId198" display="https://www.teamrankings.com/ncaa-basketball/team/northwestern-st-demons" xr:uid="{36788BAE-478A-9E47-A742-62368D5EACFE}"/>
    <hyperlink ref="C199" r:id="rId199" display="https://www.teamrankings.com/ncaa-basketball/team/norfolk-state-spartans" xr:uid="{E2966273-902F-DA43-8891-3B30675D2AC8}"/>
    <hyperlink ref="C200" r:id="rId200" display="https://www.teamrankings.com/ncaa-basketball/team/queens-university-of-charlotte-royals" xr:uid="{45AA328B-436B-6449-889B-78EA7AF3E314}"/>
    <hyperlink ref="C201" r:id="rId201" display="https://www.teamrankings.com/ncaa-basketball/team/portland-st-vikings" xr:uid="{A08585C3-4A8C-8141-B80F-8D6B107DB9F8}"/>
    <hyperlink ref="C202" r:id="rId202" display="https://www.teamrankings.com/ncaa-basketball/team/merrimack-warriors" xr:uid="{6A65C899-501D-DD4B-9918-4BE40D1F912A}"/>
    <hyperlink ref="C203" r:id="rId203" display="https://www.teamrankings.com/ncaa-basketball/team/mount-st-marys-mountaineers" xr:uid="{3B1A4797-3E46-E64D-BB70-0C74829832BF}"/>
    <hyperlink ref="C204" r:id="rId204" display="https://www.teamrankings.com/ncaa-basketball/team/tennessee-st-tigers" xr:uid="{C5C0F828-DDDB-274D-9237-B98ED22FA680}"/>
    <hyperlink ref="C205" r:id="rId205" display="https://www.teamrankings.com/ncaa-basketball/team/american-eagles" xr:uid="{F7111E08-C003-A04A-A5DF-9FE8462F331E}"/>
    <hyperlink ref="C206" r:id="rId206" display="https://www.teamrankings.com/ncaa-basketball/team/manhattan-jaspers" xr:uid="{998511C4-8208-D64D-9A50-0200E75E6A3C}"/>
    <hyperlink ref="C207" r:id="rId207" display="https://www.teamrankings.com/ncaa-basketball/team/harvard-crimson" xr:uid="{83E31F91-D7EF-3843-AAAF-627F1A7BA624}"/>
    <hyperlink ref="C208" r:id="rId208" display="https://www.teamrankings.com/ncaa-basketball/team/south-dakota-state-jackrabbits" xr:uid="{49486A27-B3F8-B94F-8282-279DCDCCE71E}"/>
    <hyperlink ref="C209" r:id="rId209" display="https://www.teamrankings.com/ncaa-basketball/team/albany-great-danes" xr:uid="{113717D1-5B9F-234A-92E5-274D4D1BB5D9}"/>
    <hyperlink ref="C210" r:id="rId210" display="https://www.teamrankings.com/ncaa-basketball/team/southern-illinois-salukis" xr:uid="{6311C00C-1B64-6040-9F6D-530BCB74CF65}"/>
    <hyperlink ref="C211" r:id="rId211" display="https://www.teamrankings.com/ncaa-basketball/team/maine-black-bears" xr:uid="{AD342AB0-0371-D143-82A0-7BA21C1DBA0E}"/>
    <hyperlink ref="C212" r:id="rId212" display="https://www.teamrankings.com/ncaa-basketball/team/temple-owls" xr:uid="{1A1EB660-F6A6-304E-8EC5-6B0341AFE260}"/>
    <hyperlink ref="C213" r:id="rId213" display="https://www.teamrankings.com/ncaa-basketball/team/central-michigan-chippewas" xr:uid="{91F6C24D-E022-4848-AA61-5515E842AC07}"/>
    <hyperlink ref="C214" r:id="rId214" display="https://www.teamrankings.com/ncaa-basketball/team/monmouth-nj-hawks" xr:uid="{55E09F43-9C97-3A4A-8BDA-6EEC3DE66ACA}"/>
    <hyperlink ref="C215" r:id="rId215" display="https://www.teamrankings.com/ncaa-basketball/team/washington-st-cougars" xr:uid="{7FF66BA8-3152-2F4E-86EA-879A34D2CBB3}"/>
    <hyperlink ref="C216" r:id="rId216" display="https://www.teamrankings.com/ncaa-basketball/team/cleveland-st-vikings" xr:uid="{BEA090BE-1A78-D24C-A1A3-1078F517172F}"/>
    <hyperlink ref="C217" r:id="rId217" display="https://www.teamrankings.com/ncaa-basketball/team/georgia-southern-eagles" xr:uid="{C9E3E87A-4FCF-5548-981A-AFFE6EA204DA}"/>
    <hyperlink ref="C218" r:id="rId218" display="https://www.teamrankings.com/ncaa-basketball/team/san-jose-st-spartans" xr:uid="{EE2C8B2A-6DEE-A946-A588-0A94795BE9F3}"/>
    <hyperlink ref="C219" r:id="rId219" display="https://www.teamrankings.com/ncaa-basketball/team/delaware-blue-hens" xr:uid="{C9C7CD38-938D-E547-868A-1E1EE9B6FEF4}"/>
    <hyperlink ref="C220" r:id="rId220" display="https://www.teamrankings.com/ncaa-basketball/team/jackson-state-tigers" xr:uid="{D0F49FE0-B30F-5C42-8943-71756EB3AE5F}"/>
    <hyperlink ref="C221" r:id="rId221" display="https://www.teamrankings.com/ncaa-basketball/team/purdue-fort-wayne-mastodons" xr:uid="{63FDA744-50E3-F143-9537-BE2F2B51F8D7}"/>
    <hyperlink ref="C222" r:id="rId222" display="https://www.teamrankings.com/ncaa-basketball/team/southeastern-louisiana-lions" xr:uid="{EEB5B5C3-BC07-0948-B678-02C89050763C}"/>
    <hyperlink ref="C223" r:id="rId223" display="https://www.teamrankings.com/ncaa-basketball/team/texas-el-paso-miners" xr:uid="{6DDADFBD-AACB-9749-8EFA-294436F989F7}"/>
    <hyperlink ref="C224" r:id="rId224" display="https://www.teamrankings.com/ncaa-basketball/team/south-dakota-coyotes" xr:uid="{834DDAD4-00A7-5944-B8E4-6254EA6F9508}"/>
    <hyperlink ref="C225" r:id="rId225" display="https://www.teamrankings.com/ncaa-basketball/team/iona-gaels" xr:uid="{328CA42B-5B40-6C4C-A104-0430CDA7303E}"/>
    <hyperlink ref="C226" r:id="rId226" display="https://www.teamrankings.com/ncaa-basketball/team/csu-bakersfield-roadrunners" xr:uid="{4E2B2C97-8E82-8648-BD41-B5BC74B404DA}"/>
    <hyperlink ref="C227" r:id="rId227" display="https://www.teamrankings.com/ncaa-basketball/team/idaho-state-bengals" xr:uid="{2136F04C-FEA0-204D-A125-78F5F4346559}"/>
    <hyperlink ref="C228" r:id="rId228" display="https://www.teamrankings.com/ncaa-basketball/team/massachusetts-lowell-river-hawks" xr:uid="{E2DD1ED8-4F32-1941-A78A-270832A57430}"/>
    <hyperlink ref="C229" r:id="rId229" display="https://www.teamrankings.com/ncaa-basketball/team/la-salle-explorers" xr:uid="{EC7FBFB7-A9A3-7743-93F8-A0294D3ABE7E}"/>
    <hyperlink ref="C230" r:id="rId230" display="https://www.teamrankings.com/ncaa-basketball/team/evansville-purple-aces" xr:uid="{D8FA4AE0-1BE9-1E41-9F29-65915F459519}"/>
    <hyperlink ref="C231" r:id="rId231" display="https://www.teamrankings.com/ncaa-basketball/team/florida-gulf-coast-eagles" xr:uid="{23ACC996-54DA-A74A-9740-CE4E797AEB34}"/>
    <hyperlink ref="C232" r:id="rId232" display="https://www.teamrankings.com/ncaa-basketball/team/charlotte-49ers" xr:uid="{F4EBF957-6D72-6F46-A607-D9C558F95C95}"/>
    <hyperlink ref="C233" r:id="rId233" display="https://www.teamrankings.com/ncaa-basketball/team/northern-arizona-lumberjacks" xr:uid="{CEF587B2-C010-E445-AABC-5DB00DB2721D}"/>
    <hyperlink ref="C234" r:id="rId234" display="https://www.teamrankings.com/ncaa-basketball/team/northeastern-huskies" xr:uid="{C4C2F32D-40D1-734D-BE5C-61C3B1F5CAC7}"/>
    <hyperlink ref="C235" r:id="rId235" display="https://www.teamrankings.com/ncaa-basketball/team/ohio-bobcats" xr:uid="{A2868278-CEC2-B549-B778-A30CFEC79284}"/>
    <hyperlink ref="C236" r:id="rId236" display="https://www.teamrankings.com/ncaa-basketball/team/princeton-tigers" xr:uid="{C52D9B4B-0A43-504A-9912-0096A7E35DC0}"/>
    <hyperlink ref="C237" r:id="rId237" display="https://www.teamrankings.com/ncaa-basketball/team/texas-state-bobcats" xr:uid="{1D0F0F81-D99B-0045-A3AE-6B5926D98899}"/>
    <hyperlink ref="C238" r:id="rId238" display="https://www.teamrankings.com/ncaa-basketball/team/appalachian-st-mountaineers" xr:uid="{D532B5F2-D017-6242-B03F-1645F59811DD}"/>
    <hyperlink ref="C239" r:id="rId239" display="https://www.teamrankings.com/ncaa-basketball/team/navy-midshipmen" xr:uid="{1D1AEC32-E03C-5F4E-8F3F-029E8FCB750D}"/>
    <hyperlink ref="C240" r:id="rId240" display="https://www.teamrankings.com/ncaa-basketball/team/quinnipiac-bobcats" xr:uid="{32AD62E3-3A56-5B48-BBAF-14B8622866E6}"/>
    <hyperlink ref="C241" r:id="rId241" display="https://www.teamrankings.com/ncaa-basketball/team/north-dakota-state-bison" xr:uid="{73376ABA-2C4D-FD46-8082-D3D660BA9655}"/>
    <hyperlink ref="C242" r:id="rId242" display="https://www.teamrankings.com/ncaa-basketball/team/tulsa-golden-hurricane" xr:uid="{AD3956E2-60BA-DC4F-9F4B-678FE4E5E5DF}"/>
    <hyperlink ref="C243" r:id="rId243" display="https://www.teamrankings.com/ncaa-basketball/team/southern-jaguars" xr:uid="{85D8F0BB-4283-5244-814E-E6CBF4D6D919}"/>
    <hyperlink ref="C244" r:id="rId244" display="https://www.teamrankings.com/ncaa-basketball/team/texas-southern-tigers" xr:uid="{DC612019-BF28-CA4B-87D4-5C7B74EB9FCF}"/>
    <hyperlink ref="C245" r:id="rId245" display="https://www.teamrankings.com/ncaa-basketball/team/denver-pioneers" xr:uid="{BE3B8914-17F7-B844-A41F-018C2E5FFFC8}"/>
    <hyperlink ref="C246" r:id="rId246" display="https://www.teamrankings.com/ncaa-basketball/team/pepperdine-waves" xr:uid="{D6F42376-6059-D846-85B4-57C36167FC87}"/>
    <hyperlink ref="C247" r:id="rId247" display="https://www.teamrankings.com/ncaa-basketball/team/jacksonville-dolphins" xr:uid="{50D221E7-A399-B840-B32F-7641C5B28A23}"/>
    <hyperlink ref="C248" r:id="rId248" display="https://www.teamrankings.com/ncaa-basketball/team/lehigh-mountain-hawks" xr:uid="{04ED5B52-1D74-034D-BB72-9A1863FF3779}"/>
    <hyperlink ref="C249" r:id="rId249" display="https://www.teamrankings.com/ncaa-basketball/team/sacred-heart-pioneers" xr:uid="{2A2AD531-1C85-E545-B6B3-54BF26F7ED04}"/>
    <hyperlink ref="C250" r:id="rId250" display="https://www.teamrankings.com/ncaa-basketball/team/wyoming-cowboys" xr:uid="{9BC00EDC-BA59-6B4C-BC63-00E4BCCA2FC7}"/>
    <hyperlink ref="C251" r:id="rId251" display="https://www.teamrankings.com/ncaa-basketball/team/siena-saints" xr:uid="{CD37A0E2-220F-F241-9DC7-B47DE3ECFDE1}"/>
    <hyperlink ref="C252" r:id="rId252" display="https://www.teamrankings.com/ncaa-basketball/team/austin-peay-governors" xr:uid="{D943C85A-E53C-9843-9B72-A17DF1BCFFCE}"/>
    <hyperlink ref="C253" r:id="rId253" display="https://www.teamrankings.com/ncaa-basketball/team/north-dakota-fighting-hawks" xr:uid="{4D92B448-5BA5-9D4B-A390-F800D07FBF81}"/>
    <hyperlink ref="C254" r:id="rId254" display="https://www.teamrankings.com/ncaa-basketball/team/william--mary-tribe" xr:uid="{1F2FBB6D-6732-7C4D-B934-BBF284D22FF6}"/>
    <hyperlink ref="C255" r:id="rId255" display="https://www.teamrankings.com/ncaa-basketball/team/incarnate-word-cardinals" xr:uid="{99BF8D01-0E85-CD44-A4DF-68A5C1D8DFB0}"/>
    <hyperlink ref="C256" r:id="rId256" display="https://www.teamrankings.com/ncaa-basketball/team/massachusetts-minutemen" xr:uid="{D50D6E5B-A428-C242-9A1D-67C8174BADFD}"/>
    <hyperlink ref="C257" r:id="rId257" display="https://www.teamrankings.com/ncaa-basketball/team/bowling-green-falcons" xr:uid="{4A5175AF-C09E-3F41-8E26-3239E3BB37D5}"/>
    <hyperlink ref="C258" r:id="rId258" display="https://www.teamrankings.com/ncaa-basketball/team/hofstra-pride" xr:uid="{03B5A5FB-1D2F-9B47-A454-95AD2FF4760D}"/>
    <hyperlink ref="C259" r:id="rId259" display="https://www.teamrankings.com/ncaa-basketball/team/kansas-city-roos" xr:uid="{0058CF19-D49A-9B46-BD88-8C3A886E918D}"/>
    <hyperlink ref="C260" r:id="rId260" display="https://www.teamrankings.com/ncaa-basketball/team/elon-university-phoenix" xr:uid="{680F9DC7-4EFB-9E4C-B83F-CBB03C783E09}"/>
    <hyperlink ref="C261" r:id="rId261" display="https://www.teamrankings.com/ncaa-basketball/team/liu-sharks" xr:uid="{CD9E5299-BDF6-8F4B-9C28-25ACEB68E507}"/>
    <hyperlink ref="C262" r:id="rId262" display="https://www.teamrankings.com/ncaa-basketball/team/unc-asheville-bulldogs" xr:uid="{9E0418D6-F09D-4146-9EC4-822354EF8691}"/>
    <hyperlink ref="C263" r:id="rId263" display="https://www.teamrankings.com/ncaa-basketball/team/western-michigan-broncos" xr:uid="{9E7CB8EE-9250-CC41-8028-9E6609BEE2AD}"/>
    <hyperlink ref="C264" r:id="rId264" display="https://www.teamrankings.com/ncaa-basketball/team/campbell-fighting-camels" xr:uid="{1883DAD5-2ADA-AE43-9181-056F941C2312}"/>
    <hyperlink ref="C265" r:id="rId265" display="https://www.teamrankings.com/ncaa-basketball/team/colgate-raiders" xr:uid="{26C036DD-5C16-B147-A510-CA88B5B504AC}"/>
    <hyperlink ref="C266" r:id="rId266" display="https://www.teamrankings.com/ncaa-basketball/team/binghamton-bearcats" xr:uid="{A2D3D8A1-5394-2745-9AE9-0DB8962A879A}"/>
    <hyperlink ref="C267" r:id="rId267" display="https://www.teamrankings.com/ncaa-basketball/team/texas-arlington-mavericks" xr:uid="{1C0652BD-8312-B143-B6B8-D1A5A9A36172}"/>
    <hyperlink ref="C268" r:id="rId268" display="https://www.teamrankings.com/ncaa-basketball/team/eastern-illinois-panthers" xr:uid="{E49E7041-F18A-E14A-8709-9A85090BDE7E}"/>
    <hyperlink ref="C269" r:id="rId269" display="https://www.teamrankings.com/ncaa-basketball/team/rider-broncs" xr:uid="{9A53BF1F-D945-204D-A576-6283A767B486}"/>
    <hyperlink ref="C270" r:id="rId270" display="https://www.teamrankings.com/ncaa-basketball/team/fresno-st-bulldogs" xr:uid="{6803ACFE-E9F9-104E-BFFB-F6916DBB598E}"/>
    <hyperlink ref="C271" r:id="rId271" display="https://www.teamrankings.com/ncaa-basketball/team/fordham-rams" xr:uid="{2E6BA7CD-4DD1-E841-B3A0-ED9941127A6A}"/>
    <hyperlink ref="C272" r:id="rId272" display="https://www.teamrankings.com/ncaa-basketball/team/st-francis-pa-red-flash" xr:uid="{E1B346A7-D804-4946-A2F2-A1ECFC9EB3A3}"/>
    <hyperlink ref="C273" r:id="rId273" display="https://www.teamrankings.com/ncaa-basketball/team/longwood-lancers" xr:uid="{481BF565-2985-7043-AEBA-3CB620B81FD1}"/>
    <hyperlink ref="C274" r:id="rId274" display="https://www.teamrankings.com/ncaa-basketball/team/ball-st-cardinals" xr:uid="{D0681E6E-420A-1E43-A18B-F100077A185E}"/>
    <hyperlink ref="C275" r:id="rId275" display="https://www.teamrankings.com/ncaa-basketball/team/old-dominion-monarchs" xr:uid="{F4784404-6D84-6345-AFEC-515A4EC84A73}"/>
    <hyperlink ref="C276" r:id="rId276" display="https://www.teamrankings.com/ncaa-basketball/team/tarleton-state-texans" xr:uid="{1980C682-C035-D848-96BA-8F360F139594}"/>
    <hyperlink ref="C277" r:id="rId277" display="https://www.teamrankings.com/ncaa-basketball/team/western-kentucky-hilltoppers" xr:uid="{5E3AA07E-0B40-2E48-8271-93C83E981618}"/>
    <hyperlink ref="C278" r:id="rId278" display="https://www.teamrankings.com/ncaa-basketball/team/lafayette-leopards" xr:uid="{F20E8C3D-EE8F-014C-8447-88FBB652966C}"/>
    <hyperlink ref="C279" r:id="rId279" display="https://www.teamrankings.com/ncaa-basketball/team/fairleigh-dickinson-knights" xr:uid="{820B6F83-898E-0A4A-8BE1-C9F0DD655449}"/>
    <hyperlink ref="C280" r:id="rId280" display="https://www.teamrankings.com/ncaa-basketball/team/florida-international-panthers" xr:uid="{CFFC5752-7139-F945-AC1F-737A10E480AE}"/>
    <hyperlink ref="C281" r:id="rId281" display="https://www.teamrankings.com/ncaa-basketball/team/texas-rio-grande-valley-vaqueros" xr:uid="{F2752D26-E8AD-D745-973E-14EB6FC91642}"/>
    <hyperlink ref="C282" r:id="rId282" display="https://www.teamrankings.com/ncaa-basketball/team/uc-davis-aggies" xr:uid="{C8864896-2B5E-8643-8443-373240A077CC}"/>
    <hyperlink ref="C283" r:id="rId283" display="https://www.teamrankings.com/ncaa-basketball/team/delaware-state-hornets" xr:uid="{D769DA25-BFF9-4447-9359-19781412D3A4}"/>
    <hyperlink ref="C284" r:id="rId284" display="https://www.teamrankings.com/ncaa-basketball/team/loyola-md-greyhounds" xr:uid="{D29BF49D-3946-5B43-9CB2-566002196530}"/>
    <hyperlink ref="C285" r:id="rId285" display="https://www.teamrankings.com/ncaa-basketball/team/illinois-chicago-flames" xr:uid="{563559B4-5CAE-C640-A778-B6BE0CA6C0CE}"/>
    <hyperlink ref="C286" r:id="rId286" display="https://www.teamrankings.com/ncaa-basketball/team/little-rock-trojans" xr:uid="{D1E0AA79-9795-3E4F-870D-D0F2CFC1854A}"/>
    <hyperlink ref="C287" r:id="rId287" display="https://www.teamrankings.com/ncaa-basketball/team/boston-u-terriers" xr:uid="{25FAFE2E-92FC-7C4D-876A-27FD6C7013A9}"/>
    <hyperlink ref="C288" r:id="rId288" display="https://www.teamrankings.com/ncaa-basketball/team/pacific-tigers" xr:uid="{8A7CB665-88B3-1648-8C8E-95955795B156}"/>
    <hyperlink ref="C289" r:id="rId289" display="https://www.teamrankings.com/ncaa-basketball/team/weber-st-wildcats" xr:uid="{5F897A0F-FFB2-654A-A232-109D234FD037}"/>
    <hyperlink ref="C290" r:id="rId290" display="https://www.teamrankings.com/ncaa-basketball/team/utah-tech-trailblazers" xr:uid="{7E7B655F-1931-DF4D-A0D4-1A02D3D42F91}"/>
    <hyperlink ref="C291" r:id="rId291" display="https://www.teamrankings.com/ncaa-basketball/team/saint-peters-peacocks" xr:uid="{5C6F7339-49EF-324D-9807-819351788450}"/>
    <hyperlink ref="C292" r:id="rId292" display="https://www.teamrankings.com/ncaa-basketball/team/lindenwood-lions" xr:uid="{E3186110-7331-D34A-85EB-FB96C8CF412B}"/>
    <hyperlink ref="C293" r:id="rId293" display="https://www.teamrankings.com/ncaa-basketball/team/wright-st-raiders" xr:uid="{C28F5636-4D2E-2749-BC41-BD1241E1884C}"/>
    <hyperlink ref="C294" r:id="rId294" display="https://www.teamrankings.com/ncaa-basketball/team/bellarmine-knights" xr:uid="{33EF73BF-AFB2-7745-A55C-96E4346F093C}"/>
    <hyperlink ref="C295" r:id="rId295" display="https://www.teamrankings.com/ncaa-basketball/team/ul-lafayette-ragin-cajuns" xr:uid="{C4A5C58B-05A9-DE44-9409-B7BE4854D154}"/>
    <hyperlink ref="C296" r:id="rId296" display="https://www.teamrankings.com/ncaa-basketball/team/hawaii-rainbow-warriors" xr:uid="{62B75285-B3AC-3F41-9C7B-A358FBF84BE6}"/>
    <hyperlink ref="C297" r:id="rId297" display="https://www.teamrankings.com/ncaa-basketball/team/grambling-state-tigers" xr:uid="{0970A523-BB11-2D4B-A71F-972D9875A080}"/>
    <hyperlink ref="C298" r:id="rId298" display="https://www.teamrankings.com/ncaa-basketball/team/stony-brook-seawolves" xr:uid="{DC63CE40-3444-A540-80AB-305F0622D8EC}"/>
    <hyperlink ref="C299" r:id="rId299" display="https://www.teamrankings.com/ncaa-basketball/team/western-carolina-catamounts" xr:uid="{09315793-7109-3042-8B38-7A8E16F77F21}"/>
    <hyperlink ref="C300" r:id="rId300" display="https://www.teamrankings.com/ncaa-basketball/team/pennsylvania-quakers" xr:uid="{580741D6-F5D8-C14F-A48D-A0CF819627ED}"/>
    <hyperlink ref="C301" r:id="rId301" display="https://www.teamrankings.com/ncaa-basketball/team/mercyhurst-lakers" xr:uid="{8463073C-2948-3A45-8C8A-2D3EA243162A}"/>
    <hyperlink ref="C302" r:id="rId302" display="https://www.teamrankings.com/ncaa-basketball/team/gardner-webb-runnin-bulldogs" xr:uid="{B0F62C16-C2CC-7144-90DA-6EFD25CC1EE0}"/>
    <hyperlink ref="C303" r:id="rId303" display="https://www.teamrankings.com/ncaa-basketball/team/tenn-martin-skyhawks" xr:uid="{7F1CBA77-DC65-A74E-BC16-77ABBB873F8E}"/>
    <hyperlink ref="C304" r:id="rId304" display="https://www.teamrankings.com/ncaa-basketball/team/north-florida-ospreys" xr:uid="{E7816A94-42F6-3C44-8CB5-5F68781A5119}"/>
    <hyperlink ref="C305" r:id="rId305" display="https://www.teamrankings.com/ncaa-basketball/team/florida-am-rattlers" xr:uid="{BB7DBDBE-5F48-8E47-BEBE-EB3187C2345D}"/>
    <hyperlink ref="C306" r:id="rId306" display="https://www.teamrankings.com/ncaa-basketball/team/toledo-rockets" xr:uid="{20E166B3-0BBD-F944-A224-F7209BBC58A4}"/>
    <hyperlink ref="C307" r:id="rId307" display="https://www.teamrankings.com/ncaa-basketball/team/niagara-purple-eagles" xr:uid="{93427716-45BD-EA45-8D4C-3DF387478531}"/>
    <hyperlink ref="C308" r:id="rId308" display="https://www.teamrankings.com/ncaa-basketball/team/idaho-vandals" xr:uid="{213B409F-341C-E142-812A-F699B8C9CC72}"/>
    <hyperlink ref="C309" r:id="rId309" display="https://www.teamrankings.com/ncaa-basketball/team/howard-bison" xr:uid="{16E7EE96-C65D-8041-8E07-F05AA5D329A2}"/>
    <hyperlink ref="C310" r:id="rId310" display="https://www.teamrankings.com/ncaa-basketball/team/fairfield-stags" xr:uid="{EBAA8E87-6D80-D742-8626-CCF51676491F}"/>
    <hyperlink ref="C311" r:id="rId311" display="https://www.teamrankings.com/ncaa-basketball/team/long-beach-st-beach" xr:uid="{CEDA8DF7-54B6-A544-89E2-CC3208A44F27}"/>
    <hyperlink ref="C312" r:id="rId312" display="https://www.teamrankings.com/ncaa-basketball/team/stephen-f-austin-lumberjacks" xr:uid="{076A4BCD-0109-1941-BA53-1ADD7F141134}"/>
    <hyperlink ref="C313" r:id="rId313" display="https://www.teamrankings.com/ncaa-basketball/team/alcorn-st-braves" xr:uid="{20F9B560-4165-184F-9441-7BF42336186A}"/>
    <hyperlink ref="C314" r:id="rId314" display="https://www.teamrankings.com/ncaa-basketball/team/morgan-st-bears" xr:uid="{6DAB343F-DC97-6641-A22A-4FAB3D9099FE}"/>
    <hyperlink ref="C315" r:id="rId315" display="https://www.teamrankings.com/ncaa-basketball/team/houston-christian-huskies" xr:uid="{4713F44C-5C7D-FB4E-8A7E-4F00A20E393D}"/>
    <hyperlink ref="C316" r:id="rId316" display="https://www.teamrankings.com/ncaa-basketball/team/texas-am-commerce-lions" xr:uid="{886853AB-A16B-5E4E-A69F-60E4CA462C58}"/>
    <hyperlink ref="C317" r:id="rId317" display="https://www.teamrankings.com/ncaa-basketball/team/vmi-keydets" xr:uid="{F06D0788-B1CE-174D-BC9B-EB8F00835F83}"/>
    <hyperlink ref="C318" r:id="rId318" display="https://www.teamrankings.com/ncaa-basketball/team/bethune-cookman-wildcats" xr:uid="{944FDA58-106D-864C-9F97-7CDEB8252484}"/>
    <hyperlink ref="C319" r:id="rId319" display="https://www.teamrankings.com/ncaa-basketball/team/charleston-southern-buccaneers" xr:uid="{A5FD35E8-A44D-1441-B964-159DAE1458AE}"/>
    <hyperlink ref="C320" r:id="rId320" display="https://www.teamrankings.com/ncaa-basketball/team/oral-roberts-golden-eagles" xr:uid="{2E98E3A4-6BD7-134B-B57F-C5CFF342F669}"/>
    <hyperlink ref="C321" r:id="rId321" display="https://www.teamrankings.com/ncaa-basketball/team/holy-cross-crusaders" xr:uid="{D0A1446B-260D-CA44-81C1-5A9A953C63B5}"/>
    <hyperlink ref="C322" r:id="rId322" display="https://www.teamrankings.com/ncaa-basketball/team/coastal-carolina-chanticleers" xr:uid="{510AD92C-3EAE-4E46-A32F-EE9C1CAB21DB}"/>
    <hyperlink ref="C323" r:id="rId323" display="https://www.teamrankings.com/ncaa-basketball/team/iu-indy-jaguars" xr:uid="{8DC6CF58-2C06-EE40-9DDA-301A505B1F8A}"/>
    <hyperlink ref="C324" r:id="rId324" display="https://www.teamrankings.com/ncaa-basketball/team/eastern-washington-eagles" xr:uid="{0BEA2B69-D111-074A-B41E-A04F30684D12}"/>
    <hyperlink ref="C325" r:id="rId325" display="https://www.teamrankings.com/ncaa-basketball/team/marist-red-foxes" xr:uid="{5ED4822C-E2B9-884D-BC83-CEAB02CD6305}"/>
    <hyperlink ref="C326" r:id="rId326" display="https://www.teamrankings.com/ncaa-basketball/team/san-diego-toreros" xr:uid="{982B9BC8-CBE0-9E4B-B005-DEC2CB7DD0CF}"/>
    <hyperlink ref="C327" r:id="rId327" display="https://www.teamrankings.com/ncaa-basketball/team/western-illinois-leathernecks" xr:uid="{4A5B557E-6954-A348-9B6D-DED95EE900D4}"/>
    <hyperlink ref="C328" r:id="rId328" display="https://www.teamrankings.com/ncaa-basketball/team/green-bay-phoenix" xr:uid="{01E79CB3-7C18-AC44-98D9-129E189338C0}"/>
    <hyperlink ref="C329" r:id="rId329" display="https://www.teamrankings.com/ncaa-basketball/team/north-carolina-at-aggies" xr:uid="{6F13D78C-C7D4-DA47-858E-5A73AB749C66}"/>
    <hyperlink ref="C330" r:id="rId330" display="https://www.teamrankings.com/ncaa-basketball/team/mercer-bears" xr:uid="{7E9562A0-B5DD-0D48-8F40-B0B4AC5902E5}"/>
    <hyperlink ref="C331" r:id="rId331" display="https://www.teamrankings.com/ncaa-basketball/team/tennessee-tech-golden-eagles" xr:uid="{ED680377-8410-9A4F-9071-362E8DFFC799}"/>
    <hyperlink ref="C332" r:id="rId332" display="https://www.teamrankings.com/ncaa-basketball/team/stonehill-skyhawks" xr:uid="{513EC7C1-CB8E-0646-9D1F-02F5B62D064D}"/>
    <hyperlink ref="C333" r:id="rId333" display="https://www.teamrankings.com/ncaa-basketball/team/sacramento-state-hornets" xr:uid="{57491F86-4277-3245-98D2-FE3D1704F749}"/>
    <hyperlink ref="C334" r:id="rId334" display="https://www.teamrankings.com/ncaa-basketball/team/umbc-retrievers" xr:uid="{6C1D1095-B01D-3448-B3C5-B7CA13D802C0}"/>
    <hyperlink ref="C335" r:id="rId335" display="https://www.teamrankings.com/ncaa-basketball/team/buffalo-bulls" xr:uid="{9C4CDB27-E506-D245-970B-F59AEB24E2AA}"/>
    <hyperlink ref="C336" r:id="rId336" display="https://www.teamrankings.com/ncaa-basketball/team/air-force-falcons" xr:uid="{0BF48CD1-E3AB-044B-BD64-D4B4CFFCEA83}"/>
    <hyperlink ref="C337" r:id="rId337" display="https://www.teamrankings.com/ncaa-basketball/team/new-hampshire-wildcats" xr:uid="{D8D39534-BD96-4949-BE21-C2871B3C4246}"/>
    <hyperlink ref="C338" r:id="rId338" display="https://www.teamrankings.com/ncaa-basketball/team/north-carolina-central-eagles" xr:uid="{F11ABB0A-27B5-894B-B164-A2FC8C0C3D14}"/>
    <hyperlink ref="C339" r:id="rId339" display="https://www.teamrankings.com/ncaa-basketball/team/southern-miss-golden-eagles" xr:uid="{027DAAD2-6824-794D-9A03-AEA6BD2219BA}"/>
    <hyperlink ref="C340" r:id="rId340" display="https://www.teamrankings.com/ncaa-basketball/team/wagner-seahawks" xr:uid="{43C772DA-14C2-314C-9476-AE61C8AE526F}"/>
    <hyperlink ref="C341" r:id="rId341" display="https://www.teamrankings.com/ncaa-basketball/team/njit-highlanders" xr:uid="{C2986889-E8AD-FA4B-A4DB-A788596970E3}"/>
    <hyperlink ref="C342" r:id="rId342" display="https://www.teamrankings.com/ncaa-basketball/team/southern-utah-thunderbirds" xr:uid="{E94634D9-68F6-EE40-B6C7-31CEE13E9B3D}"/>
    <hyperlink ref="C343" r:id="rId343" display="https://www.teamrankings.com/ncaa-basketball/team/detroit-mercy-titans" xr:uid="{369443FF-53F4-AB4B-9715-163E8D28856C}"/>
    <hyperlink ref="C344" r:id="rId344" display="https://www.teamrankings.com/ncaa-basketball/team/northern-illinois-huskies" xr:uid="{0321CFD0-7996-E34C-A572-C07BF792BFCC}"/>
    <hyperlink ref="C345" r:id="rId345" display="https://www.teamrankings.com/ncaa-basketball/team/south-carolina-upstate-spartans" xr:uid="{5525908A-0A81-F44B-A445-4FA0F5BF6E68}"/>
    <hyperlink ref="C346" r:id="rId346" display="https://www.teamrankings.com/ncaa-basketball/team/army-black-knights" xr:uid="{00904A66-7A7A-CD43-B509-10784517BBBD}"/>
    <hyperlink ref="C347" r:id="rId347" display="https://www.teamrankings.com/ncaa-basketball/team/columbia-lions" xr:uid="{6B68BB98-CE5C-EB44-BFB6-1180F8FA652B}"/>
    <hyperlink ref="C348" r:id="rId348" display="https://www.teamrankings.com/ncaa-basketball/team/central-arkansas-bears" xr:uid="{4A2DA2E2-C31B-D04A-A92B-03FDCEDEDE1C}"/>
    <hyperlink ref="C349" r:id="rId349" display="https://www.teamrankings.com/ncaa-basketball/team/le-moyne-dolphins" xr:uid="{5B9F4BE8-101D-B64A-8C8D-1F2917977830}"/>
    <hyperlink ref="C350" r:id="rId350" display="https://www.teamrankings.com/ncaa-basketball/team/ul-monroe-warhawks" xr:uid="{265E870F-29BF-6D45-AAE7-AE7BF154168E}"/>
    <hyperlink ref="C351" r:id="rId351" display="https://www.teamrankings.com/ncaa-basketball/team/west-georgia-wolves" xr:uid="{B89175F1-FF0B-444D-BCE5-E8C4F3CDE5B9}"/>
    <hyperlink ref="C352" r:id="rId352" display="https://www.teamrankings.com/ncaa-basketball/team/new-orleans-privateers" xr:uid="{B62D6E1F-3FF3-7540-926D-18FF1DA5B21E}"/>
    <hyperlink ref="C353" r:id="rId353" display="https://www.teamrankings.com/ncaa-basketball/team/southern-indiana-screaming-eagles" xr:uid="{88616840-C9E8-4345-9215-6B7D34A54AF3}"/>
    <hyperlink ref="C354" r:id="rId354" display="https://www.teamrankings.com/ncaa-basketball/team/maryland-eastern-shore-hawks" xr:uid="{EFF6C3CB-2D16-1E4E-AAC5-C004FAAD70BA}"/>
    <hyperlink ref="C355" r:id="rId355" display="https://www.teamrankings.com/ncaa-basketball/team/coppin-st-eagles" xr:uid="{76786037-2F19-A740-8EE6-47A263BD9BC5}"/>
    <hyperlink ref="C356" r:id="rId356" display="https://www.teamrankings.com/ncaa-basketball/team/the-citadel-bulldogs" xr:uid="{2D87E97D-57DB-A344-9FCF-521C449218E1}"/>
    <hyperlink ref="C357" r:id="rId357" display="https://www.teamrankings.com/ncaa-basketball/team/canisius-golden-griffins" xr:uid="{B8F34CC8-52AB-3E4F-8633-61BE1CD49E4F}"/>
    <hyperlink ref="C358" r:id="rId358" display="https://www.teamrankings.com/ncaa-basketball/team/arkansas-pine-bluff-golden-lions" xr:uid="{4E9A6FDD-BFDD-3845-BAC6-D0BD6FA3D838}"/>
    <hyperlink ref="C359" r:id="rId359" display="https://www.teamrankings.com/ncaa-basketball/team/stetson-hatters" xr:uid="{6C7BB322-109D-5F4B-BEEE-93841D570761}"/>
    <hyperlink ref="C360" r:id="rId360" display="https://www.teamrankings.com/ncaa-basketball/team/morehead-st-eagles" xr:uid="{C4050FFB-9540-A248-BB61-66B285C55F22}"/>
    <hyperlink ref="C361" r:id="rId361" display="https://www.teamrankings.com/ncaa-basketball/team/alabama-am-bulldogs" xr:uid="{ACA9E103-1853-ED4A-B8B2-3A323B0D462B}"/>
    <hyperlink ref="C362" r:id="rId362" display="https://www.teamrankings.com/ncaa-basketball/team/chicago-st-cougars" xr:uid="{D13304B0-B0FA-3F42-9769-8AE6E9D21DE5}"/>
    <hyperlink ref="C363" r:id="rId363" display="https://www.teamrankings.com/ncaa-basketball/team/prairie-view-am-panthers" xr:uid="{E371EF68-24F7-8148-B6CC-A85516A4BDD1}"/>
    <hyperlink ref="C364" r:id="rId364" display="https://www.teamrankings.com/ncaa-basketball/team/csu-fullerton-titans" xr:uid="{14C194D4-E7C3-EB49-8A66-B8CDD28E0785}"/>
    <hyperlink ref="C365" r:id="rId365" display="https://www.teamrankings.com/ncaa-basketball/team/mississippi-valley-state-delta-devils" xr:uid="{F42A1C34-2647-0A40-AC85-F57473FE431E}"/>
  </hyperlinks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2024-2025 March Madness Data</vt:lpstr>
      <vt:lpstr>PPG TO 3PT </vt:lpstr>
      <vt:lpstr>OPPG</vt:lpstr>
      <vt:lpstr>Rebound Margin</vt:lpstr>
      <vt:lpstr>BPI</vt:lpstr>
      <vt:lpstr>SOR</vt:lpstr>
      <vt:lpstr>EFG Efficiency Experience</vt:lpstr>
      <vt:lpstr>NET</vt:lpstr>
      <vt:lpstr>Last10 W 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Sager</dc:creator>
  <cp:lastModifiedBy>Andrew Sager</cp:lastModifiedBy>
  <dcterms:created xsi:type="dcterms:W3CDTF">2024-12-20T21:59:26Z</dcterms:created>
  <dcterms:modified xsi:type="dcterms:W3CDTF">2025-04-02T03:42:01Z</dcterms:modified>
</cp:coreProperties>
</file>