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16C0C349-F5EF-B240-BA1C-4523AECBB767}" xr6:coauthVersionLast="47" xr6:coauthVersionMax="47" xr10:uidLastSave="{00000000-0000-0000-0000-000000000000}"/>
  <bookViews>
    <workbookView xWindow="80" yWindow="840" windowWidth="24440" windowHeight="16940" xr2:uid="{B1BD618D-AA5D-5440-BE3A-F73E79450092}"/>
  </bookViews>
  <sheets>
    <sheet name="Taul1" sheetId="1" r:id="rId1"/>
    <sheet name="Tau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  <c r="L3" i="1"/>
  <c r="K35" i="1"/>
  <c r="P35" i="1" s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" i="1"/>
  <c r="E2" i="2"/>
  <c r="D2" i="2"/>
  <c r="C2" i="2"/>
  <c r="B2" i="2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L2" i="2" l="1"/>
  <c r="P25" i="1"/>
  <c r="P14" i="1"/>
  <c r="Q14" i="1" s="1"/>
  <c r="P5" i="1"/>
  <c r="Q5" i="1" s="1"/>
  <c r="P10" i="1"/>
  <c r="Q10" i="1" s="1"/>
  <c r="P20" i="1"/>
  <c r="Q20" i="1" s="1"/>
  <c r="P30" i="1"/>
  <c r="Q30" i="1" s="1"/>
  <c r="P32" i="1"/>
  <c r="Q32" i="1" s="1"/>
  <c r="P33" i="1"/>
  <c r="Q33" i="1" s="1"/>
  <c r="P15" i="1"/>
  <c r="Q15" i="1" s="1"/>
  <c r="G2" i="2"/>
  <c r="P27" i="1"/>
  <c r="Q27" i="1" s="1"/>
  <c r="P11" i="1"/>
  <c r="Q11" i="1" s="1"/>
  <c r="P21" i="1"/>
  <c r="Q21" i="1" s="1"/>
  <c r="P31" i="1"/>
  <c r="Q31" i="1" s="1"/>
  <c r="P16" i="1"/>
  <c r="Q16" i="1" s="1"/>
  <c r="P26" i="1"/>
  <c r="Q26" i="1" s="1"/>
  <c r="K2" i="2"/>
  <c r="P4" i="1"/>
  <c r="Q4" i="1" s="1"/>
  <c r="P6" i="1"/>
  <c r="Q6" i="1" s="1"/>
  <c r="P8" i="1"/>
  <c r="Q8" i="1" s="1"/>
  <c r="P18" i="1"/>
  <c r="Q18" i="1" s="1"/>
  <c r="P28" i="1"/>
  <c r="Q28" i="1" s="1"/>
  <c r="P9" i="1"/>
  <c r="Q9" i="1" s="1"/>
  <c r="P19" i="1"/>
  <c r="Q19" i="1" s="1"/>
  <c r="P29" i="1"/>
  <c r="Q29" i="1" s="1"/>
  <c r="P13" i="1"/>
  <c r="Q13" i="1" s="1"/>
  <c r="P34" i="1"/>
  <c r="Q34" i="1" s="1"/>
  <c r="P7" i="1"/>
  <c r="Q7" i="1" s="1"/>
  <c r="P17" i="1"/>
  <c r="Q17" i="1" s="1"/>
  <c r="F2" i="2"/>
  <c r="I2" i="2"/>
  <c r="P2" i="1"/>
  <c r="Q2" i="1" s="1"/>
  <c r="P23" i="1"/>
  <c r="Q23" i="1" s="1"/>
  <c r="P12" i="1"/>
  <c r="P3" i="1"/>
  <c r="Q3" i="1" s="1"/>
  <c r="P24" i="1"/>
  <c r="Q24" i="1" s="1"/>
  <c r="H2" i="2"/>
  <c r="P22" i="1"/>
  <c r="Q22" i="1" s="1"/>
  <c r="S3" i="1"/>
  <c r="S4" i="1" s="1"/>
  <c r="J2" i="2"/>
  <c r="Q25" i="1"/>
  <c r="Q35" i="1"/>
  <c r="Q12" i="1"/>
  <c r="T3" i="1" l="1"/>
  <c r="S5" i="1"/>
  <c r="T4" i="1"/>
  <c r="T5" i="1" l="1"/>
  <c r="S6" i="1"/>
  <c r="S7" i="1" l="1"/>
  <c r="T6" i="1"/>
  <c r="S8" i="1" l="1"/>
  <c r="T7" i="1"/>
  <c r="S9" i="1" l="1"/>
  <c r="T8" i="1"/>
  <c r="S10" i="1" l="1"/>
  <c r="T9" i="1"/>
  <c r="S11" i="1" l="1"/>
  <c r="T10" i="1"/>
  <c r="S12" i="1" l="1"/>
  <c r="T11" i="1"/>
  <c r="S13" i="1" l="1"/>
  <c r="T12" i="1"/>
  <c r="S14" i="1" l="1"/>
  <c r="T13" i="1"/>
  <c r="S15" i="1" l="1"/>
  <c r="T14" i="1"/>
  <c r="S16" i="1" l="1"/>
  <c r="T15" i="1"/>
  <c r="S17" i="1" l="1"/>
  <c r="T16" i="1"/>
  <c r="S18" i="1" l="1"/>
  <c r="T17" i="1"/>
  <c r="S19" i="1" l="1"/>
  <c r="T18" i="1"/>
  <c r="S20" i="1" l="1"/>
  <c r="T19" i="1"/>
  <c r="S21" i="1" l="1"/>
  <c r="T20" i="1"/>
  <c r="S22" i="1" l="1"/>
  <c r="T21" i="1"/>
  <c r="S23" i="1" l="1"/>
  <c r="T22" i="1"/>
  <c r="S24" i="1" l="1"/>
  <c r="T23" i="1"/>
  <c r="S25" i="1" l="1"/>
  <c r="T24" i="1"/>
  <c r="S26" i="1" l="1"/>
  <c r="T25" i="1"/>
  <c r="S27" i="1" l="1"/>
  <c r="T26" i="1"/>
  <c r="S28" i="1" l="1"/>
  <c r="T27" i="1"/>
  <c r="S29" i="1" l="1"/>
  <c r="T28" i="1"/>
  <c r="S30" i="1" l="1"/>
  <c r="T29" i="1"/>
  <c r="S31" i="1" l="1"/>
  <c r="T30" i="1"/>
  <c r="S32" i="1" l="1"/>
  <c r="T31" i="1"/>
  <c r="S33" i="1" l="1"/>
  <c r="T32" i="1"/>
  <c r="S34" i="1" l="1"/>
  <c r="T33" i="1"/>
  <c r="S35" i="1" l="1"/>
  <c r="T34" i="1"/>
</calcChain>
</file>

<file path=xl/sharedStrings.xml><?xml version="1.0" encoding="utf-8"?>
<sst xmlns="http://schemas.openxmlformats.org/spreadsheetml/2006/main" count="6" uniqueCount="6">
  <si>
    <t>avioituvuus_naiset_30_34</t>
  </si>
  <si>
    <t>avioituvuus_naiset_25_29</t>
  </si>
  <si>
    <t>eronneisuus_25_29</t>
  </si>
  <si>
    <t>eronneisuus_30_34</t>
  </si>
  <si>
    <t>hedelmallisyysluku</t>
  </si>
  <si>
    <t>ei-aviossa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</si>
</sst>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000_-;\-* #,##0.00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Taul1!$N$1</c:f>
              <c:strCache>
                <c:ptCount val="1"/>
                <c:pt idx="0">
                  <c:v>ei-aviossa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Taul1!$B$2:$B$47</c:f>
              <c:numCache>
                <c:formatCode>0.000</c:formatCode>
                <c:ptCount val="46"/>
                <c:pt idx="0" formatCode="General">
                  <c:v>1.71</c:v>
                </c:pt>
                <c:pt idx="1">
                  <c:v>1.782</c:v>
                </c:pt>
                <c:pt idx="2">
                  <c:v>1.794</c:v>
                </c:pt>
                <c:pt idx="3">
                  <c:v>1.847</c:v>
                </c:pt>
                <c:pt idx="4">
                  <c:v>1.8129999999999999</c:v>
                </c:pt>
                <c:pt idx="5">
                  <c:v>1.847</c:v>
                </c:pt>
                <c:pt idx="6">
                  <c:v>1.8069999999999999</c:v>
                </c:pt>
                <c:pt idx="7">
                  <c:v>1.764</c:v>
                </c:pt>
                <c:pt idx="8">
                  <c:v>1.746</c:v>
                </c:pt>
                <c:pt idx="9">
                  <c:v>1.7</c:v>
                </c:pt>
                <c:pt idx="10">
                  <c:v>1.7350000000000001</c:v>
                </c:pt>
                <c:pt idx="11">
                  <c:v>1.7290000000000001</c:v>
                </c:pt>
                <c:pt idx="12">
                  <c:v>1.726</c:v>
                </c:pt>
                <c:pt idx="13">
                  <c:v>1.718</c:v>
                </c:pt>
                <c:pt idx="14">
                  <c:v>1.76</c:v>
                </c:pt>
                <c:pt idx="15">
                  <c:v>1.8</c:v>
                </c:pt>
                <c:pt idx="16">
                  <c:v>1.8029999999999999</c:v>
                </c:pt>
                <c:pt idx="17">
                  <c:v>1.837</c:v>
                </c:pt>
                <c:pt idx="18">
                  <c:v>1.829</c:v>
                </c:pt>
                <c:pt idx="19">
                  <c:v>1.8460000000000001</c:v>
                </c:pt>
                <c:pt idx="20">
                  <c:v>1.8640000000000001</c:v>
                </c:pt>
                <c:pt idx="21">
                  <c:v>1.87</c:v>
                </c:pt>
                <c:pt idx="22">
                  <c:v>1.827</c:v>
                </c:pt>
                <c:pt idx="23">
                  <c:v>1.8009999999999999</c:v>
                </c:pt>
                <c:pt idx="24">
                  <c:v>1.7470000000000001</c:v>
                </c:pt>
                <c:pt idx="25">
                  <c:v>1.71</c:v>
                </c:pt>
                <c:pt idx="26">
                  <c:v>1.65</c:v>
                </c:pt>
                <c:pt idx="27">
                  <c:v>1.5669999999999999</c:v>
                </c:pt>
                <c:pt idx="28">
                  <c:v>1.4890000000000001</c:v>
                </c:pt>
                <c:pt idx="29">
                  <c:v>1.407</c:v>
                </c:pt>
                <c:pt idx="30">
                  <c:v>1.347</c:v>
                </c:pt>
                <c:pt idx="31">
                  <c:v>1.37</c:v>
                </c:pt>
                <c:pt idx="32">
                  <c:v>1.458</c:v>
                </c:pt>
                <c:pt idx="33">
                  <c:v>1.3160000000000001</c:v>
                </c:pt>
              </c:numCache>
            </c:numRef>
          </c:xVal>
          <c:yVal>
            <c:numRef>
              <c:f>Taul1!$N$2:$N$47</c:f>
              <c:numCache>
                <c:formatCode>_-* #\ ##0.0000_-;\-* #\ ##0.0000_-;_-* "-"??_-;_-@_-</c:formatCode>
                <c:ptCount val="46"/>
                <c:pt idx="0">
                  <c:v>0.30302370948000001</c:v>
                </c:pt>
                <c:pt idx="1">
                  <c:v>0.30302370948000001</c:v>
                </c:pt>
                <c:pt idx="2">
                  <c:v>0.30386482800000003</c:v>
                </c:pt>
                <c:pt idx="3">
                  <c:v>0.31450135801599999</c:v>
                </c:pt>
                <c:pt idx="4">
                  <c:v>0.28704053552000003</c:v>
                </c:pt>
                <c:pt idx="5">
                  <c:v>0.29853735137999998</c:v>
                </c:pt>
                <c:pt idx="6">
                  <c:v>0.32335373166799997</c:v>
                </c:pt>
                <c:pt idx="7">
                  <c:v>0.32030348921599999</c:v>
                </c:pt>
                <c:pt idx="8">
                  <c:v>0.33732858045199998</c:v>
                </c:pt>
                <c:pt idx="9">
                  <c:v>0.32856415614000001</c:v>
                </c:pt>
                <c:pt idx="10">
                  <c:v>0.34503851604800001</c:v>
                </c:pt>
                <c:pt idx="11">
                  <c:v>0.3240190496</c:v>
                </c:pt>
                <c:pt idx="12">
                  <c:v>0.33208483689000001</c:v>
                </c:pt>
                <c:pt idx="13">
                  <c:v>0.30999085376000002</c:v>
                </c:pt>
                <c:pt idx="14">
                  <c:v>0.30805069065000001</c:v>
                </c:pt>
                <c:pt idx="15">
                  <c:v>0.28588041390000002</c:v>
                </c:pt>
                <c:pt idx="16">
                  <c:v>0.28426053839999998</c:v>
                </c:pt>
                <c:pt idx="17">
                  <c:v>0.29021969830400002</c:v>
                </c:pt>
                <c:pt idx="18">
                  <c:v>0.275923345584</c:v>
                </c:pt>
                <c:pt idx="19">
                  <c:v>0.282131351792</c:v>
                </c:pt>
                <c:pt idx="20">
                  <c:v>0.29535554794800001</c:v>
                </c:pt>
                <c:pt idx="21">
                  <c:v>0.294942843387</c:v>
                </c:pt>
                <c:pt idx="22">
                  <c:v>0.29799999999999999</c:v>
                </c:pt>
                <c:pt idx="23">
                  <c:v>0.30804989819999995</c:v>
                </c:pt>
                <c:pt idx="24">
                  <c:v>0.35077119172999999</c:v>
                </c:pt>
                <c:pt idx="25">
                  <c:v>0.37145401479999995</c:v>
                </c:pt>
                <c:pt idx="26">
                  <c:v>0.37332828085800002</c:v>
                </c:pt>
                <c:pt idx="27">
                  <c:v>0.37903574535000006</c:v>
                </c:pt>
                <c:pt idx="28">
                  <c:v>0.396966960456</c:v>
                </c:pt>
                <c:pt idx="29">
                  <c:v>0.40839632944000004</c:v>
                </c:pt>
                <c:pt idx="30">
                  <c:v>0.45032245699999995</c:v>
                </c:pt>
                <c:pt idx="31">
                  <c:v>0.46326862295599991</c:v>
                </c:pt>
                <c:pt idx="32">
                  <c:v>0.47292989292800003</c:v>
                </c:pt>
                <c:pt idx="33">
                  <c:v>0.431170801188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A-5F42-B84D-3F688611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92367"/>
        <c:axId val="653174672"/>
      </c:scatterChart>
      <c:valAx>
        <c:axId val="2212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3174672"/>
        <c:crosses val="autoZero"/>
        <c:crossBetween val="midCat"/>
      </c:valAx>
      <c:valAx>
        <c:axId val="653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_-;\-* #\ 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12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11</xdr:row>
      <xdr:rowOff>69850</xdr:rowOff>
    </xdr:from>
    <xdr:to>
      <xdr:col>9</xdr:col>
      <xdr:colOff>222250</xdr:colOff>
      <xdr:row>24</xdr:row>
      <xdr:rowOff>171450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8B58B67-7F33-D4CC-0088-96337E5D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CBB9-BD3F-B444-9DD4-F3B1C10F05F8}">
  <dimension ref="A1:T36"/>
  <sheetViews>
    <sheetView tabSelected="1" workbookViewId="0">
      <selection activeCell="M22" sqref="M22"/>
    </sheetView>
  </sheetViews>
  <sheetFormatPr baseColWidth="10" defaultRowHeight="16" x14ac:dyDescent="0.2"/>
  <cols>
    <col min="2" max="2" width="16.6640625" bestFit="1" customWidth="1"/>
    <col min="3" max="4" width="22.6640625" bestFit="1" customWidth="1"/>
  </cols>
  <sheetData>
    <row r="1" spans="1:20" x14ac:dyDescent="0.2">
      <c r="B1" s="1" t="s">
        <v>4</v>
      </c>
      <c r="C1" s="1" t="s">
        <v>0</v>
      </c>
      <c r="D1" s="1" t="s">
        <v>1</v>
      </c>
      <c r="E1" s="2" t="s">
        <v>2</v>
      </c>
      <c r="F1" s="2" t="s">
        <v>3</v>
      </c>
      <c r="N1" t="s">
        <v>5</v>
      </c>
    </row>
    <row r="2" spans="1:20" x14ac:dyDescent="0.2">
      <c r="A2">
        <v>1989</v>
      </c>
      <c r="B2">
        <v>1.71</v>
      </c>
      <c r="C2">
        <v>49.6</v>
      </c>
      <c r="D2">
        <v>88.3</v>
      </c>
      <c r="E2" s="3">
        <v>24.5</v>
      </c>
      <c r="F2" s="3">
        <v>20.9</v>
      </c>
      <c r="G2">
        <f>D2/E2</f>
        <v>3.6040816326530609</v>
      </c>
      <c r="H2">
        <f>C2/F2</f>
        <v>2.3732057416267947</v>
      </c>
      <c r="I2">
        <f>D2/F2</f>
        <v>4.2248803827751198</v>
      </c>
      <c r="J2">
        <f>C2/E2</f>
        <v>2.0244897959183672</v>
      </c>
      <c r="K2">
        <f>(1-D2/100)*(1-C2/100)/(E2+F2)*100</f>
        <v>0.12988546255506608</v>
      </c>
      <c r="L2">
        <f t="shared" ref="L2:L35" si="0">(1-D2/100)*(1-C2/100)/((1-E2/100)/(1-F2/100))</f>
        <v>6.1779719205298012E-2</v>
      </c>
      <c r="M2">
        <v>0.24076228</v>
      </c>
      <c r="N2" s="6">
        <v>0.30302370948000001</v>
      </c>
      <c r="P2">
        <f t="shared" ref="P2:P35" si="1">K2/$K$2*$B$2</f>
        <v>1.71</v>
      </c>
      <c r="Q2">
        <f t="shared" ref="Q2:Q35" si="2">B2-P2</f>
        <v>0</v>
      </c>
    </row>
    <row r="3" spans="1:20" x14ac:dyDescent="0.2">
      <c r="A3">
        <v>1990</v>
      </c>
      <c r="B3" s="5">
        <v>1.782</v>
      </c>
      <c r="C3" s="4">
        <v>51.4</v>
      </c>
      <c r="D3" s="4">
        <v>87.5</v>
      </c>
      <c r="E3">
        <v>24.5</v>
      </c>
      <c r="F3">
        <v>20.9</v>
      </c>
      <c r="G3">
        <f t="shared" ref="G3:G35" si="3">D3/E3</f>
        <v>3.5714285714285716</v>
      </c>
      <c r="H3">
        <f t="shared" ref="H3:H35" si="4">C3/F3</f>
        <v>2.45933014354067</v>
      </c>
      <c r="I3">
        <f t="shared" ref="I3:I35" si="5">D3/F3</f>
        <v>4.1866028708133971</v>
      </c>
      <c r="J3">
        <f t="shared" ref="J3:J35" si="6">C3/E3</f>
        <v>2.0979591836734692</v>
      </c>
      <c r="K3">
        <f t="shared" ref="K3:K35" si="7">(1-D3/100)*(1-C3/100)/(E3+F3)*100</f>
        <v>0.13381057268722465</v>
      </c>
      <c r="L3">
        <f t="shared" si="0"/>
        <v>6.3646688741721857E-2</v>
      </c>
      <c r="M3">
        <v>0.24076228</v>
      </c>
      <c r="N3" s="6">
        <v>0.30302370948000001</v>
      </c>
      <c r="P3">
        <f t="shared" si="1"/>
        <v>1.7616758241758239</v>
      </c>
      <c r="Q3">
        <f t="shared" si="2"/>
        <v>2.0324175824176116E-2</v>
      </c>
      <c r="S3">
        <f>B2*H3/H2</f>
        <v>1.7720564516129031</v>
      </c>
      <c r="T3" s="5">
        <f t="shared" ref="T3:T34" si="8">B3-S3</f>
        <v>9.9435483870968788E-3</v>
      </c>
    </row>
    <row r="4" spans="1:20" x14ac:dyDescent="0.2">
      <c r="A4">
        <v>1991</v>
      </c>
      <c r="B4" s="5">
        <v>1.794</v>
      </c>
      <c r="C4" s="4">
        <v>50.5</v>
      </c>
      <c r="D4" s="4">
        <v>86</v>
      </c>
      <c r="E4" s="4">
        <v>24.5</v>
      </c>
      <c r="F4" s="4">
        <v>21.5</v>
      </c>
      <c r="G4">
        <f t="shared" si="3"/>
        <v>3.510204081632653</v>
      </c>
      <c r="H4">
        <f t="shared" si="4"/>
        <v>2.3488372093023258</v>
      </c>
      <c r="I4">
        <f t="shared" si="5"/>
        <v>4</v>
      </c>
      <c r="J4">
        <f t="shared" si="6"/>
        <v>2.0612244897959182</v>
      </c>
      <c r="K4">
        <f t="shared" si="7"/>
        <v>0.15065217391304347</v>
      </c>
      <c r="L4">
        <f t="shared" si="0"/>
        <v>7.2053642384105956E-2</v>
      </c>
      <c r="M4">
        <v>0.23545931199999998</v>
      </c>
      <c r="N4" s="6">
        <v>0.30386482800000003</v>
      </c>
      <c r="P4">
        <f t="shared" si="1"/>
        <v>1.9834030100334445</v>
      </c>
      <c r="Q4">
        <f t="shared" si="2"/>
        <v>-0.18940301003344451</v>
      </c>
      <c r="S4">
        <f t="shared" ref="S4:S35" si="9">S3*H4/H3</f>
        <v>1.6924413915978995</v>
      </c>
      <c r="T4" s="5">
        <f t="shared" si="8"/>
        <v>0.10155860840210051</v>
      </c>
    </row>
    <row r="5" spans="1:20" x14ac:dyDescent="0.2">
      <c r="A5">
        <v>1992</v>
      </c>
      <c r="B5" s="5">
        <v>1.847</v>
      </c>
      <c r="C5" s="4">
        <v>49.5</v>
      </c>
      <c r="D5" s="4">
        <v>81.099999999999994</v>
      </c>
      <c r="E5" s="4">
        <v>25.3</v>
      </c>
      <c r="F5" s="4">
        <v>21.8</v>
      </c>
      <c r="G5">
        <f t="shared" si="3"/>
        <v>3.2055335968379444</v>
      </c>
      <c r="H5">
        <f t="shared" si="4"/>
        <v>2.2706422018348622</v>
      </c>
      <c r="I5">
        <f t="shared" si="5"/>
        <v>3.7201834862385317</v>
      </c>
      <c r="J5">
        <f t="shared" si="6"/>
        <v>1.9565217391304348</v>
      </c>
      <c r="K5">
        <f t="shared" si="7"/>
        <v>0.20264331210191089</v>
      </c>
      <c r="L5">
        <f t="shared" si="0"/>
        <v>9.9916987951807271E-2</v>
      </c>
      <c r="M5">
        <v>0.24405300800000007</v>
      </c>
      <c r="N5" s="6">
        <v>0.31450135801599999</v>
      </c>
      <c r="P5">
        <f t="shared" si="1"/>
        <v>2.6678895149436559</v>
      </c>
      <c r="Q5">
        <f t="shared" si="2"/>
        <v>-0.82088951494365592</v>
      </c>
      <c r="S5">
        <f t="shared" si="9"/>
        <v>1.6360984203906479</v>
      </c>
      <c r="T5" s="5">
        <f t="shared" si="8"/>
        <v>0.21090157960935207</v>
      </c>
    </row>
    <row r="6" spans="1:20" x14ac:dyDescent="0.2">
      <c r="A6">
        <v>1993</v>
      </c>
      <c r="B6" s="5">
        <v>1.8129999999999999</v>
      </c>
      <c r="C6" s="4">
        <v>53.6</v>
      </c>
      <c r="D6" s="4">
        <v>84.8</v>
      </c>
      <c r="E6" s="4">
        <v>23.8</v>
      </c>
      <c r="F6" s="4">
        <v>21.6</v>
      </c>
      <c r="G6">
        <f t="shared" si="3"/>
        <v>3.5630252100840334</v>
      </c>
      <c r="H6">
        <f t="shared" si="4"/>
        <v>2.4814814814814814</v>
      </c>
      <c r="I6">
        <f t="shared" si="5"/>
        <v>3.9259259259259256</v>
      </c>
      <c r="J6">
        <f t="shared" si="6"/>
        <v>2.2521008403361344</v>
      </c>
      <c r="K6">
        <f t="shared" si="7"/>
        <v>0.15534801762114536</v>
      </c>
      <c r="L6">
        <f t="shared" si="0"/>
        <v>7.2564241469816285E-2</v>
      </c>
      <c r="M6">
        <v>0.21699352</v>
      </c>
      <c r="N6" s="6">
        <v>0.28704053552000003</v>
      </c>
      <c r="P6">
        <f t="shared" si="1"/>
        <v>2.0452258852258849</v>
      </c>
      <c r="Q6">
        <f t="shared" si="2"/>
        <v>-0.23222588522588494</v>
      </c>
      <c r="S6">
        <f t="shared" si="9"/>
        <v>1.7880174731182794</v>
      </c>
      <c r="T6" s="5">
        <f t="shared" si="8"/>
        <v>2.4982526881720535E-2</v>
      </c>
    </row>
    <row r="7" spans="1:20" x14ac:dyDescent="0.2">
      <c r="A7">
        <v>1994</v>
      </c>
      <c r="B7" s="5">
        <v>1.847</v>
      </c>
      <c r="C7" s="4">
        <v>54.2</v>
      </c>
      <c r="D7" s="4">
        <v>84.1</v>
      </c>
      <c r="E7" s="4">
        <v>24.9</v>
      </c>
      <c r="F7" s="4">
        <v>23.4</v>
      </c>
      <c r="G7">
        <f t="shared" si="3"/>
        <v>3.3775100401606424</v>
      </c>
      <c r="H7">
        <f t="shared" si="4"/>
        <v>2.3162393162393164</v>
      </c>
      <c r="I7">
        <f t="shared" si="5"/>
        <v>3.5940170940170941</v>
      </c>
      <c r="J7">
        <f t="shared" si="6"/>
        <v>2.1767068273092374</v>
      </c>
      <c r="K7">
        <f t="shared" si="7"/>
        <v>0.15077018633540376</v>
      </c>
      <c r="L7">
        <f t="shared" si="0"/>
        <v>7.4276500665778983E-2</v>
      </c>
      <c r="M7">
        <v>0.23702082000000002</v>
      </c>
      <c r="N7" s="6">
        <v>0.29853735137999998</v>
      </c>
      <c r="P7">
        <f t="shared" si="1"/>
        <v>1.9849566961678764</v>
      </c>
      <c r="Q7">
        <f t="shared" si="2"/>
        <v>-0.13795669616787642</v>
      </c>
      <c r="S7">
        <f t="shared" si="9"/>
        <v>1.6689531637717121</v>
      </c>
      <c r="T7" s="5">
        <f t="shared" si="8"/>
        <v>0.17804683622828787</v>
      </c>
    </row>
    <row r="8" spans="1:20" x14ac:dyDescent="0.2">
      <c r="A8">
        <v>1995</v>
      </c>
      <c r="B8" s="5">
        <v>1.8069999999999999</v>
      </c>
      <c r="C8" s="4">
        <v>52.6</v>
      </c>
      <c r="D8" s="4">
        <v>78.5</v>
      </c>
      <c r="E8" s="4">
        <v>27.1</v>
      </c>
      <c r="F8" s="4">
        <v>24.7</v>
      </c>
      <c r="G8">
        <f t="shared" si="3"/>
        <v>2.896678966789668</v>
      </c>
      <c r="H8">
        <f t="shared" si="4"/>
        <v>2.1295546558704457</v>
      </c>
      <c r="I8">
        <f t="shared" si="5"/>
        <v>3.1781376518218623</v>
      </c>
      <c r="J8">
        <f t="shared" si="6"/>
        <v>1.9409594095940959</v>
      </c>
      <c r="K8">
        <f t="shared" si="7"/>
        <v>0.19673745173745175</v>
      </c>
      <c r="L8">
        <f t="shared" si="0"/>
        <v>0.10526506172839506</v>
      </c>
      <c r="M8">
        <v>0.25790015599999999</v>
      </c>
      <c r="N8" s="6">
        <v>0.32335373166799997</v>
      </c>
      <c r="P8">
        <f t="shared" si="1"/>
        <v>2.5901362312076595</v>
      </c>
      <c r="Q8">
        <f t="shared" si="2"/>
        <v>-0.78313623120765952</v>
      </c>
      <c r="S8">
        <f t="shared" si="9"/>
        <v>1.5344385856079403</v>
      </c>
      <c r="T8" s="5">
        <f t="shared" si="8"/>
        <v>0.27256141439205961</v>
      </c>
    </row>
    <row r="9" spans="1:20" x14ac:dyDescent="0.2">
      <c r="A9">
        <v>1996</v>
      </c>
      <c r="B9" s="5">
        <v>1.764</v>
      </c>
      <c r="C9" s="4">
        <v>55.4</v>
      </c>
      <c r="D9" s="4">
        <v>78.5</v>
      </c>
      <c r="E9" s="4">
        <v>27.7</v>
      </c>
      <c r="F9" s="4">
        <v>23.5</v>
      </c>
      <c r="G9">
        <f t="shared" si="3"/>
        <v>2.8339350180505414</v>
      </c>
      <c r="H9">
        <f t="shared" si="4"/>
        <v>2.3574468085106384</v>
      </c>
      <c r="I9">
        <f t="shared" si="5"/>
        <v>3.3404255319148937</v>
      </c>
      <c r="J9">
        <f t="shared" si="6"/>
        <v>2</v>
      </c>
      <c r="K9">
        <f t="shared" si="7"/>
        <v>0.18728515625</v>
      </c>
      <c r="L9">
        <f t="shared" si="0"/>
        <v>0.1014603734439834</v>
      </c>
      <c r="M9">
        <v>0.25623366399999997</v>
      </c>
      <c r="N9" s="6">
        <v>0.32030348921599999</v>
      </c>
      <c r="P9">
        <f t="shared" si="1"/>
        <v>2.4656925485538768</v>
      </c>
      <c r="Q9">
        <f t="shared" si="2"/>
        <v>-0.70169254855387675</v>
      </c>
      <c r="S9">
        <f t="shared" si="9"/>
        <v>1.6986449897048728</v>
      </c>
      <c r="T9" s="5">
        <f t="shared" si="8"/>
        <v>6.5355010295127247E-2</v>
      </c>
    </row>
    <row r="10" spans="1:20" x14ac:dyDescent="0.2">
      <c r="A10">
        <v>1997</v>
      </c>
      <c r="B10" s="5">
        <v>1.746</v>
      </c>
      <c r="C10" s="4">
        <v>51.1</v>
      </c>
      <c r="D10" s="4">
        <v>75.5</v>
      </c>
      <c r="E10" s="4">
        <v>28</v>
      </c>
      <c r="F10" s="4">
        <v>24.6</v>
      </c>
      <c r="G10">
        <f t="shared" si="3"/>
        <v>2.6964285714285716</v>
      </c>
      <c r="H10">
        <f t="shared" si="4"/>
        <v>2.0772357723577235</v>
      </c>
      <c r="I10">
        <f t="shared" si="5"/>
        <v>3.0691056910569103</v>
      </c>
      <c r="J10">
        <f t="shared" si="6"/>
        <v>1.825</v>
      </c>
      <c r="K10">
        <f t="shared" si="7"/>
        <v>0.22776615969581746</v>
      </c>
      <c r="L10">
        <f t="shared" si="0"/>
        <v>0.12546245833333333</v>
      </c>
      <c r="M10">
        <v>0.27429942799999996</v>
      </c>
      <c r="N10" s="6">
        <v>0.33732858045199998</v>
      </c>
      <c r="P10">
        <f t="shared" si="1"/>
        <v>2.998642999902505</v>
      </c>
      <c r="Q10">
        <f t="shared" si="2"/>
        <v>-1.252642999902505</v>
      </c>
      <c r="S10">
        <f t="shared" si="9"/>
        <v>1.4967405094413846</v>
      </c>
      <c r="T10" s="5">
        <f t="shared" si="8"/>
        <v>0.2492594905586154</v>
      </c>
    </row>
    <row r="11" spans="1:20" x14ac:dyDescent="0.2">
      <c r="A11">
        <v>1998</v>
      </c>
      <c r="B11" s="5">
        <v>1.7</v>
      </c>
      <c r="C11" s="4">
        <v>52.7</v>
      </c>
      <c r="D11" s="4">
        <v>74.8</v>
      </c>
      <c r="E11" s="4">
        <v>27</v>
      </c>
      <c r="F11" s="4">
        <v>26.1</v>
      </c>
      <c r="G11">
        <f t="shared" si="3"/>
        <v>2.7703703703703701</v>
      </c>
      <c r="H11">
        <f t="shared" si="4"/>
        <v>2.0191570881226055</v>
      </c>
      <c r="I11">
        <f t="shared" si="5"/>
        <v>2.8659003831417622</v>
      </c>
      <c r="J11">
        <f t="shared" si="6"/>
        <v>1.9518518518518519</v>
      </c>
      <c r="K11">
        <f t="shared" si="7"/>
        <v>0.22447457627118644</v>
      </c>
      <c r="L11">
        <f t="shared" si="0"/>
        <v>0.12066553972602739</v>
      </c>
      <c r="M11">
        <v>0.28849338000000002</v>
      </c>
      <c r="N11" s="6">
        <v>0.32856415614000001</v>
      </c>
      <c r="P11">
        <f t="shared" si="1"/>
        <v>2.9553078371722439</v>
      </c>
      <c r="Q11">
        <f t="shared" si="2"/>
        <v>-1.2553078371722439</v>
      </c>
      <c r="S11">
        <f t="shared" si="9"/>
        <v>1.4548922413793104</v>
      </c>
      <c r="T11" s="5">
        <f t="shared" si="8"/>
        <v>0.24510775862068956</v>
      </c>
    </row>
    <row r="12" spans="1:20" x14ac:dyDescent="0.2">
      <c r="A12">
        <v>1999</v>
      </c>
      <c r="B12" s="5">
        <v>1.7350000000000001</v>
      </c>
      <c r="C12" s="4">
        <v>53</v>
      </c>
      <c r="D12" s="4">
        <v>74.400000000000006</v>
      </c>
      <c r="E12" s="4">
        <v>29.6</v>
      </c>
      <c r="F12" s="4">
        <v>27.6</v>
      </c>
      <c r="G12">
        <f t="shared" si="3"/>
        <v>2.5135135135135136</v>
      </c>
      <c r="H12">
        <f t="shared" si="4"/>
        <v>1.9202898550724636</v>
      </c>
      <c r="I12">
        <f t="shared" si="5"/>
        <v>2.6956521739130435</v>
      </c>
      <c r="J12">
        <f t="shared" si="6"/>
        <v>1.7905405405405403</v>
      </c>
      <c r="K12">
        <f t="shared" si="7"/>
        <v>0.21034965034965025</v>
      </c>
      <c r="L12">
        <f t="shared" si="0"/>
        <v>0.12373818181818176</v>
      </c>
      <c r="M12">
        <v>0.28183055199999996</v>
      </c>
      <c r="N12" s="6">
        <v>0.34503851604800001</v>
      </c>
      <c r="P12">
        <f t="shared" si="1"/>
        <v>2.769346892423814</v>
      </c>
      <c r="Q12">
        <f t="shared" si="2"/>
        <v>-1.0343468924238139</v>
      </c>
      <c r="S12">
        <f t="shared" si="9"/>
        <v>1.3836540147265075</v>
      </c>
      <c r="T12" s="5">
        <f t="shared" si="8"/>
        <v>0.35134598527349259</v>
      </c>
    </row>
    <row r="13" spans="1:20" x14ac:dyDescent="0.2">
      <c r="A13">
        <v>2000</v>
      </c>
      <c r="B13" s="5">
        <v>1.7290000000000001</v>
      </c>
      <c r="C13" s="4">
        <v>59.1</v>
      </c>
      <c r="D13" s="4">
        <v>76.900000000000006</v>
      </c>
      <c r="E13" s="4">
        <v>29.3</v>
      </c>
      <c r="F13" s="4">
        <v>26.3</v>
      </c>
      <c r="G13">
        <f t="shared" si="3"/>
        <v>2.6245733788395906</v>
      </c>
      <c r="H13">
        <f t="shared" si="4"/>
        <v>2.247148288973384</v>
      </c>
      <c r="I13">
        <f t="shared" si="5"/>
        <v>2.9239543726235744</v>
      </c>
      <c r="J13">
        <f t="shared" si="6"/>
        <v>2.0170648464163823</v>
      </c>
      <c r="K13">
        <f t="shared" si="7"/>
        <v>0.16992625899280572</v>
      </c>
      <c r="L13">
        <f t="shared" si="0"/>
        <v>9.8488009900990089E-2</v>
      </c>
      <c r="M13">
        <v>0.26740560000000002</v>
      </c>
      <c r="N13" s="6">
        <v>0.3240190496</v>
      </c>
      <c r="P13">
        <f t="shared" si="1"/>
        <v>2.2371549299022315</v>
      </c>
      <c r="Q13">
        <f t="shared" si="2"/>
        <v>-0.50815492990223143</v>
      </c>
      <c r="S13">
        <f t="shared" si="9"/>
        <v>1.6191700141052372</v>
      </c>
      <c r="T13" s="5">
        <f t="shared" si="8"/>
        <v>0.10982998589476289</v>
      </c>
    </row>
    <row r="14" spans="1:20" x14ac:dyDescent="0.2">
      <c r="A14">
        <v>2001</v>
      </c>
      <c r="B14" s="5">
        <v>1.726</v>
      </c>
      <c r="C14" s="4">
        <v>55.2</v>
      </c>
      <c r="D14" s="4">
        <v>72.7</v>
      </c>
      <c r="E14" s="4">
        <v>28.5</v>
      </c>
      <c r="F14" s="4">
        <v>26.8</v>
      </c>
      <c r="G14">
        <f t="shared" si="3"/>
        <v>2.5508771929824561</v>
      </c>
      <c r="H14">
        <f t="shared" si="4"/>
        <v>2.0597014925373136</v>
      </c>
      <c r="I14">
        <f t="shared" si="5"/>
        <v>2.7126865671641793</v>
      </c>
      <c r="J14">
        <f t="shared" si="6"/>
        <v>1.9368421052631579</v>
      </c>
      <c r="K14">
        <f t="shared" si="7"/>
        <v>0.22116455696202533</v>
      </c>
      <c r="L14">
        <f t="shared" si="0"/>
        <v>0.12521192727272726</v>
      </c>
      <c r="M14">
        <v>0.28886402999999999</v>
      </c>
      <c r="N14" s="6">
        <v>0.33208483689000001</v>
      </c>
      <c r="P14">
        <f t="shared" si="1"/>
        <v>2.9117299578059073</v>
      </c>
      <c r="Q14">
        <f t="shared" si="2"/>
        <v>-1.1857299578059073</v>
      </c>
      <c r="S14">
        <f t="shared" si="9"/>
        <v>1.4841062831006258</v>
      </c>
      <c r="T14" s="5">
        <f t="shared" si="8"/>
        <v>0.24189371689937422</v>
      </c>
    </row>
    <row r="15" spans="1:20" x14ac:dyDescent="0.2">
      <c r="A15">
        <v>2002</v>
      </c>
      <c r="B15" s="5">
        <v>1.718</v>
      </c>
      <c r="C15" s="4">
        <v>59.7</v>
      </c>
      <c r="D15" s="4">
        <v>79.400000000000006</v>
      </c>
      <c r="E15" s="4">
        <v>27.9</v>
      </c>
      <c r="F15" s="4">
        <v>27.2</v>
      </c>
      <c r="G15">
        <f t="shared" si="3"/>
        <v>2.8458781362007173</v>
      </c>
      <c r="H15">
        <f t="shared" si="4"/>
        <v>2.1948529411764706</v>
      </c>
      <c r="I15">
        <f t="shared" si="5"/>
        <v>2.9191176470588238</v>
      </c>
      <c r="J15">
        <f t="shared" si="6"/>
        <v>2.1397849462365595</v>
      </c>
      <c r="K15">
        <f t="shared" si="7"/>
        <v>0.15066787658802178</v>
      </c>
      <c r="L15">
        <f t="shared" si="0"/>
        <v>8.3823999999999982E-2</v>
      </c>
      <c r="M15">
        <v>0.24992623999999997</v>
      </c>
      <c r="N15" s="6">
        <v>0.30999085376000002</v>
      </c>
      <c r="P15">
        <f t="shared" si="1"/>
        <v>1.9836097427476738</v>
      </c>
      <c r="Q15">
        <f t="shared" si="2"/>
        <v>-0.26560974274767379</v>
      </c>
      <c r="S15">
        <f t="shared" si="9"/>
        <v>1.5814888964658442</v>
      </c>
      <c r="T15" s="5">
        <f t="shared" si="8"/>
        <v>0.13651110353415574</v>
      </c>
    </row>
    <row r="16" spans="1:20" x14ac:dyDescent="0.2">
      <c r="A16">
        <v>2003</v>
      </c>
      <c r="B16" s="5">
        <v>1.76</v>
      </c>
      <c r="C16" s="4">
        <v>59.8</v>
      </c>
      <c r="D16" s="4">
        <v>75.599999999999994</v>
      </c>
      <c r="E16" s="4">
        <v>27.2</v>
      </c>
      <c r="F16" s="4">
        <v>25.9</v>
      </c>
      <c r="G16">
        <f t="shared" si="3"/>
        <v>2.7794117647058822</v>
      </c>
      <c r="H16">
        <f t="shared" si="4"/>
        <v>2.3088803088803087</v>
      </c>
      <c r="I16">
        <f t="shared" si="5"/>
        <v>2.9189189189189189</v>
      </c>
      <c r="J16">
        <f t="shared" si="6"/>
        <v>2.1985294117647056</v>
      </c>
      <c r="K16">
        <f t="shared" si="7"/>
        <v>0.18472316384180804</v>
      </c>
      <c r="L16">
        <f t="shared" si="0"/>
        <v>9.9839571428571486E-2</v>
      </c>
      <c r="M16">
        <v>0.27731300500000006</v>
      </c>
      <c r="N16" s="6">
        <v>0.30805069065000001</v>
      </c>
      <c r="P16">
        <f t="shared" si="1"/>
        <v>2.431962776708541</v>
      </c>
      <c r="Q16">
        <f t="shared" si="2"/>
        <v>-0.67196277670854099</v>
      </c>
      <c r="S16">
        <f t="shared" si="9"/>
        <v>1.6636506725619626</v>
      </c>
      <c r="T16" s="5">
        <f t="shared" si="8"/>
        <v>9.6349327438037369E-2</v>
      </c>
    </row>
    <row r="17" spans="1:20" x14ac:dyDescent="0.2">
      <c r="A17">
        <v>2004</v>
      </c>
      <c r="B17" s="5">
        <v>1.8</v>
      </c>
      <c r="C17" s="4">
        <v>69.099999999999994</v>
      </c>
      <c r="D17" s="4">
        <v>81.099999999999994</v>
      </c>
      <c r="E17" s="4">
        <v>27.8</v>
      </c>
      <c r="F17" s="4">
        <v>25.2</v>
      </c>
      <c r="G17">
        <f t="shared" si="3"/>
        <v>2.9172661870503593</v>
      </c>
      <c r="H17">
        <f t="shared" si="4"/>
        <v>2.7420634920634921</v>
      </c>
      <c r="I17">
        <f t="shared" si="5"/>
        <v>3.2182539682539679</v>
      </c>
      <c r="J17">
        <f t="shared" si="6"/>
        <v>2.4856115107913666</v>
      </c>
      <c r="K17">
        <f t="shared" si="7"/>
        <v>0.11019056603773589</v>
      </c>
      <c r="L17">
        <f t="shared" si="0"/>
        <v>6.0504083102493104E-2</v>
      </c>
      <c r="M17">
        <v>0.25420690000000001</v>
      </c>
      <c r="N17" s="6">
        <v>0.28588041390000002</v>
      </c>
      <c r="P17">
        <f t="shared" si="1"/>
        <v>1.4507079100145142</v>
      </c>
      <c r="Q17">
        <f t="shared" si="2"/>
        <v>0.34929208998548589</v>
      </c>
      <c r="S17">
        <f t="shared" si="9"/>
        <v>1.9757783698156679</v>
      </c>
      <c r="T17" s="5">
        <f t="shared" si="8"/>
        <v>-0.17577836981566786</v>
      </c>
    </row>
    <row r="18" spans="1:20" x14ac:dyDescent="0.2">
      <c r="A18">
        <v>2005</v>
      </c>
      <c r="B18" s="5">
        <v>1.8029999999999999</v>
      </c>
      <c r="C18" s="4">
        <v>71.8</v>
      </c>
      <c r="D18" s="4">
        <v>80.5</v>
      </c>
      <c r="E18" s="4">
        <v>28.5</v>
      </c>
      <c r="F18" s="4">
        <v>25.3</v>
      </c>
      <c r="G18">
        <f t="shared" si="3"/>
        <v>2.8245614035087718</v>
      </c>
      <c r="H18">
        <f t="shared" si="4"/>
        <v>2.8379446640316202</v>
      </c>
      <c r="I18">
        <f t="shared" si="5"/>
        <v>3.1818181818181817</v>
      </c>
      <c r="J18">
        <f t="shared" si="6"/>
        <v>2.5192982456140349</v>
      </c>
      <c r="K18">
        <f t="shared" si="7"/>
        <v>0.10221189591078067</v>
      </c>
      <c r="L18">
        <f t="shared" si="0"/>
        <v>5.7451090909090889E-2</v>
      </c>
      <c r="M18">
        <v>0.24648719999999996</v>
      </c>
      <c r="N18" s="6">
        <v>0.28426053839999998</v>
      </c>
      <c r="P18">
        <f t="shared" si="1"/>
        <v>1.3456651619755708</v>
      </c>
      <c r="Q18">
        <f t="shared" si="2"/>
        <v>0.45733483802442909</v>
      </c>
      <c r="S18">
        <f t="shared" si="9"/>
        <v>2.0448650070126222</v>
      </c>
      <c r="T18" s="5">
        <f t="shared" si="8"/>
        <v>-0.24186500701262226</v>
      </c>
    </row>
    <row r="19" spans="1:20" x14ac:dyDescent="0.2">
      <c r="A19">
        <v>2006</v>
      </c>
      <c r="B19" s="5">
        <v>1.837</v>
      </c>
      <c r="C19" s="4">
        <v>69.099999999999994</v>
      </c>
      <c r="D19" s="4">
        <v>77</v>
      </c>
      <c r="E19" s="4">
        <v>28.3</v>
      </c>
      <c r="F19" s="4">
        <v>24.3</v>
      </c>
      <c r="G19">
        <f t="shared" si="3"/>
        <v>2.7208480565371023</v>
      </c>
      <c r="H19">
        <f t="shared" si="4"/>
        <v>2.8436213991769543</v>
      </c>
      <c r="I19">
        <f t="shared" si="5"/>
        <v>3.168724279835391</v>
      </c>
      <c r="J19">
        <f t="shared" si="6"/>
        <v>2.4416961130742045</v>
      </c>
      <c r="K19">
        <f t="shared" si="7"/>
        <v>0.13511406844106463</v>
      </c>
      <c r="L19">
        <f t="shared" si="0"/>
        <v>7.503485355648537E-2</v>
      </c>
      <c r="M19">
        <v>0.277680704</v>
      </c>
      <c r="N19" s="6">
        <v>0.29021969830400002</v>
      </c>
      <c r="P19">
        <f t="shared" si="1"/>
        <v>1.7788369266981434</v>
      </c>
      <c r="Q19">
        <f t="shared" si="2"/>
        <v>5.8163073301856549E-2</v>
      </c>
      <c r="S19">
        <f t="shared" si="9"/>
        <v>2.0489553464755073</v>
      </c>
      <c r="T19" s="5">
        <f t="shared" si="8"/>
        <v>-0.21195534647550729</v>
      </c>
    </row>
    <row r="20" spans="1:20" x14ac:dyDescent="0.2">
      <c r="A20">
        <v>2007</v>
      </c>
      <c r="B20" s="5">
        <v>1.829</v>
      </c>
      <c r="C20" s="4">
        <v>73.3</v>
      </c>
      <c r="D20" s="4">
        <v>78.8</v>
      </c>
      <c r="E20" s="4">
        <v>27.9</v>
      </c>
      <c r="F20" s="4">
        <v>25.6</v>
      </c>
      <c r="G20">
        <f t="shared" si="3"/>
        <v>2.8243727598566308</v>
      </c>
      <c r="H20">
        <f t="shared" si="4"/>
        <v>2.8632812499999996</v>
      </c>
      <c r="I20">
        <f t="shared" si="5"/>
        <v>3.0781249999999996</v>
      </c>
      <c r="J20">
        <f t="shared" si="6"/>
        <v>2.6272401433691757</v>
      </c>
      <c r="K20">
        <f t="shared" si="7"/>
        <v>0.10580186915887856</v>
      </c>
      <c r="L20">
        <f t="shared" si="0"/>
        <v>5.8409675450762845E-2</v>
      </c>
      <c r="M20">
        <v>0.25638786800000002</v>
      </c>
      <c r="N20" s="6">
        <v>0.275923345584</v>
      </c>
      <c r="P20">
        <f t="shared" si="1"/>
        <v>1.3929287597138071</v>
      </c>
      <c r="Q20">
        <f t="shared" si="2"/>
        <v>0.43607124028619282</v>
      </c>
      <c r="S20">
        <f t="shared" si="9"/>
        <v>2.0631211410030237</v>
      </c>
      <c r="T20" s="5">
        <f t="shared" si="8"/>
        <v>-0.23412114100302372</v>
      </c>
    </row>
    <row r="21" spans="1:20" x14ac:dyDescent="0.2">
      <c r="A21">
        <v>2008</v>
      </c>
      <c r="B21" s="5">
        <v>1.8460000000000001</v>
      </c>
      <c r="C21" s="4">
        <v>75.099999999999994</v>
      </c>
      <c r="D21" s="4">
        <v>80.5</v>
      </c>
      <c r="E21" s="4">
        <v>29.3</v>
      </c>
      <c r="F21" s="4">
        <v>26.2</v>
      </c>
      <c r="G21">
        <f t="shared" si="3"/>
        <v>2.7474402730375425</v>
      </c>
      <c r="H21">
        <f t="shared" si="4"/>
        <v>2.8664122137404577</v>
      </c>
      <c r="I21">
        <f t="shared" si="5"/>
        <v>3.0725190839694658</v>
      </c>
      <c r="J21">
        <f t="shared" si="6"/>
        <v>2.5631399317406141</v>
      </c>
      <c r="K21">
        <f t="shared" si="7"/>
        <v>8.7486486486486492E-2</v>
      </c>
      <c r="L21">
        <f t="shared" si="0"/>
        <v>5.068400282885431E-2</v>
      </c>
      <c r="M21">
        <v>0.24701473199999996</v>
      </c>
      <c r="N21" s="6">
        <v>0.282131351792</v>
      </c>
      <c r="P21">
        <f t="shared" si="1"/>
        <v>1.1517985842985843</v>
      </c>
      <c r="Q21">
        <f t="shared" si="2"/>
        <v>0.6942014157014158</v>
      </c>
      <c r="S21">
        <f t="shared" si="9"/>
        <v>2.0653771392514155</v>
      </c>
      <c r="T21" s="5">
        <f t="shared" si="8"/>
        <v>-0.21937713925141544</v>
      </c>
    </row>
    <row r="22" spans="1:20" x14ac:dyDescent="0.2">
      <c r="A22">
        <v>2009</v>
      </c>
      <c r="B22" s="5">
        <v>1.8640000000000001</v>
      </c>
      <c r="C22" s="4">
        <v>72.7</v>
      </c>
      <c r="D22" s="4">
        <v>76.5</v>
      </c>
      <c r="E22" s="4">
        <v>30.4</v>
      </c>
      <c r="F22" s="4">
        <v>26.2</v>
      </c>
      <c r="G22">
        <f t="shared" si="3"/>
        <v>2.5164473684210527</v>
      </c>
      <c r="H22">
        <f t="shared" si="4"/>
        <v>2.7748091603053435</v>
      </c>
      <c r="I22">
        <f t="shared" si="5"/>
        <v>2.9198473282442747</v>
      </c>
      <c r="J22">
        <f t="shared" si="6"/>
        <v>2.3914473684210527</v>
      </c>
      <c r="K22">
        <f t="shared" si="7"/>
        <v>0.11334805653710248</v>
      </c>
      <c r="L22">
        <f t="shared" si="0"/>
        <v>6.8026422413793114E-2</v>
      </c>
      <c r="M22">
        <v>0.27885329199999997</v>
      </c>
      <c r="N22" s="6">
        <v>0.29535554794800001</v>
      </c>
      <c r="P22">
        <f t="shared" si="1"/>
        <v>1.4922776796230861</v>
      </c>
      <c r="Q22">
        <f t="shared" si="2"/>
        <v>0.37172232037691399</v>
      </c>
      <c r="S22">
        <f t="shared" si="9"/>
        <v>1.9993730762127553</v>
      </c>
      <c r="T22" s="5">
        <f t="shared" si="8"/>
        <v>-0.13537307621275518</v>
      </c>
    </row>
    <row r="23" spans="1:20" x14ac:dyDescent="0.2">
      <c r="A23">
        <v>2010</v>
      </c>
      <c r="B23" s="5">
        <v>1.87</v>
      </c>
      <c r="C23" s="4">
        <v>73.599999999999994</v>
      </c>
      <c r="D23" s="4">
        <v>75.900000000000006</v>
      </c>
      <c r="E23" s="4">
        <v>30.7</v>
      </c>
      <c r="F23" s="4">
        <v>26.8</v>
      </c>
      <c r="G23">
        <f t="shared" si="3"/>
        <v>2.4723127035830621</v>
      </c>
      <c r="H23">
        <f t="shared" si="4"/>
        <v>2.7462686567164178</v>
      </c>
      <c r="I23">
        <f t="shared" si="5"/>
        <v>2.8320895522388061</v>
      </c>
      <c r="J23">
        <f t="shared" si="6"/>
        <v>2.3973941368078173</v>
      </c>
      <c r="K23">
        <f t="shared" si="7"/>
        <v>0.11065043478260869</v>
      </c>
      <c r="L23">
        <f t="shared" si="0"/>
        <v>6.7204571428571419E-2</v>
      </c>
      <c r="M23">
        <v>0.28039899099999999</v>
      </c>
      <c r="N23" s="6">
        <v>0.294942843387</v>
      </c>
      <c r="P23">
        <f t="shared" si="1"/>
        <v>1.4567622869883738</v>
      </c>
      <c r="Q23">
        <f t="shared" si="2"/>
        <v>0.41323771301162626</v>
      </c>
      <c r="S23">
        <f t="shared" si="9"/>
        <v>1.9788083774675009</v>
      </c>
      <c r="T23" s="5">
        <f t="shared" si="8"/>
        <v>-0.10880837746750083</v>
      </c>
    </row>
    <row r="24" spans="1:20" x14ac:dyDescent="0.2">
      <c r="A24">
        <v>2011</v>
      </c>
      <c r="B24" s="5">
        <v>1.827</v>
      </c>
      <c r="C24" s="4">
        <v>70.2</v>
      </c>
      <c r="D24" s="4">
        <v>68.900000000000006</v>
      </c>
      <c r="E24" s="4">
        <v>29.8</v>
      </c>
      <c r="F24" s="4">
        <v>24.9</v>
      </c>
      <c r="G24">
        <f t="shared" si="3"/>
        <v>2.3120805369127519</v>
      </c>
      <c r="H24">
        <f t="shared" si="4"/>
        <v>2.8192771084337354</v>
      </c>
      <c r="I24">
        <f t="shared" si="5"/>
        <v>2.7670682730923697</v>
      </c>
      <c r="J24">
        <f t="shared" si="6"/>
        <v>2.3557046979865772</v>
      </c>
      <c r="K24">
        <f t="shared" si="7"/>
        <v>0.16942961608775128</v>
      </c>
      <c r="L24">
        <f t="shared" si="0"/>
        <v>9.9146977207977174E-2</v>
      </c>
      <c r="M24">
        <v>0.31777947999999995</v>
      </c>
      <c r="N24" s="6">
        <v>0.29799999999999999</v>
      </c>
      <c r="P24">
        <f t="shared" si="1"/>
        <v>2.2306164047206081</v>
      </c>
      <c r="Q24">
        <f t="shared" si="2"/>
        <v>-0.40361640472060811</v>
      </c>
      <c r="S24">
        <f t="shared" si="9"/>
        <v>2.0314142052079283</v>
      </c>
      <c r="T24" s="5">
        <f t="shared" si="8"/>
        <v>-0.2044142052079283</v>
      </c>
    </row>
    <row r="25" spans="1:20" x14ac:dyDescent="0.2">
      <c r="A25">
        <v>2012</v>
      </c>
      <c r="B25" s="5">
        <v>1.8009999999999999</v>
      </c>
      <c r="C25" s="4">
        <v>66.400000000000006</v>
      </c>
      <c r="D25" s="4">
        <v>69.599999999999994</v>
      </c>
      <c r="E25" s="4">
        <v>29.5</v>
      </c>
      <c r="F25" s="4">
        <v>25.4</v>
      </c>
      <c r="G25">
        <f t="shared" si="3"/>
        <v>2.3593220338983047</v>
      </c>
      <c r="H25">
        <f t="shared" si="4"/>
        <v>2.6141732283464569</v>
      </c>
      <c r="I25">
        <f t="shared" si="5"/>
        <v>2.7401574803149606</v>
      </c>
      <c r="J25">
        <f t="shared" si="6"/>
        <v>2.2508474576271187</v>
      </c>
      <c r="K25">
        <f t="shared" si="7"/>
        <v>0.18605464480874317</v>
      </c>
      <c r="L25">
        <f t="shared" si="0"/>
        <v>0.10808428936170211</v>
      </c>
      <c r="M25">
        <v>0.31829020000000002</v>
      </c>
      <c r="N25" s="6">
        <v>0.30804989819999995</v>
      </c>
      <c r="P25">
        <f t="shared" si="1"/>
        <v>2.4494923170333007</v>
      </c>
      <c r="Q25">
        <f t="shared" si="2"/>
        <v>-0.64849231703330079</v>
      </c>
      <c r="S25">
        <f t="shared" si="9"/>
        <v>1.8836277622555242</v>
      </c>
      <c r="T25" s="5">
        <f t="shared" si="8"/>
        <v>-8.2627762255524262E-2</v>
      </c>
    </row>
    <row r="26" spans="1:20" x14ac:dyDescent="0.2">
      <c r="A26">
        <v>2013</v>
      </c>
      <c r="B26" s="5">
        <v>1.7470000000000001</v>
      </c>
      <c r="C26" s="4">
        <v>59.8</v>
      </c>
      <c r="D26" s="4">
        <v>59.7</v>
      </c>
      <c r="E26" s="4">
        <v>31.7</v>
      </c>
      <c r="F26" s="4">
        <v>26.7</v>
      </c>
      <c r="G26">
        <f t="shared" si="3"/>
        <v>1.8832807570977919</v>
      </c>
      <c r="H26">
        <f t="shared" si="4"/>
        <v>2.2397003745318353</v>
      </c>
      <c r="I26">
        <f t="shared" si="5"/>
        <v>2.2359550561797756</v>
      </c>
      <c r="J26">
        <f t="shared" si="6"/>
        <v>1.886435331230284</v>
      </c>
      <c r="K26">
        <f t="shared" si="7"/>
        <v>0.27740753424657538</v>
      </c>
      <c r="L26">
        <f t="shared" si="0"/>
        <v>0.17386588286969254</v>
      </c>
      <c r="M26">
        <v>0.39730813800000003</v>
      </c>
      <c r="N26" s="6">
        <v>0.35077119172999999</v>
      </c>
      <c r="P26">
        <f t="shared" si="1"/>
        <v>3.6521938193085455</v>
      </c>
      <c r="Q26">
        <f t="shared" si="2"/>
        <v>-1.9051938193085454</v>
      </c>
      <c r="S26">
        <f t="shared" si="9"/>
        <v>1.6138034613990573</v>
      </c>
      <c r="T26" s="5">
        <f t="shared" si="8"/>
        <v>0.13319653860094283</v>
      </c>
    </row>
    <row r="27" spans="1:20" x14ac:dyDescent="0.2">
      <c r="A27">
        <v>2014</v>
      </c>
      <c r="B27" s="5">
        <v>1.71</v>
      </c>
      <c r="C27" s="4">
        <v>57.6</v>
      </c>
      <c r="D27" s="4">
        <v>56.7</v>
      </c>
      <c r="E27" s="4">
        <v>33.4</v>
      </c>
      <c r="F27" s="4">
        <v>28.2</v>
      </c>
      <c r="G27">
        <f t="shared" si="3"/>
        <v>1.6976047904191618</v>
      </c>
      <c r="H27">
        <f t="shared" si="4"/>
        <v>2.042553191489362</v>
      </c>
      <c r="I27">
        <f t="shared" si="5"/>
        <v>2.0106382978723407</v>
      </c>
      <c r="J27">
        <f t="shared" si="6"/>
        <v>1.7245508982035929</v>
      </c>
      <c r="K27">
        <f t="shared" si="7"/>
        <v>0.29803896103896099</v>
      </c>
      <c r="L27">
        <f t="shared" si="0"/>
        <v>0.19792651051051044</v>
      </c>
      <c r="M27">
        <v>0.41615571999999995</v>
      </c>
      <c r="N27" s="6">
        <v>0.37145401479999995</v>
      </c>
      <c r="P27">
        <f t="shared" si="1"/>
        <v>3.9238157477443183</v>
      </c>
      <c r="Q27">
        <f t="shared" si="2"/>
        <v>-2.2138157477443183</v>
      </c>
      <c r="S27">
        <f t="shared" si="9"/>
        <v>1.4717501715854493</v>
      </c>
      <c r="T27" s="5">
        <f t="shared" si="8"/>
        <v>0.23824982841455067</v>
      </c>
    </row>
    <row r="28" spans="1:20" x14ac:dyDescent="0.2">
      <c r="A28">
        <v>2015</v>
      </c>
      <c r="B28" s="5">
        <v>1.65</v>
      </c>
      <c r="C28" s="4">
        <v>56</v>
      </c>
      <c r="D28" s="4">
        <v>54.7</v>
      </c>
      <c r="E28" s="4">
        <v>32.200000000000003</v>
      </c>
      <c r="F28" s="4">
        <v>28.2</v>
      </c>
      <c r="G28">
        <f t="shared" si="3"/>
        <v>1.6987577639751552</v>
      </c>
      <c r="H28">
        <f t="shared" si="4"/>
        <v>1.9858156028368794</v>
      </c>
      <c r="I28">
        <f t="shared" si="5"/>
        <v>1.9397163120567378</v>
      </c>
      <c r="J28">
        <f t="shared" si="6"/>
        <v>1.7391304347826086</v>
      </c>
      <c r="K28">
        <f t="shared" si="7"/>
        <v>0.3299999999999999</v>
      </c>
      <c r="L28">
        <f t="shared" si="0"/>
        <v>0.21107929203539821</v>
      </c>
      <c r="M28">
        <v>0.43498543099999998</v>
      </c>
      <c r="N28" s="6">
        <v>0.37332828085800002</v>
      </c>
      <c r="P28">
        <f t="shared" si="1"/>
        <v>4.3445970695970679</v>
      </c>
      <c r="Q28">
        <f t="shared" si="2"/>
        <v>-2.694597069597068</v>
      </c>
      <c r="S28">
        <f t="shared" si="9"/>
        <v>1.4308682223747422</v>
      </c>
      <c r="T28" s="5">
        <f t="shared" si="8"/>
        <v>0.21913177762525771</v>
      </c>
    </row>
    <row r="29" spans="1:20" x14ac:dyDescent="0.2">
      <c r="A29">
        <v>2016</v>
      </c>
      <c r="B29" s="5">
        <v>1.5669999999999999</v>
      </c>
      <c r="C29" s="4">
        <v>53.8</v>
      </c>
      <c r="D29" s="4">
        <v>52.6</v>
      </c>
      <c r="E29" s="4">
        <v>31.2</v>
      </c>
      <c r="F29" s="4">
        <v>27.5</v>
      </c>
      <c r="G29">
        <f t="shared" si="3"/>
        <v>1.6858974358974359</v>
      </c>
      <c r="H29">
        <f t="shared" si="4"/>
        <v>1.9563636363636363</v>
      </c>
      <c r="I29">
        <f t="shared" si="5"/>
        <v>1.9127272727272728</v>
      </c>
      <c r="J29">
        <f t="shared" si="6"/>
        <v>1.7243589743589742</v>
      </c>
      <c r="K29">
        <f t="shared" si="7"/>
        <v>0.37306303236797278</v>
      </c>
      <c r="L29">
        <f t="shared" si="0"/>
        <v>0.2307649709302326</v>
      </c>
      <c r="M29">
        <v>0.44690496899999999</v>
      </c>
      <c r="N29" s="6">
        <v>0.37903574535000006</v>
      </c>
      <c r="P29">
        <f t="shared" si="1"/>
        <v>4.9115410824269432</v>
      </c>
      <c r="Q29">
        <f t="shared" si="2"/>
        <v>-3.344541082426943</v>
      </c>
      <c r="S29">
        <f t="shared" si="9"/>
        <v>1.4096467741935481</v>
      </c>
      <c r="T29" s="5">
        <f t="shared" si="8"/>
        <v>0.15735322580645184</v>
      </c>
    </row>
    <row r="30" spans="1:20" x14ac:dyDescent="0.2">
      <c r="A30">
        <v>2017</v>
      </c>
      <c r="B30" s="5">
        <v>1.4890000000000001</v>
      </c>
      <c r="C30" s="4">
        <v>51.1</v>
      </c>
      <c r="D30" s="4">
        <v>48.7</v>
      </c>
      <c r="E30" s="4">
        <v>31.1</v>
      </c>
      <c r="F30" s="4">
        <v>27.3</v>
      </c>
      <c r="G30">
        <f t="shared" si="3"/>
        <v>1.5659163987138265</v>
      </c>
      <c r="H30">
        <f t="shared" si="4"/>
        <v>1.8717948717948718</v>
      </c>
      <c r="I30">
        <f t="shared" si="5"/>
        <v>1.783882783882784</v>
      </c>
      <c r="J30">
        <f t="shared" si="6"/>
        <v>1.6430868167202572</v>
      </c>
      <c r="K30">
        <f t="shared" si="7"/>
        <v>0.4295496575342464</v>
      </c>
      <c r="L30">
        <f t="shared" si="0"/>
        <v>0.26469236429608117</v>
      </c>
      <c r="M30">
        <v>0.48296045199999993</v>
      </c>
      <c r="N30" s="6">
        <v>0.396966960456</v>
      </c>
      <c r="P30">
        <f t="shared" si="1"/>
        <v>5.6552126768779143</v>
      </c>
      <c r="Q30">
        <f t="shared" si="2"/>
        <v>-4.1662126768779144</v>
      </c>
      <c r="S30">
        <f t="shared" si="9"/>
        <v>1.3487112282878408</v>
      </c>
      <c r="T30" s="5">
        <f t="shared" si="8"/>
        <v>0.14028877171215925</v>
      </c>
    </row>
    <row r="31" spans="1:20" x14ac:dyDescent="0.2">
      <c r="A31">
        <v>2018</v>
      </c>
      <c r="B31" s="5">
        <v>1.407</v>
      </c>
      <c r="C31" s="4">
        <v>46.6</v>
      </c>
      <c r="D31" s="4">
        <v>45.3</v>
      </c>
      <c r="E31" s="4">
        <v>28</v>
      </c>
      <c r="F31" s="4">
        <v>27.9</v>
      </c>
      <c r="G31">
        <f t="shared" si="3"/>
        <v>1.6178571428571427</v>
      </c>
      <c r="H31">
        <f t="shared" si="4"/>
        <v>1.6702508960573479</v>
      </c>
      <c r="I31">
        <f t="shared" si="5"/>
        <v>1.6236559139784945</v>
      </c>
      <c r="J31">
        <f t="shared" si="6"/>
        <v>1.6642857142857144</v>
      </c>
      <c r="K31">
        <f t="shared" si="7"/>
        <v>0.52253667262969594</v>
      </c>
      <c r="L31">
        <f t="shared" si="0"/>
        <v>0.29250369166666673</v>
      </c>
      <c r="M31">
        <v>0.50549736000000001</v>
      </c>
      <c r="N31" s="6">
        <v>0.40839632944000004</v>
      </c>
      <c r="P31">
        <f t="shared" si="1"/>
        <v>6.8794281717090309</v>
      </c>
      <c r="Q31">
        <f t="shared" si="2"/>
        <v>-5.4724281717090308</v>
      </c>
      <c r="S31">
        <f t="shared" si="9"/>
        <v>1.2034898543184183</v>
      </c>
      <c r="T31" s="5">
        <f t="shared" si="8"/>
        <v>0.20351014568158177</v>
      </c>
    </row>
    <row r="32" spans="1:20" x14ac:dyDescent="0.2">
      <c r="A32">
        <v>2019</v>
      </c>
      <c r="B32" s="5">
        <v>1.347</v>
      </c>
      <c r="C32" s="4">
        <v>42.9</v>
      </c>
      <c r="D32" s="4">
        <v>39.299999999999997</v>
      </c>
      <c r="E32" s="4">
        <v>29.4</v>
      </c>
      <c r="F32" s="4">
        <v>28.1</v>
      </c>
      <c r="G32">
        <f t="shared" si="3"/>
        <v>1.3367346938775511</v>
      </c>
      <c r="H32">
        <f t="shared" si="4"/>
        <v>1.5266903914590746</v>
      </c>
      <c r="I32">
        <f t="shared" si="5"/>
        <v>1.3985765124555158</v>
      </c>
      <c r="J32">
        <f t="shared" si="6"/>
        <v>1.4591836734693877</v>
      </c>
      <c r="K32">
        <f t="shared" si="7"/>
        <v>0.60277739130434782</v>
      </c>
      <c r="L32">
        <f t="shared" si="0"/>
        <v>0.35297909773371106</v>
      </c>
      <c r="M32">
        <v>0.56434099999999998</v>
      </c>
      <c r="N32" s="6">
        <v>0.45032245699999995</v>
      </c>
      <c r="P32">
        <f t="shared" si="1"/>
        <v>7.9358329935764704</v>
      </c>
      <c r="Q32">
        <f t="shared" si="2"/>
        <v>-6.5888329935764709</v>
      </c>
      <c r="S32">
        <f t="shared" si="9"/>
        <v>1.1000481431523359</v>
      </c>
      <c r="T32" s="5">
        <f t="shared" si="8"/>
        <v>0.24695185684766408</v>
      </c>
    </row>
    <row r="33" spans="1:20" x14ac:dyDescent="0.2">
      <c r="A33">
        <v>2020</v>
      </c>
      <c r="B33" s="5">
        <v>1.37</v>
      </c>
      <c r="C33" s="4">
        <v>42.5</v>
      </c>
      <c r="D33" s="4">
        <v>36.299999999999997</v>
      </c>
      <c r="E33" s="4">
        <v>29.8</v>
      </c>
      <c r="F33" s="4">
        <v>28.9</v>
      </c>
      <c r="G33">
        <f t="shared" si="3"/>
        <v>1.2181208053691275</v>
      </c>
      <c r="H33">
        <f t="shared" si="4"/>
        <v>1.4705882352941178</v>
      </c>
      <c r="I33">
        <f t="shared" si="5"/>
        <v>1.2560553633217992</v>
      </c>
      <c r="J33">
        <f t="shared" si="6"/>
        <v>1.4261744966442953</v>
      </c>
      <c r="K33">
        <f t="shared" si="7"/>
        <v>0.62397785349233381</v>
      </c>
      <c r="L33">
        <f t="shared" si="0"/>
        <v>0.37097083333333336</v>
      </c>
      <c r="M33">
        <v>0.59663762799999998</v>
      </c>
      <c r="N33" s="6">
        <v>0.46326862295599991</v>
      </c>
      <c r="P33">
        <f t="shared" si="1"/>
        <v>8.214946526594737</v>
      </c>
      <c r="Q33">
        <f t="shared" si="2"/>
        <v>-6.8449465265947369</v>
      </c>
      <c r="S33">
        <f t="shared" si="9"/>
        <v>1.0596240512333965</v>
      </c>
      <c r="T33" s="5">
        <f t="shared" si="8"/>
        <v>0.31037594876660357</v>
      </c>
    </row>
    <row r="34" spans="1:20" x14ac:dyDescent="0.2">
      <c r="A34">
        <v>2021</v>
      </c>
      <c r="B34" s="5">
        <v>1.458</v>
      </c>
      <c r="C34" s="4">
        <v>40.700000000000003</v>
      </c>
      <c r="D34" s="4">
        <v>35</v>
      </c>
      <c r="E34" s="4">
        <v>29.1</v>
      </c>
      <c r="F34" s="4">
        <v>25.3</v>
      </c>
      <c r="G34">
        <f t="shared" si="3"/>
        <v>1.2027491408934707</v>
      </c>
      <c r="H34">
        <f t="shared" si="4"/>
        <v>1.6086956521739131</v>
      </c>
      <c r="I34">
        <f t="shared" si="5"/>
        <v>1.383399209486166</v>
      </c>
      <c r="J34">
        <f t="shared" si="6"/>
        <v>1.3986254295532647</v>
      </c>
      <c r="K34">
        <f t="shared" si="7"/>
        <v>0.70854779411764701</v>
      </c>
      <c r="L34">
        <f t="shared" si="0"/>
        <v>0.40610881523272219</v>
      </c>
      <c r="M34">
        <v>0.60241686400000005</v>
      </c>
      <c r="N34" s="6">
        <v>0.47292989292800003</v>
      </c>
      <c r="P34">
        <f t="shared" si="1"/>
        <v>9.3283474848272636</v>
      </c>
      <c r="Q34">
        <f t="shared" si="2"/>
        <v>-7.8703474848272634</v>
      </c>
      <c r="S34">
        <f t="shared" si="9"/>
        <v>1.1591365708274894</v>
      </c>
      <c r="T34" s="5">
        <f t="shared" si="8"/>
        <v>0.29886342917251052</v>
      </c>
    </row>
    <row r="35" spans="1:20" x14ac:dyDescent="0.2">
      <c r="A35">
        <v>2022</v>
      </c>
      <c r="B35" s="5">
        <v>1.3160000000000001</v>
      </c>
      <c r="C35">
        <v>38.080000000000005</v>
      </c>
      <c r="D35">
        <v>31.48</v>
      </c>
      <c r="E35" s="4">
        <v>23.6</v>
      </c>
      <c r="F35" s="4">
        <v>23.2</v>
      </c>
      <c r="G35">
        <f t="shared" si="3"/>
        <v>1.3338983050847457</v>
      </c>
      <c r="H35">
        <f t="shared" si="4"/>
        <v>1.641379310344828</v>
      </c>
      <c r="I35">
        <f t="shared" si="5"/>
        <v>1.356896551724138</v>
      </c>
      <c r="J35">
        <f t="shared" si="6"/>
        <v>1.6135593220338984</v>
      </c>
      <c r="K35">
        <f t="shared" si="7"/>
        <v>0.9065723076923079</v>
      </c>
      <c r="L35">
        <f t="shared" si="0"/>
        <v>0.42649717947643984</v>
      </c>
      <c r="M35">
        <v>0.58786385900000004</v>
      </c>
      <c r="N35" s="6">
        <v>0.431170801188</v>
      </c>
      <c r="P35">
        <f t="shared" si="1"/>
        <v>11.935428458720768</v>
      </c>
      <c r="Q35">
        <f t="shared" si="2"/>
        <v>-10.619428458720767</v>
      </c>
      <c r="S35">
        <f t="shared" si="9"/>
        <v>1.1826865962180202</v>
      </c>
    </row>
    <row r="36" spans="1:20" x14ac:dyDescent="0.2">
      <c r="E36" s="4"/>
      <c r="F3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4C17-6EEA-0E48-8368-25B584333421}">
  <dimension ref="B2:M2"/>
  <sheetViews>
    <sheetView workbookViewId="0">
      <selection activeCell="M2" sqref="M2"/>
    </sheetView>
  </sheetViews>
  <sheetFormatPr baseColWidth="10" defaultRowHeight="16" x14ac:dyDescent="0.2"/>
  <sheetData>
    <row r="2" spans="2:13" x14ac:dyDescent="0.2">
      <c r="B2">
        <f>CORREL(Taul1!$B$2:$B$35,Taul1!C2:C35)</f>
        <v>0.73118143902362931</v>
      </c>
      <c r="C2">
        <f>CORREL(Taul1!$B$2:$B$35,Taul1!D2:D35)</f>
        <v>0.89818841004114169</v>
      </c>
      <c r="D2">
        <f>CORREL(Taul1!$B$2:$B$35,Taul1!E2:E35)</f>
        <v>-0.10249027976176789</v>
      </c>
      <c r="E2">
        <f>CORREL(Taul1!$B$2:$B$35,Taul1!F2:F35)</f>
        <v>-0.38185180287464809</v>
      </c>
      <c r="F2">
        <f>CORREL(Taul1!$B$2:$B$35,Taul1!G2:G35)</f>
        <v>0.78126860339908144</v>
      </c>
      <c r="G2">
        <f>CORREL(Taul1!$B$2:$B$35,Taul1!H2:H35)</f>
        <v>0.85858155376479006</v>
      </c>
      <c r="H2">
        <f>CORREL(Taul1!$B$2:$B$35,Taul1!I2:I35)</f>
        <v>0.8065583990207319</v>
      </c>
      <c r="I2">
        <f>CORREL(Taul1!$B$2:$B$35,Taul1!J2:J35)</f>
        <v>0.8224237404766247</v>
      </c>
      <c r="J2">
        <f>CORREL(Taul1!$B$2:$B$35,Taul1!K2:K35)</f>
        <v>-0.93763292149493216</v>
      </c>
      <c r="K2">
        <f>CORREL(Taul1!$B$2:$B$35,Taul1!L2:L35)</f>
        <v>-0.94517947742422281</v>
      </c>
      <c r="L2">
        <f>CORREL(Taul1!$B$2:$B$35,Taul1!M2:M35)</f>
        <v>-0.91651688593804892</v>
      </c>
      <c r="M2">
        <f>CORREL(Taul1!$B$2:$B$35,Taul1!N2:N35)</f>
        <v>-0.93337481081200457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Tanskanen Antti</cp:lastModifiedBy>
  <dcterms:created xsi:type="dcterms:W3CDTF">2023-11-01T16:48:39Z</dcterms:created>
  <dcterms:modified xsi:type="dcterms:W3CDTF">2023-11-01T19:28:48Z</dcterms:modified>
</cp:coreProperties>
</file>