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Github/econogym/intensities/"/>
    </mc:Choice>
  </mc:AlternateContent>
  <xr:revisionPtr revIDLastSave="0" documentId="13_ncr:1_{89AA302E-1900-9B4C-900F-6FC9E7DB87F6}" xr6:coauthVersionLast="45" xr6:coauthVersionMax="45" xr10:uidLastSave="{00000000-0000-0000-0000-000000000000}"/>
  <bookViews>
    <workbookView xWindow="7720" yWindow="1160" windowWidth="20620" windowHeight="14600" activeTab="1" xr2:uid="{00000000-000D-0000-FFFF-FFFF00000000}"/>
  </bookViews>
  <sheets>
    <sheet name="022_115c_2018" sheetId="2" r:id="rId1"/>
    <sheet name="Yhteensä" sheetId="3" r:id="rId2"/>
    <sheet name="tkmalli2" sheetId="6" r:id="rId3"/>
    <sheet name="osatyö" sheetId="8" r:id="rId4"/>
    <sheet name="alkavuus" sheetId="5" r:id="rId5"/>
    <sheet name="kuva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55" i="6" l="1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10" i="8" l="1"/>
  <c r="E10" i="8"/>
  <c r="F10" i="8" s="1"/>
  <c r="E9" i="8"/>
  <c r="G9" i="8" s="1"/>
  <c r="G8" i="8"/>
  <c r="F8" i="8"/>
  <c r="E8" i="8"/>
  <c r="F7" i="8"/>
  <c r="E7" i="8"/>
  <c r="G7" i="8" s="1"/>
  <c r="E6" i="8"/>
  <c r="F6" i="8" s="1"/>
  <c r="G5" i="8"/>
  <c r="F5" i="8"/>
  <c r="E5" i="8"/>
  <c r="J54" i="6"/>
  <c r="J53" i="6"/>
  <c r="J52" i="6"/>
  <c r="J51" i="6"/>
  <c r="J50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E42" i="6" s="1"/>
  <c r="D41" i="6"/>
  <c r="E41" i="6" s="1"/>
  <c r="D40" i="6"/>
  <c r="E40" i="6" s="1"/>
  <c r="D39" i="6"/>
  <c r="D38" i="6"/>
  <c r="D37" i="6"/>
  <c r="D36" i="6"/>
  <c r="D35" i="6"/>
  <c r="D34" i="6"/>
  <c r="E34" i="6" s="1"/>
  <c r="D33" i="6"/>
  <c r="E33" i="6" s="1"/>
  <c r="D32" i="6"/>
  <c r="E32" i="6" s="1"/>
  <c r="D31" i="6"/>
  <c r="D30" i="6"/>
  <c r="D29" i="6"/>
  <c r="D28" i="6"/>
  <c r="D27" i="6"/>
  <c r="D26" i="6"/>
  <c r="E26" i="6" s="1"/>
  <c r="D25" i="6"/>
  <c r="E25" i="6" s="1"/>
  <c r="D24" i="6"/>
  <c r="E24" i="6" s="1"/>
  <c r="D23" i="6"/>
  <c r="D22" i="6"/>
  <c r="D21" i="6"/>
  <c r="D20" i="6"/>
  <c r="D19" i="6"/>
  <c r="D18" i="6"/>
  <c r="E18" i="6" s="1"/>
  <c r="D17" i="6"/>
  <c r="E17" i="6" s="1"/>
  <c r="D16" i="6"/>
  <c r="E16" i="6" s="1"/>
  <c r="D15" i="6"/>
  <c r="D14" i="6"/>
  <c r="D13" i="6"/>
  <c r="D12" i="6"/>
  <c r="D11" i="6"/>
  <c r="D10" i="6"/>
  <c r="E10" i="6" s="1"/>
  <c r="D9" i="6"/>
  <c r="E9" i="6" s="1"/>
  <c r="D8" i="6"/>
  <c r="E8" i="6" s="1"/>
  <c r="D7" i="6"/>
  <c r="D6" i="6"/>
  <c r="D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C55" i="6"/>
  <c r="C54" i="6"/>
  <c r="C53" i="6"/>
  <c r="C52" i="6"/>
  <c r="C51" i="6"/>
  <c r="C50" i="6"/>
  <c r="C49" i="6"/>
  <c r="C48" i="6"/>
  <c r="E47" i="6"/>
  <c r="C47" i="6"/>
  <c r="E46" i="6"/>
  <c r="C46" i="6"/>
  <c r="E45" i="6"/>
  <c r="C45" i="6"/>
  <c r="E44" i="6"/>
  <c r="C44" i="6"/>
  <c r="E43" i="6"/>
  <c r="C43" i="6"/>
  <c r="C42" i="6"/>
  <c r="C41" i="6"/>
  <c r="C40" i="6"/>
  <c r="E39" i="6"/>
  <c r="C39" i="6"/>
  <c r="E38" i="6"/>
  <c r="C38" i="6"/>
  <c r="E37" i="6"/>
  <c r="C37" i="6"/>
  <c r="E36" i="6"/>
  <c r="C36" i="6"/>
  <c r="E35" i="6"/>
  <c r="C35" i="6"/>
  <c r="C34" i="6"/>
  <c r="C33" i="6"/>
  <c r="C32" i="6"/>
  <c r="E31" i="6"/>
  <c r="C31" i="6"/>
  <c r="E30" i="6"/>
  <c r="C30" i="6"/>
  <c r="E29" i="6"/>
  <c r="C29" i="6"/>
  <c r="E28" i="6"/>
  <c r="C28" i="6"/>
  <c r="E27" i="6"/>
  <c r="C27" i="6"/>
  <c r="C26" i="6"/>
  <c r="C25" i="6"/>
  <c r="C24" i="6"/>
  <c r="E23" i="6"/>
  <c r="C23" i="6"/>
  <c r="E22" i="6"/>
  <c r="C22" i="6"/>
  <c r="E21" i="6"/>
  <c r="C21" i="6"/>
  <c r="E20" i="6"/>
  <c r="C20" i="6"/>
  <c r="E19" i="6"/>
  <c r="C19" i="6"/>
  <c r="C18" i="6"/>
  <c r="C17" i="6"/>
  <c r="C16" i="6"/>
  <c r="E15" i="6"/>
  <c r="C15" i="6"/>
  <c r="E14" i="6"/>
  <c r="C14" i="6"/>
  <c r="E13" i="6"/>
  <c r="I12" i="6" s="1"/>
  <c r="C13" i="6"/>
  <c r="E12" i="6"/>
  <c r="C12" i="6"/>
  <c r="E11" i="6"/>
  <c r="C11" i="6"/>
  <c r="C10" i="6"/>
  <c r="C9" i="6"/>
  <c r="C8" i="6"/>
  <c r="E7" i="6"/>
  <c r="C7" i="6"/>
  <c r="E6" i="6"/>
  <c r="C6" i="6"/>
  <c r="E5" i="6"/>
  <c r="C5" i="6"/>
  <c r="I7" i="6" l="1"/>
  <c r="G6" i="8"/>
  <c r="F9" i="8"/>
  <c r="I42" i="6"/>
  <c r="I40" i="6"/>
  <c r="I20" i="6"/>
  <c r="I31" i="6"/>
  <c r="I35" i="6"/>
  <c r="I44" i="6"/>
  <c r="I8" i="6"/>
  <c r="I10" i="6"/>
  <c r="I39" i="6"/>
  <c r="I15" i="6"/>
  <c r="I32" i="6"/>
  <c r="I23" i="6"/>
  <c r="I25" i="6"/>
  <c r="I17" i="6"/>
  <c r="I27" i="6"/>
  <c r="I21" i="6"/>
  <c r="I22" i="6"/>
  <c r="I26" i="6"/>
  <c r="I36" i="6"/>
  <c r="I43" i="6"/>
  <c r="I37" i="6"/>
  <c r="I38" i="6"/>
  <c r="I34" i="6"/>
  <c r="E48" i="6"/>
  <c r="I46" i="6"/>
  <c r="I19" i="6"/>
  <c r="I24" i="6"/>
  <c r="I11" i="6"/>
  <c r="I45" i="6"/>
  <c r="I5" i="6"/>
  <c r="I6" i="6"/>
  <c r="I29" i="6"/>
  <c r="I30" i="6"/>
  <c r="I41" i="6"/>
  <c r="I9" i="6"/>
  <c r="I16" i="6"/>
  <c r="I13" i="6"/>
  <c r="I14" i="6"/>
  <c r="I18" i="6"/>
  <c r="I28" i="6"/>
  <c r="I33" i="6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47" i="6" l="1"/>
  <c r="E49" i="6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48" i="5"/>
  <c r="J49" i="6" s="1"/>
  <c r="H47" i="5"/>
  <c r="J48" i="6" s="1"/>
  <c r="H46" i="5"/>
  <c r="J47" i="6" s="1"/>
  <c r="H45" i="5"/>
  <c r="J46" i="6" s="1"/>
  <c r="H44" i="5"/>
  <c r="J45" i="6" s="1"/>
  <c r="H43" i="5"/>
  <c r="J44" i="6" s="1"/>
  <c r="H42" i="5"/>
  <c r="J43" i="6" s="1"/>
  <c r="H41" i="5"/>
  <c r="J42" i="6" s="1"/>
  <c r="H40" i="5"/>
  <c r="J41" i="6" s="1"/>
  <c r="H39" i="5"/>
  <c r="J40" i="6" s="1"/>
  <c r="H38" i="5"/>
  <c r="J39" i="6" s="1"/>
  <c r="H37" i="5"/>
  <c r="J38" i="6" s="1"/>
  <c r="H36" i="5"/>
  <c r="J37" i="6" s="1"/>
  <c r="H35" i="5"/>
  <c r="J36" i="6" s="1"/>
  <c r="H34" i="5"/>
  <c r="J35" i="6" s="1"/>
  <c r="H33" i="5"/>
  <c r="J34" i="6" s="1"/>
  <c r="H32" i="5"/>
  <c r="J33" i="6" s="1"/>
  <c r="H31" i="5"/>
  <c r="J32" i="6" s="1"/>
  <c r="H30" i="5"/>
  <c r="J31" i="6" s="1"/>
  <c r="H29" i="5"/>
  <c r="J30" i="6" s="1"/>
  <c r="H28" i="5"/>
  <c r="J29" i="6" s="1"/>
  <c r="H27" i="5"/>
  <c r="J28" i="6" s="1"/>
  <c r="H26" i="5"/>
  <c r="J27" i="6" s="1"/>
  <c r="H25" i="5"/>
  <c r="J26" i="6" s="1"/>
  <c r="H24" i="5"/>
  <c r="J25" i="6" s="1"/>
  <c r="H23" i="5"/>
  <c r="J24" i="6" s="1"/>
  <c r="H22" i="5"/>
  <c r="J23" i="6" s="1"/>
  <c r="H21" i="5"/>
  <c r="J22" i="6" s="1"/>
  <c r="H20" i="5"/>
  <c r="J21" i="6" s="1"/>
  <c r="H19" i="5"/>
  <c r="J20" i="6" s="1"/>
  <c r="H18" i="5"/>
  <c r="J19" i="6" s="1"/>
  <c r="H17" i="5"/>
  <c r="J18" i="6" s="1"/>
  <c r="H16" i="5"/>
  <c r="J17" i="6" s="1"/>
  <c r="H15" i="5"/>
  <c r="J16" i="6" s="1"/>
  <c r="H14" i="5"/>
  <c r="J15" i="6" s="1"/>
  <c r="H13" i="5"/>
  <c r="J14" i="6" s="1"/>
  <c r="H12" i="5"/>
  <c r="J13" i="6" s="1"/>
  <c r="H11" i="5"/>
  <c r="J12" i="6" s="1"/>
  <c r="H10" i="5"/>
  <c r="J11" i="6" s="1"/>
  <c r="H9" i="5"/>
  <c r="J10" i="6" s="1"/>
  <c r="H8" i="5"/>
  <c r="J9" i="6" s="1"/>
  <c r="H7" i="5"/>
  <c r="J8" i="6" s="1"/>
  <c r="H6" i="5"/>
  <c r="J7" i="6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5" i="5"/>
  <c r="J6" i="6" s="1"/>
  <c r="C5" i="5"/>
  <c r="H4" i="5"/>
  <c r="J5" i="6" s="1"/>
  <c r="D4" i="5"/>
  <c r="D5" i="5" s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48" i="6" l="1"/>
  <c r="E50" i="6"/>
  <c r="F5" i="5"/>
  <c r="D6" i="5"/>
  <c r="F4" i="5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  <c r="I49" i="6" l="1"/>
  <c r="E51" i="6"/>
  <c r="D7" i="5"/>
  <c r="F6" i="5"/>
  <c r="I50" i="6" l="1"/>
  <c r="E52" i="6"/>
  <c r="D8" i="5"/>
  <c r="F7" i="5"/>
  <c r="E53" i="6" l="1"/>
  <c r="I51" i="6"/>
  <c r="F8" i="5"/>
  <c r="D9" i="5"/>
  <c r="E54" i="6" l="1"/>
  <c r="I52" i="6"/>
  <c r="D10" i="5"/>
  <c r="F9" i="5"/>
  <c r="E55" i="6" l="1"/>
  <c r="I54" i="6" s="1"/>
  <c r="I53" i="6"/>
  <c r="D11" i="5"/>
  <c r="F10" i="5"/>
  <c r="F11" i="5" l="1"/>
  <c r="D12" i="5"/>
  <c r="D13" i="5" l="1"/>
  <c r="F12" i="5"/>
  <c r="F13" i="5" l="1"/>
  <c r="D14" i="5"/>
  <c r="D15" i="5" l="1"/>
  <c r="F14" i="5"/>
  <c r="D16" i="5" l="1"/>
  <c r="F15" i="5"/>
  <c r="F16" i="5" l="1"/>
  <c r="D17" i="5"/>
  <c r="D18" i="5" l="1"/>
  <c r="F17" i="5"/>
  <c r="D19" i="5" l="1"/>
  <c r="F18" i="5"/>
  <c r="F19" i="5" l="1"/>
  <c r="D20" i="5"/>
  <c r="D21" i="5" l="1"/>
  <c r="F20" i="5"/>
  <c r="F21" i="5" l="1"/>
  <c r="D22" i="5"/>
  <c r="D23" i="5" l="1"/>
  <c r="F22" i="5"/>
  <c r="D24" i="5" l="1"/>
  <c r="F23" i="5"/>
  <c r="F24" i="5" l="1"/>
  <c r="D25" i="5"/>
  <c r="D26" i="5" l="1"/>
  <c r="F25" i="5"/>
  <c r="D27" i="5" l="1"/>
  <c r="F26" i="5"/>
  <c r="F27" i="5" l="1"/>
  <c r="D28" i="5"/>
  <c r="D29" i="5" l="1"/>
  <c r="F28" i="5"/>
  <c r="F29" i="5" l="1"/>
  <c r="D30" i="5"/>
  <c r="D31" i="5" l="1"/>
  <c r="F30" i="5"/>
  <c r="D32" i="5" l="1"/>
  <c r="F31" i="5"/>
  <c r="F32" i="5" l="1"/>
  <c r="D33" i="5"/>
  <c r="D34" i="5" l="1"/>
  <c r="F33" i="5"/>
  <c r="D35" i="5" l="1"/>
  <c r="F34" i="5"/>
  <c r="F35" i="5" l="1"/>
  <c r="D36" i="5"/>
  <c r="D37" i="5" l="1"/>
  <c r="F36" i="5"/>
  <c r="F37" i="5" l="1"/>
  <c r="D38" i="5"/>
  <c r="D39" i="5" l="1"/>
  <c r="F38" i="5"/>
  <c r="D40" i="5" l="1"/>
  <c r="F39" i="5"/>
  <c r="F40" i="5" l="1"/>
  <c r="D41" i="5"/>
  <c r="D42" i="5" l="1"/>
  <c r="F41" i="5"/>
  <c r="D43" i="5" l="1"/>
  <c r="F42" i="5"/>
  <c r="F43" i="5" l="1"/>
  <c r="D44" i="5"/>
  <c r="D45" i="5" l="1"/>
  <c r="F44" i="5"/>
  <c r="F45" i="5" l="1"/>
  <c r="D46" i="5"/>
  <c r="D47" i="5" l="1"/>
  <c r="F46" i="5"/>
  <c r="D48" i="5" l="1"/>
  <c r="F48" i="5" s="1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<sst xmlns="http://schemas.openxmlformats.org/spreadsheetml/2006/main" count="470" uniqueCount="109">
  <si>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</si>
  <si>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</si>
  <si>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</si>
  <si>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</si>
  <si>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</si>
  <si>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</si>
  <si>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</si>
  <si>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</si>
  <si>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</si>
  <si>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</si>
  <si>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</si>
  <si>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</si>
  <si>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</si>
  <si>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</si>
  <si>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</si>
  <si>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</si>
  <si>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</si>
  <si>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</si>
  <si>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</si>
  <si>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</si>
  <si>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</si>
  <si>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</si>
  <si>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</si>
  <si>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</si>
  <si>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</si>
  <si>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</si>
  <si>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</si>
  <si>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</si>
  <si>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</si>
  <si>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</si>
  <si>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</si>
  <si>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</si>
  <si>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</si>
  <si>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</si>
  <si>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</si>
  <si>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</si>
  <si>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</si>
  <si>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</si>
  <si>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</si>
  <si>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</si>
  <si>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</si>
  <si>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</si>
  <si>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</si>
  <si>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</si>
  <si>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</si>
  <si>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</si>
  <si>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</si>
  <si>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</si>
  <si>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</si>
  <si>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</si>
  <si>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</si>
  <si>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</si>
  <si>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</si>
  <si>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</si>
  <si>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</si>
  <si>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</si>
  <si>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</si>
  <si>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</si>
  <si>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</si>
  <si>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</si>
  <si>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</si>
  <si>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</si>
  <si>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</si>
  <si>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</si>
  <si>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</si>
  <si>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</si>
  <si>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</si>
  <si>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</si>
  <si>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</si>
  <si>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</si>
  <si>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</si>
  <si>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</si>
  <si>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</si>
  <si>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</si>
  <si>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</si>
  <si>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</si>
  <si>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</si>
  <si>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</si>
  <si>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</si>
  <si>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</si>
  <si>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</si>
  <si>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</si>
  <si>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Naiset</t>
  </si>
  <si>
    <t>työkyvyttömät</t>
  </si>
  <si>
    <t>ikä</t>
  </si>
  <si>
    <t>summa</t>
  </si>
  <si>
    <t>vrt</t>
  </si>
  <si>
    <t>testi</t>
  </si>
  <si>
    <t>tk-alkavuus</t>
  </si>
  <si>
    <t>työkyhvyttömät</t>
  </si>
  <si>
    <t>non-outsider</t>
  </si>
  <si>
    <t>tk</t>
  </si>
  <si>
    <t>efektiivinen tk</t>
  </si>
  <si>
    <t>pop</t>
  </si>
  <si>
    <t>eff.pop</t>
  </si>
  <si>
    <t>oikea</t>
  </si>
  <si>
    <t>määrä</t>
  </si>
  <si>
    <t>osuus</t>
  </si>
  <si>
    <t>Osa-aikatyö</t>
  </si>
  <si>
    <t>Kokoaikatyö</t>
  </si>
  <si>
    <t>yht</t>
  </si>
  <si>
    <t>15 - 24</t>
  </si>
  <si>
    <t>25 - 34</t>
  </si>
  <si>
    <t>35 - 44</t>
  </si>
  <si>
    <t>45 - 54</t>
  </si>
  <si>
    <t>55 - 64</t>
  </si>
  <si>
    <t>65 - 74</t>
  </si>
  <si>
    <t>ei-opisk</t>
  </si>
  <si>
    <t>vanh.vapaat mukana työllisissä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</si>
</sst>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  <numFmt numFmtId="167" formatCode="_-* #,##0.00\ _€_-;\-* #,##0.00\ _€_-;_-* &quot;-&quot;??\ _€_-;_-@_-"/>
    <numFmt numFmtId="168" formatCode="_-* #,##0.00000\ _€_-;\-* #,##0.00000\ _€_-;_-* &quot;-&quot;??\ _€_-;_-@_-"/>
    <numFmt numFmtId="169" formatCode="_-* #,##0.00000\ _€_-;\-* #,##0.00000\ _€_-;_-* &quot;-&quot;???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43" fontId="0" fillId="0" borderId="0" xfId="1" applyFont="1" applyFill="1" applyProtection="1"/>
    <xf numFmtId="164" fontId="0" fillId="0" borderId="0" xfId="1" applyNumberFormat="1" applyFont="1" applyFill="1" applyProtection="1"/>
    <xf numFmtId="165" fontId="0" fillId="0" borderId="0" xfId="1" applyNumberFormat="1" applyFont="1" applyFill="1" applyProtection="1"/>
    <xf numFmtId="0" fontId="2" fillId="0" borderId="0" xfId="0" applyFont="1"/>
    <xf numFmtId="166" fontId="0" fillId="0" borderId="0" xfId="1" applyNumberFormat="1" applyFont="1" applyFill="1" applyProtection="1"/>
    <xf numFmtId="43" fontId="0" fillId="0" borderId="0" xfId="0" applyNumberFormat="1" applyFill="1" applyProtection="1"/>
    <xf numFmtId="167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2" applyFont="1" applyFill="1" applyProtection="1"/>
    <xf numFmtId="169" fontId="0" fillId="0" borderId="0" xfId="0" applyNumberFormat="1" applyFill="1" applyProtection="1"/>
    <xf numFmtId="44" fontId="0" fillId="0" borderId="0" xfId="3" applyFont="1" applyFill="1" applyProtection="1"/>
    <xf numFmtId="11" fontId="0" fillId="0" borderId="0" xfId="0" applyNumberFormat="1" applyFill="1" applyProtection="1"/>
  </cellXfs>
  <cellStyles count="4">
    <cellStyle name="Normaali" xfId="0" builtinId="0"/>
    <cellStyle name="Pilkku" xfId="1" builtinId="3"/>
    <cellStyle name="Prosenttia" xfId="2" builtinId="5"/>
    <cellStyle name="Valuut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Naiset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2D48-8283-1EE81AE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10400"/>
        <c:axId val="1313712032"/>
      </c:scatterChart>
      <c:valAx>
        <c:axId val="1313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2032"/>
        <c:crosses val="autoZero"/>
        <c:crossBetween val="midCat"/>
      </c:valAx>
      <c:valAx>
        <c:axId val="1313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0E47-B025-C0A3E8D816C1}"/>
            </c:ext>
          </c:extLst>
        </c:ser>
        <c:ser>
          <c:idx val="1"/>
          <c:order val="1"/>
          <c:tx>
            <c:strRef>
              <c:f>[1]alkavuus!$E$3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A-0E47-B025-C0A3E8D816C1}"/>
            </c:ext>
          </c:extLst>
        </c:ser>
        <c:ser>
          <c:idx val="2"/>
          <c:order val="2"/>
          <c:tx>
            <c:strRef>
              <c:f>[1]alkavuus!$F$3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A-0E47-B025-C0A3E8D8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 formatCode="_(* #,##0.00_);_(* \(#,##0.00\);_(* &quot;-&quot;??_);_(@_)">
                  <c:v>0.55394864006627087</c:v>
                </c:pt>
                <c:pt idx="1">
                  <c:v>0.56702191037267491</c:v>
                </c:pt>
                <c:pt idx="2">
                  <c:v>0.58421939834024894</c:v>
                </c:pt>
                <c:pt idx="3">
                  <c:v>0.62092980066856507</c:v>
                </c:pt>
                <c:pt idx="4">
                  <c:v>0.66590129715222901</c:v>
                </c:pt>
                <c:pt idx="5">
                  <c:v>0.68547740037443161</c:v>
                </c:pt>
                <c:pt idx="6">
                  <c:v>0.70225447006996633</c:v>
                </c:pt>
                <c:pt idx="7">
                  <c:v>0.72321273516642548</c:v>
                </c:pt>
                <c:pt idx="8">
                  <c:v>0.72656607224508463</c:v>
                </c:pt>
                <c:pt idx="9">
                  <c:v>0.73415323638271213</c:v>
                </c:pt>
                <c:pt idx="10">
                  <c:v>0.74122743262493818</c:v>
                </c:pt>
                <c:pt idx="11">
                  <c:v>0.74874602397846834</c:v>
                </c:pt>
                <c:pt idx="12">
                  <c:v>0.75264953651982247</c:v>
                </c:pt>
                <c:pt idx="13">
                  <c:v>0.76153148673549975</c:v>
                </c:pt>
                <c:pt idx="14">
                  <c:v>0.76802320621107412</c:v>
                </c:pt>
                <c:pt idx="15">
                  <c:v>0.77701290376522392</c:v>
                </c:pt>
                <c:pt idx="16">
                  <c:v>0.78759275580701105</c:v>
                </c:pt>
                <c:pt idx="17">
                  <c:v>0.79341800369577331</c:v>
                </c:pt>
                <c:pt idx="18">
                  <c:v>0.79793330759865788</c:v>
                </c:pt>
                <c:pt idx="19">
                  <c:v>0.81294642857142863</c:v>
                </c:pt>
                <c:pt idx="20">
                  <c:v>0.81619537275064269</c:v>
                </c:pt>
                <c:pt idx="21">
                  <c:v>0.82701303286163985</c:v>
                </c:pt>
                <c:pt idx="22">
                  <c:v>0.83157275268500808</c:v>
                </c:pt>
                <c:pt idx="23">
                  <c:v>0.83442870063310215</c:v>
                </c:pt>
                <c:pt idx="24">
                  <c:v>0.83535441930241283</c:v>
                </c:pt>
                <c:pt idx="25">
                  <c:v>0.83514962809202564</c:v>
                </c:pt>
                <c:pt idx="26">
                  <c:v>0.83308833355606038</c:v>
                </c:pt>
                <c:pt idx="27">
                  <c:v>0.83611333440051228</c:v>
                </c:pt>
                <c:pt idx="28">
                  <c:v>0.83271271644014155</c:v>
                </c:pt>
                <c:pt idx="29">
                  <c:v>0.83116763995474974</c:v>
                </c:pt>
                <c:pt idx="30">
                  <c:v>0.82802890746776248</c:v>
                </c:pt>
                <c:pt idx="31">
                  <c:v>0.82741412293104877</c:v>
                </c:pt>
                <c:pt idx="32">
                  <c:v>0.82411105296499299</c:v>
                </c:pt>
                <c:pt idx="33">
                  <c:v>0.82060210572493963</c:v>
                </c:pt>
                <c:pt idx="34">
                  <c:v>0.81500242496093123</c:v>
                </c:pt>
                <c:pt idx="35">
                  <c:v>0.81189517741462502</c:v>
                </c:pt>
                <c:pt idx="36">
                  <c:v>0.79837402765773557</c:v>
                </c:pt>
                <c:pt idx="37">
                  <c:v>0.79114043865105332</c:v>
                </c:pt>
                <c:pt idx="38">
                  <c:v>0.77944441436075163</c:v>
                </c:pt>
                <c:pt idx="39">
                  <c:v>0.75790996696786872</c:v>
                </c:pt>
                <c:pt idx="40">
                  <c:v>0.71456387391709231</c:v>
                </c:pt>
                <c:pt idx="41">
                  <c:v>0.66392708926682398</c:v>
                </c:pt>
                <c:pt idx="42">
                  <c:v>0.59645502645502646</c:v>
                </c:pt>
                <c:pt idx="43">
                  <c:v>0.40044300926049481</c:v>
                </c:pt>
                <c:pt idx="44">
                  <c:v>0.2195038359125781</c:v>
                </c:pt>
                <c:pt idx="45">
                  <c:v>0.13579511614055986</c:v>
                </c:pt>
                <c:pt idx="46">
                  <c:v>9.7568685298843605E-2</c:v>
                </c:pt>
                <c:pt idx="47">
                  <c:v>7.9125270273968859E-2</c:v>
                </c:pt>
                <c:pt idx="48">
                  <c:v>1.136996103999364E-2</c:v>
                </c:pt>
                <c:pt idx="49">
                  <c:v>3.5860787905368798E-3</c:v>
                </c:pt>
                <c:pt idx="50">
                  <c:v>2.2356587571769728E-3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7.2690873947259427E-2</c:v>
                </c:pt>
                <c:pt idx="1">
                  <c:v>6.2520685774806378E-2</c:v>
                </c:pt>
                <c:pt idx="2">
                  <c:v>6.1754408713692949E-2</c:v>
                </c:pt>
                <c:pt idx="3">
                  <c:v>5.9737526309273245E-2</c:v>
                </c:pt>
                <c:pt idx="4">
                  <c:v>6.0205755181154015E-2</c:v>
                </c:pt>
                <c:pt idx="5">
                  <c:v>6.5317523996315116E-2</c:v>
                </c:pt>
                <c:pt idx="6">
                  <c:v>6.6453600529786064E-2</c:v>
                </c:pt>
                <c:pt idx="7">
                  <c:v>6.6338639652677278E-2</c:v>
                </c:pt>
                <c:pt idx="8">
                  <c:v>6.881572930955647E-2</c:v>
                </c:pt>
                <c:pt idx="9">
                  <c:v>7.0206627225832777E-2</c:v>
                </c:pt>
                <c:pt idx="10">
                  <c:v>7.1576009535715329E-2</c:v>
                </c:pt>
                <c:pt idx="11">
                  <c:v>7.1109615855150479E-2</c:v>
                </c:pt>
                <c:pt idx="12">
                  <c:v>7.1318578459494547E-2</c:v>
                </c:pt>
                <c:pt idx="13">
                  <c:v>7.0051771037468194E-2</c:v>
                </c:pt>
                <c:pt idx="14">
                  <c:v>7.0813070557119703E-2</c:v>
                </c:pt>
                <c:pt idx="15">
                  <c:v>6.9786237841754695E-2</c:v>
                </c:pt>
                <c:pt idx="16">
                  <c:v>6.8802774855713192E-2</c:v>
                </c:pt>
                <c:pt idx="17">
                  <c:v>6.951573636816942E-2</c:v>
                </c:pt>
                <c:pt idx="18">
                  <c:v>7.0285357959438188E-2</c:v>
                </c:pt>
                <c:pt idx="19">
                  <c:v>6.4613095238095233E-2</c:v>
                </c:pt>
                <c:pt idx="20">
                  <c:v>6.6419561188497636E-2</c:v>
                </c:pt>
                <c:pt idx="21">
                  <c:v>6.4193462975493512E-2</c:v>
                </c:pt>
                <c:pt idx="22">
                  <c:v>6.5028689127556272E-2</c:v>
                </c:pt>
                <c:pt idx="23">
                  <c:v>6.3943322279167922E-2</c:v>
                </c:pt>
                <c:pt idx="24">
                  <c:v>6.5039379922490315E-2</c:v>
                </c:pt>
                <c:pt idx="25">
                  <c:v>6.4521709046877707E-2</c:v>
                </c:pt>
                <c:pt idx="26">
                  <c:v>6.6383803287451554E-2</c:v>
                </c:pt>
                <c:pt idx="27">
                  <c:v>6.6015687530014411E-2</c:v>
                </c:pt>
                <c:pt idx="28">
                  <c:v>6.798858064916527E-2</c:v>
                </c:pt>
                <c:pt idx="29">
                  <c:v>6.6988718011434856E-2</c:v>
                </c:pt>
                <c:pt idx="30">
                  <c:v>6.9803032450049596E-2</c:v>
                </c:pt>
                <c:pt idx="31">
                  <c:v>7.000471318861072E-2</c:v>
                </c:pt>
                <c:pt idx="32">
                  <c:v>6.949073181480156E-2</c:v>
                </c:pt>
                <c:pt idx="33">
                  <c:v>7.0821452072822991E-2</c:v>
                </c:pt>
                <c:pt idx="34">
                  <c:v>7.1132187314759926E-2</c:v>
                </c:pt>
                <c:pt idx="35">
                  <c:v>7.1845591959691826E-2</c:v>
                </c:pt>
                <c:pt idx="36">
                  <c:v>7.3789974070872941E-2</c:v>
                </c:pt>
                <c:pt idx="37">
                  <c:v>7.5695702734132023E-2</c:v>
                </c:pt>
                <c:pt idx="38">
                  <c:v>7.597335788162668E-2</c:v>
                </c:pt>
                <c:pt idx="39">
                  <c:v>8.3126313777947644E-2</c:v>
                </c:pt>
                <c:pt idx="40">
                  <c:v>9.6763270028501283E-2</c:v>
                </c:pt>
                <c:pt idx="41">
                  <c:v>0.11609298288442238</c:v>
                </c:pt>
                <c:pt idx="42">
                  <c:v>0.10494708994708994</c:v>
                </c:pt>
                <c:pt idx="43">
                  <c:v>5.716420698673641E-2</c:v>
                </c:pt>
                <c:pt idx="44">
                  <c:v>3.147821043473676E-2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##0.00000_-;\-* #\ ##0.00000_-;_-* "-"??_-;_-@_-</c:formatCode>
                <c:ptCount val="51"/>
                <c:pt idx="0">
                  <c:v>3.6241888720143587E-3</c:v>
                </c:pt>
                <c:pt idx="1">
                  <c:v>1.7872509432713313E-3</c:v>
                </c:pt>
                <c:pt idx="2">
                  <c:v>6.8075726141078835E-4</c:v>
                </c:pt>
                <c:pt idx="3">
                  <c:v>5.5713755107094222E-4</c:v>
                </c:pt>
                <c:pt idx="4" formatCode="_-* #\ ##0.000_-;\-* #\ ##0.000_-;_-* &quot;-&quot;??_-;_-@_-">
                  <c:v>2.6837632324437156E-4</c:v>
                </c:pt>
                <c:pt idx="5" formatCode="_-* #\ ##0.000_-;\-* #\ ##0.000_-;_-* &quot;-&quot;??_-;_-@_-">
                  <c:v>2.9716798906421799E-4</c:v>
                </c:pt>
                <c:pt idx="6" formatCode="_-* #\ ##0.000_-;\-* #\ ##0.000_-;_-* &quot;-&quot;??_-;_-@_-">
                  <c:v>1.7275632720048371E-4</c:v>
                </c:pt>
                <c:pt idx="7" formatCode="_-* #\ ##0.000_-;\-* #\ ##0.000_-;_-* &quot;-&quot;??_-;_-@_-">
                  <c:v>1.1577424023154849E-4</c:v>
                </c:pt>
                <c:pt idx="8" formatCode="_-* #\ ##0.000_-;\-* #\ ##0.000_-;_-* &quot;-&quot;??_-;_-@_-">
                  <c:v>1.4288980338363056E-4</c:v>
                </c:pt>
                <c:pt idx="9" formatCode="_-* #\ ##0.000_-;\-* #\ ##0.000_-;_-* &quot;-&quot;??_-;_-@_-">
                  <c:v>1.7486083991490105E-4</c:v>
                </c:pt>
                <c:pt idx="10" formatCode="_-* #\ ##0.000_-;\-* #\ ##0.000_-;_-* &quot;-&quot;??_-;_-@_-">
                  <c:v>0</c:v>
                </c:pt>
                <c:pt idx="11" formatCode="_-* #\ ##0.000_-;\-* #\ ##0.000_-;_-* &quot;-&quot;??_-;_-@_-">
                  <c:v>0</c:v>
                </c:pt>
                <c:pt idx="12" formatCode="_-* #\ ##0.000_-;\-* #\ ##0.000_-;_-* &quot;-&quot;??_-;_-@_-">
                  <c:v>0</c:v>
                </c:pt>
                <c:pt idx="13" formatCode="_-* #\ ##0.000_-;\-* #\ ##0.000_-;_-* &quot;-&quot;??_-;_-@_-">
                  <c:v>0</c:v>
                </c:pt>
                <c:pt idx="14" formatCode="_-* #\ ##0.000_-;\-* #\ ##0.000_-;_-* &quot;-&quot;??_-;_-@_-">
                  <c:v>0</c:v>
                </c:pt>
                <c:pt idx="15" formatCode="_-* #\ ##0.000_-;\-* #\ ##0.000_-;_-* &quot;-&quot;??_-;_-@_-">
                  <c:v>0</c:v>
                </c:pt>
                <c:pt idx="16" formatCode="_-* #\ ##0.000_-;\-* #\ ##0.000_-;_-* &quot;-&quot;??_-;_-@_-">
                  <c:v>0</c:v>
                </c:pt>
                <c:pt idx="17" formatCode="_-* #\ ##0.000_-;\-* #\ ##0.000_-;_-* &quot;-&quot;??_-;_-@_-">
                  <c:v>0</c:v>
                </c:pt>
                <c:pt idx="18" formatCode="_-* #\ ##0.000_-;\-* #\ ##0.000_-;_-* &quot;-&quot;??_-;_-@_-">
                  <c:v>0</c:v>
                </c:pt>
                <c:pt idx="19" formatCode="_-* #\ ##0.000_-;\-* #\ ##0.000_-;_-* &quot;-&quot;??_-;_-@_-">
                  <c:v>0</c:v>
                </c:pt>
                <c:pt idx="20" formatCode="_-* #\ ##0.000_-;\-* #\ ##0.000_-;_-* &quot;-&quot;??_-;_-@_-">
                  <c:v>0</c:v>
                </c:pt>
                <c:pt idx="21" formatCode="_-* #\ ##0.000_-;\-* #\ ##0.000_-;_-* &quot;-&quot;??_-;_-@_-">
                  <c:v>0</c:v>
                </c:pt>
                <c:pt idx="22" formatCode="_-* #\ ##0.000_-;\-* #\ ##0.000_-;_-* &quot;-&quot;??_-;_-@_-">
                  <c:v>0</c:v>
                </c:pt>
                <c:pt idx="23" formatCode="_-* #\ ##0.000_-;\-* #\ ##0.000_-;_-* &quot;-&quot;??_-;_-@_-">
                  <c:v>0</c:v>
                </c:pt>
                <c:pt idx="24" formatCode="_-* #\ ##0.000_-;\-* #\ ##0.000_-;_-* &quot;-&quot;??_-;_-@_-">
                  <c:v>0</c:v>
                </c:pt>
                <c:pt idx="25" formatCode="_-* #\ ##0.000_-;\-* #\ ##0.000_-;_-* &quot;-&quot;??_-;_-@_-">
                  <c:v>0</c:v>
                </c:pt>
                <c:pt idx="26" formatCode="_-* #\ ##0.000_-;\-* #\ ##0.000_-;_-* &quot;-&quot;??_-;_-@_-">
                  <c:v>0</c:v>
                </c:pt>
                <c:pt idx="27" formatCode="_-* #\ ##0.000_-;\-* #\ ##0.000_-;_-* &quot;-&quot;??_-;_-@_-">
                  <c:v>0</c:v>
                </c:pt>
                <c:pt idx="28" formatCode="_-* #\ ##0.000_-;\-* #\ ##0.000_-;_-* &quot;-&quot;??_-;_-@_-">
                  <c:v>0</c:v>
                </c:pt>
                <c:pt idx="29" formatCode="_-* #\ ##0.000_-;\-* #\ ##0.000_-;_-* &quot;-&quot;??_-;_-@_-">
                  <c:v>0</c:v>
                </c:pt>
                <c:pt idx="30" formatCode="_-* #\ ##0.000_-;\-* #\ ##0.000_-;_-* &quot;-&quot;??_-;_-@_-">
                  <c:v>0</c:v>
                </c:pt>
                <c:pt idx="31" formatCode="_-* #\ ##0.000_-;\-* #\ ##0.000_-;_-* &quot;-&quot;??_-;_-@_-">
                  <c:v>0</c:v>
                </c:pt>
                <c:pt idx="32" formatCode="_-* #\ ##0.000_-;\-* #\ ##0.000_-;_-* &quot;-&quot;??_-;_-@_-">
                  <c:v>0</c:v>
                </c:pt>
                <c:pt idx="33" formatCode="_-* #\ ##0.000_-;\-* #\ ##0.000_-;_-* &quot;-&quot;??_-;_-@_-">
                  <c:v>0</c:v>
                </c:pt>
                <c:pt idx="34" formatCode="_-* #\ ##0.000_-;\-* #\ ##0.000_-;_-* &quot;-&quot;??_-;_-@_-">
                  <c:v>0</c:v>
                </c:pt>
                <c:pt idx="35" formatCode="_-* #\ ##0.000_-;\-* #\ ##0.000_-;_-* &quot;-&quot;??_-;_-@_-">
                  <c:v>0</c:v>
                </c:pt>
                <c:pt idx="36" formatCode="_-* #\ ##0.000_-;\-* #\ ##0.000_-;_-* &quot;-&quot;??_-;_-@_-">
                  <c:v>0</c:v>
                </c:pt>
                <c:pt idx="37" formatCode="_-* #\ ##0.000_-;\-* #\ ##0.000_-;_-* &quot;-&quot;??_-;_-@_-">
                  <c:v>0</c:v>
                </c:pt>
                <c:pt idx="38" formatCode="_-* #\ ##0.000_-;\-* #\ ##0.000_-;_-* &quot;-&quot;??_-;_-@_-">
                  <c:v>0</c:v>
                </c:pt>
                <c:pt idx="39" formatCode="_-* #\ ##0.000_-;\-* #\ ##0.000_-;_-* &quot;-&quot;??_-;_-@_-">
                  <c:v>0</c:v>
                </c:pt>
                <c:pt idx="40" formatCode="_-* #\ ##0.000_-;\-* #\ ##0.000_-;_-* &quot;-&quot;??_-;_-@_-">
                  <c:v>0</c:v>
                </c:pt>
                <c:pt idx="41" formatCode="_-* #\ ##0.000_-;\-* #\ ##0.000_-;_-* &quot;-&quot;??_-;_-@_-">
                  <c:v>0</c:v>
                </c:pt>
                <c:pt idx="42" formatCode="_-* #\ ##0.000_-;\-* #\ ##0.000_-;_-* &quot;-&quot;??_-;_-@_-">
                  <c:v>0</c:v>
                </c:pt>
                <c:pt idx="43" formatCode="_-* #\ ##0.000_-;\-* #\ ##0.000_-;_-* &quot;-&quot;??_-;_-@_-">
                  <c:v>0</c:v>
                </c:pt>
                <c:pt idx="44" formatCode="_-* #\ ##0.000_-;\-* #\ ##0.000_-;_-* &quot;-&quot;??_-;_-@_-">
                  <c:v>0</c:v>
                </c:pt>
                <c:pt idx="45" formatCode="_-* #\ ##0.000_-;\-* #\ ##0.000_-;_-* &quot;-&quot;??_-;_-@_-">
                  <c:v>0</c:v>
                </c:pt>
                <c:pt idx="46" formatCode="_-* #\ ##0.000_-;\-* #\ ##0.000_-;_-* &quot;-&quot;??_-;_-@_-">
                  <c:v>0</c:v>
                </c:pt>
                <c:pt idx="47" formatCode="_-* #\ ##0.000_-;\-* #\ ##0.000_-;_-* &quot;-&quot;??_-;_-@_-">
                  <c:v>0</c:v>
                </c:pt>
                <c:pt idx="48" formatCode="_-* #\ ##0.000_-;\-* #\ ##0.000_-;_-* &quot;-&quot;??_-;_-@_-">
                  <c:v>0</c:v>
                </c:pt>
                <c:pt idx="49" formatCode="_-* #\ ##0.000_-;\-* #\ ##0.000_-;_-* &quot;-&quot;??_-;_-@_-">
                  <c:v>0</c:v>
                </c:pt>
                <c:pt idx="50" formatCode="_-* #\ ##0.000_-;\-* #\ 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9.9751484191633304E-3</c:v>
                </c:pt>
                <c:pt idx="1">
                  <c:v>1.2874826239491627E-2</c:v>
                </c:pt>
                <c:pt idx="2">
                  <c:v>1.3744813278008298E-2</c:v>
                </c:pt>
                <c:pt idx="3">
                  <c:v>1.6126036894886717E-2</c:v>
                </c:pt>
                <c:pt idx="4">
                  <c:v>1.5625465931116744E-2</c:v>
                </c:pt>
                <c:pt idx="5">
                  <c:v>1.6552256990876944E-2</c:v>
                </c:pt>
                <c:pt idx="6">
                  <c:v>1.7822694422849904E-2</c:v>
                </c:pt>
                <c:pt idx="7">
                  <c:v>1.8176555716353113E-2</c:v>
                </c:pt>
                <c:pt idx="8">
                  <c:v>1.800411522633745E-2</c:v>
                </c:pt>
                <c:pt idx="9">
                  <c:v>1.7515227464809255E-2</c:v>
                </c:pt>
                <c:pt idx="10">
                  <c:v>1.7472453993080794E-2</c:v>
                </c:pt>
                <c:pt idx="11">
                  <c:v>1.9880107658429166E-2</c:v>
                </c:pt>
                <c:pt idx="12">
                  <c:v>1.9777167184999549E-2</c:v>
                </c:pt>
                <c:pt idx="13">
                  <c:v>1.9947936470794701E-2</c:v>
                </c:pt>
                <c:pt idx="14">
                  <c:v>2.1642066945368712E-2</c:v>
                </c:pt>
                <c:pt idx="15">
                  <c:v>2.1404085727822524E-2</c:v>
                </c:pt>
                <c:pt idx="16">
                  <c:v>2.3284906035879793E-2</c:v>
                </c:pt>
                <c:pt idx="17">
                  <c:v>2.2409292230076556E-2</c:v>
                </c:pt>
                <c:pt idx="18">
                  <c:v>2.2923657095346973E-2</c:v>
                </c:pt>
                <c:pt idx="19">
                  <c:v>2.4255952380952382E-2</c:v>
                </c:pt>
                <c:pt idx="20">
                  <c:v>2.5437914748610031E-2</c:v>
                </c:pt>
                <c:pt idx="21">
                  <c:v>2.6153981936394927E-2</c:v>
                </c:pt>
                <c:pt idx="22">
                  <c:v>2.7394438722966014E-2</c:v>
                </c:pt>
                <c:pt idx="23">
                  <c:v>2.8670485378353934E-2</c:v>
                </c:pt>
                <c:pt idx="24">
                  <c:v>3.0753844230528817E-2</c:v>
                </c:pt>
                <c:pt idx="25">
                  <c:v>3.4180937554056393E-2</c:v>
                </c:pt>
                <c:pt idx="26">
                  <c:v>3.5714285714285712E-2</c:v>
                </c:pt>
                <c:pt idx="27">
                  <c:v>3.793821034096366E-2</c:v>
                </c:pt>
                <c:pt idx="28">
                  <c:v>4.0743499038043814E-2</c:v>
                </c:pt>
                <c:pt idx="29">
                  <c:v>4.4210719417861623E-2</c:v>
                </c:pt>
                <c:pt idx="30">
                  <c:v>4.7243871333427799E-2</c:v>
                </c:pt>
                <c:pt idx="31">
                  <c:v>5.1512379051262859E-2</c:v>
                </c:pt>
                <c:pt idx="32">
                  <c:v>5.5278596413914673E-2</c:v>
                </c:pt>
                <c:pt idx="33">
                  <c:v>5.7633252906339111E-2</c:v>
                </c:pt>
                <c:pt idx="34">
                  <c:v>6.2186775879721941E-2</c:v>
                </c:pt>
                <c:pt idx="35">
                  <c:v>6.6087281064221168E-2</c:v>
                </c:pt>
                <c:pt idx="36">
                  <c:v>7.7409248055315474E-2</c:v>
                </c:pt>
                <c:pt idx="37">
                  <c:v>8.4593125456364771E-2</c:v>
                </c:pt>
                <c:pt idx="38">
                  <c:v>9.6713055721015864E-2</c:v>
                </c:pt>
                <c:pt idx="39">
                  <c:v>0.11149026780595671</c:v>
                </c:pt>
                <c:pt idx="40">
                  <c:v>0.14165984705251572</c:v>
                </c:pt>
                <c:pt idx="41">
                  <c:v>0.17698754984132151</c:v>
                </c:pt>
                <c:pt idx="42">
                  <c:v>0.25775132275132273</c:v>
                </c:pt>
                <c:pt idx="43">
                  <c:v>0.51792052520615939</c:v>
                </c:pt>
                <c:pt idx="44">
                  <c:v>0.73499248635680581</c:v>
                </c:pt>
                <c:pt idx="45">
                  <c:v>0.85508148789864091</c:v>
                </c:pt>
                <c:pt idx="46">
                  <c:v>0.89605668677396411</c:v>
                </c:pt>
                <c:pt idx="47">
                  <c:v>0.9156745217177108</c:v>
                </c:pt>
                <c:pt idx="48">
                  <c:v>0.98348837825660596</c:v>
                </c:pt>
                <c:pt idx="49">
                  <c:v>0.99143468950749469</c:v>
                </c:pt>
                <c:pt idx="50">
                  <c:v>0.99240384126822823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7.7039900593676658E-2</c:v>
                </c:pt>
                <c:pt idx="1">
                  <c:v>6.6095187661349045E-2</c:v>
                </c:pt>
                <c:pt idx="2">
                  <c:v>6.8399896265560173E-2</c:v>
                </c:pt>
                <c:pt idx="3">
                  <c:v>7.1746935743469104E-2</c:v>
                </c:pt>
                <c:pt idx="4">
                  <c:v>7.4280602355747724E-2</c:v>
                </c:pt>
                <c:pt idx="5">
                  <c:v>8.1513179400314995E-2</c:v>
                </c:pt>
                <c:pt idx="6">
                  <c:v>8.9458984768650482E-2</c:v>
                </c:pt>
                <c:pt idx="7">
                  <c:v>9.230101302460203E-2</c:v>
                </c:pt>
                <c:pt idx="8">
                  <c:v>9.7879515317786922E-2</c:v>
                </c:pt>
                <c:pt idx="9">
                  <c:v>9.9291813598344644E-2</c:v>
                </c:pt>
                <c:pt idx="10">
                  <c:v>0.10090996307817542</c:v>
                </c:pt>
                <c:pt idx="11">
                  <c:v>9.796305358453633E-2</c:v>
                </c:pt>
                <c:pt idx="12">
                  <c:v>9.7949817325402339E-2</c:v>
                </c:pt>
                <c:pt idx="13">
                  <c:v>9.3392611658720648E-2</c:v>
                </c:pt>
                <c:pt idx="14">
                  <c:v>8.7563632227056848E-2</c:v>
                </c:pt>
                <c:pt idx="15">
                  <c:v>8.2216214709734961E-2</c:v>
                </c:pt>
                <c:pt idx="16">
                  <c:v>7.6450686606203619E-2</c:v>
                </c:pt>
                <c:pt idx="17">
                  <c:v>7.4179450327046606E-2</c:v>
                </c:pt>
                <c:pt idx="18">
                  <c:v>7.0760459660896155E-2</c:v>
                </c:pt>
                <c:pt idx="19">
                  <c:v>6.458333333333334E-2</c:v>
                </c:pt>
                <c:pt idx="20">
                  <c:v>6.1188497638548452E-2</c:v>
                </c:pt>
                <c:pt idx="21">
                  <c:v>5.3190550439822307E-2</c:v>
                </c:pt>
                <c:pt idx="22">
                  <c:v>4.8962777696042369E-2</c:v>
                </c:pt>
                <c:pt idx="23">
                  <c:v>4.8959903527283688E-2</c:v>
                </c:pt>
                <c:pt idx="24">
                  <c:v>4.6287035879484933E-2</c:v>
                </c:pt>
                <c:pt idx="25">
                  <c:v>4.53208787407023E-2</c:v>
                </c:pt>
                <c:pt idx="26">
                  <c:v>4.4200187090739008E-2</c:v>
                </c:pt>
                <c:pt idx="27">
                  <c:v>4.1427885384984792E-2</c:v>
                </c:pt>
                <c:pt idx="28">
                  <c:v>4.1798547756469934E-2</c:v>
                </c:pt>
                <c:pt idx="29">
                  <c:v>4.1367291405509522E-2</c:v>
                </c:pt>
                <c:pt idx="30">
                  <c:v>3.9846960464786738E-2</c:v>
                </c:pt>
                <c:pt idx="31">
                  <c:v>3.9147190107848846E-2</c:v>
                </c:pt>
                <c:pt idx="32">
                  <c:v>3.9909659294350953E-2</c:v>
                </c:pt>
                <c:pt idx="33">
                  <c:v>3.9729107260364112E-2</c:v>
                </c:pt>
                <c:pt idx="34">
                  <c:v>4.114350379910546E-2</c:v>
                </c:pt>
                <c:pt idx="35">
                  <c:v>4.1267894750873078E-2</c:v>
                </c:pt>
                <c:pt idx="36">
                  <c:v>4.1945764909248055E-2</c:v>
                </c:pt>
                <c:pt idx="37">
                  <c:v>4.2026124347567403E-2</c:v>
                </c:pt>
                <c:pt idx="38">
                  <c:v>4.2427032003032439E-2</c:v>
                </c:pt>
                <c:pt idx="39">
                  <c:v>4.2777974939259097E-2</c:v>
                </c:pt>
                <c:pt idx="40">
                  <c:v>4.3880689674633856E-2</c:v>
                </c:pt>
                <c:pt idx="41">
                  <c:v>4.0686793066970463E-2</c:v>
                </c:pt>
                <c:pt idx="42">
                  <c:v>3.9285714285714285E-2</c:v>
                </c:pt>
                <c:pt idx="43">
                  <c:v>2.2817645645966216E-2</c:v>
                </c:pt>
                <c:pt idx="44">
                  <c:v>1.2206374733067939E-2</c:v>
                </c:pt>
                <c:pt idx="45">
                  <c:v>7.4449076831447289E-3</c:v>
                </c:pt>
                <c:pt idx="46">
                  <c:v>4.5834101625266705E-3</c:v>
                </c:pt>
                <c:pt idx="47">
                  <c:v>3.8043627008238225E-3</c:v>
                </c:pt>
                <c:pt idx="48">
                  <c:v>3.6839733905806894E-3</c:v>
                </c:pt>
                <c:pt idx="49">
                  <c:v>3.8956683264105671E-3</c:v>
                </c:pt>
                <c:pt idx="50">
                  <c:v>3.9632132513591793E-3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7</xdr:row>
      <xdr:rowOff>146050</xdr:rowOff>
    </xdr:from>
    <xdr:to>
      <xdr:col>3</xdr:col>
      <xdr:colOff>406400</xdr:colOff>
      <xdr:row>22</xdr:row>
      <xdr:rowOff>31750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71ABDD4-BE84-C64B-8421-B66C50D3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B4BF6-104A-404C-85D5-D6A08723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astokeskus%20data%20va&#776;esto&#776;rakenne%202018%20mieh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115c_2018"/>
      <sheetName val="alkavuus"/>
      <sheetName val="tkmalli2"/>
      <sheetName val="osatyö"/>
      <sheetName val="Yhteensä"/>
      <sheetName val="kuva"/>
    </sheetNames>
    <sheetDataSet>
      <sheetData sheetId="0">
        <row r="5">
          <cell r="D5">
            <v>30668</v>
          </cell>
          <cell r="L5">
            <v>442</v>
          </cell>
        </row>
        <row r="6">
          <cell r="D6">
            <v>31680</v>
          </cell>
          <cell r="L6">
            <v>566</v>
          </cell>
        </row>
        <row r="7">
          <cell r="D7">
            <v>32872</v>
          </cell>
          <cell r="L7">
            <v>656</v>
          </cell>
        </row>
        <row r="8">
          <cell r="D8">
            <v>34080</v>
          </cell>
          <cell r="L8">
            <v>655</v>
          </cell>
        </row>
        <row r="9">
          <cell r="D9">
            <v>35199</v>
          </cell>
          <cell r="L9">
            <v>777</v>
          </cell>
        </row>
        <row r="10">
          <cell r="D10">
            <v>35412</v>
          </cell>
          <cell r="L10">
            <v>810</v>
          </cell>
        </row>
        <row r="11">
          <cell r="D11">
            <v>37035</v>
          </cell>
          <cell r="L11">
            <v>898</v>
          </cell>
        </row>
        <row r="12">
          <cell r="D12">
            <v>36603</v>
          </cell>
          <cell r="L12">
            <v>951</v>
          </cell>
        </row>
        <row r="13">
          <cell r="D13">
            <v>37190</v>
          </cell>
          <cell r="L13">
            <v>933</v>
          </cell>
        </row>
        <row r="14">
          <cell r="D14">
            <v>36395</v>
          </cell>
          <cell r="L14">
            <v>843</v>
          </cell>
        </row>
        <row r="15">
          <cell r="D15">
            <v>36501</v>
          </cell>
          <cell r="L15">
            <v>913</v>
          </cell>
        </row>
        <row r="16">
          <cell r="D16">
            <v>34942</v>
          </cell>
          <cell r="L16">
            <v>821</v>
          </cell>
        </row>
        <row r="17">
          <cell r="D17">
            <v>35429</v>
          </cell>
          <cell r="L17">
            <v>911</v>
          </cell>
        </row>
        <row r="18">
          <cell r="D18">
            <v>36475</v>
          </cell>
          <cell r="L18">
            <v>935</v>
          </cell>
        </row>
        <row r="19">
          <cell r="D19">
            <v>37485</v>
          </cell>
          <cell r="L19">
            <v>1059</v>
          </cell>
        </row>
        <row r="20">
          <cell r="D20">
            <v>38091</v>
          </cell>
          <cell r="L20">
            <v>1102</v>
          </cell>
        </row>
        <row r="21">
          <cell r="D21">
            <v>37988</v>
          </cell>
          <cell r="L21">
            <v>1099</v>
          </cell>
        </row>
        <row r="22">
          <cell r="D22">
            <v>36052</v>
          </cell>
          <cell r="L22">
            <v>1116</v>
          </cell>
        </row>
        <row r="23">
          <cell r="D23">
            <v>35916</v>
          </cell>
          <cell r="L23">
            <v>1121</v>
          </cell>
        </row>
        <row r="24">
          <cell r="D24">
            <v>35280</v>
          </cell>
          <cell r="L24">
            <v>1093</v>
          </cell>
        </row>
        <row r="25">
          <cell r="D25">
            <v>35598</v>
          </cell>
          <cell r="L25">
            <v>1260</v>
          </cell>
        </row>
        <row r="26">
          <cell r="D26">
            <v>35687</v>
          </cell>
          <cell r="L26">
            <v>1257</v>
          </cell>
        </row>
        <row r="27">
          <cell r="D27">
            <v>35971</v>
          </cell>
          <cell r="L27">
            <v>1289</v>
          </cell>
        </row>
        <row r="28">
          <cell r="D28">
            <v>35251</v>
          </cell>
          <cell r="L28">
            <v>1300</v>
          </cell>
        </row>
        <row r="29">
          <cell r="D29">
            <v>33262</v>
          </cell>
          <cell r="L29">
            <v>1341</v>
          </cell>
        </row>
        <row r="30">
          <cell r="D30">
            <v>30537</v>
          </cell>
          <cell r="L30">
            <v>1366</v>
          </cell>
        </row>
        <row r="31">
          <cell r="D31">
            <v>31446</v>
          </cell>
          <cell r="L31">
            <v>1461</v>
          </cell>
        </row>
        <row r="32">
          <cell r="D32">
            <v>31943</v>
          </cell>
          <cell r="L32">
            <v>1618</v>
          </cell>
        </row>
        <row r="33">
          <cell r="D33">
            <v>32921</v>
          </cell>
          <cell r="L33">
            <v>1804</v>
          </cell>
        </row>
        <row r="34">
          <cell r="D34">
            <v>33726</v>
          </cell>
          <cell r="L34">
            <v>1923</v>
          </cell>
        </row>
        <row r="35">
          <cell r="D35">
            <v>35793</v>
          </cell>
          <cell r="L35">
            <v>2246</v>
          </cell>
        </row>
        <row r="36">
          <cell r="D36">
            <v>36684</v>
          </cell>
          <cell r="L36">
            <v>2491</v>
          </cell>
        </row>
        <row r="37">
          <cell r="D37">
            <v>36724</v>
          </cell>
          <cell r="L37">
            <v>2675</v>
          </cell>
        </row>
        <row r="38">
          <cell r="D38">
            <v>36735</v>
          </cell>
          <cell r="L38">
            <v>2938</v>
          </cell>
        </row>
        <row r="39">
          <cell r="D39">
            <v>37366</v>
          </cell>
          <cell r="L39">
            <v>3137</v>
          </cell>
        </row>
        <row r="40">
          <cell r="D40">
            <v>37603</v>
          </cell>
          <cell r="L40">
            <v>3490</v>
          </cell>
        </row>
        <row r="41">
          <cell r="D41">
            <v>37114</v>
          </cell>
          <cell r="L41">
            <v>3959</v>
          </cell>
        </row>
        <row r="42">
          <cell r="D42">
            <v>36597</v>
          </cell>
          <cell r="L42">
            <v>4373</v>
          </cell>
        </row>
        <row r="43">
          <cell r="D43">
            <v>36057</v>
          </cell>
          <cell r="L43">
            <v>4660</v>
          </cell>
        </row>
        <row r="44">
          <cell r="D44">
            <v>35785</v>
          </cell>
          <cell r="L44">
            <v>5350</v>
          </cell>
        </row>
        <row r="45">
          <cell r="D45">
            <v>34394</v>
          </cell>
          <cell r="L45">
            <v>6161</v>
          </cell>
        </row>
        <row r="46">
          <cell r="D46">
            <v>35682</v>
          </cell>
          <cell r="L46">
            <v>7404</v>
          </cell>
        </row>
        <row r="47">
          <cell r="D47">
            <v>36358</v>
          </cell>
          <cell r="L47">
            <v>8278</v>
          </cell>
        </row>
        <row r="48">
          <cell r="D48">
            <v>35658</v>
          </cell>
          <cell r="L48">
            <v>5074</v>
          </cell>
        </row>
        <row r="49">
          <cell r="D49">
            <v>34963</v>
          </cell>
          <cell r="L49">
            <v>4725</v>
          </cell>
        </row>
      </sheetData>
      <sheetData sheetId="1">
        <row r="3">
          <cell r="D3" t="str">
            <v>summa</v>
          </cell>
          <cell r="E3" t="str">
            <v>vrt</v>
          </cell>
          <cell r="F3" t="str">
            <v>testi</v>
          </cell>
        </row>
        <row r="4">
          <cell r="C4">
            <v>20</v>
          </cell>
          <cell r="D4">
            <v>442</v>
          </cell>
          <cell r="E4">
            <v>442</v>
          </cell>
          <cell r="F4">
            <v>353.6</v>
          </cell>
        </row>
        <row r="5">
          <cell r="C5">
            <v>21</v>
          </cell>
          <cell r="D5">
            <v>580</v>
          </cell>
          <cell r="E5">
            <v>566</v>
          </cell>
          <cell r="F5">
            <v>464</v>
          </cell>
        </row>
        <row r="6">
          <cell r="C6">
            <v>22</v>
          </cell>
          <cell r="D6">
            <v>697</v>
          </cell>
          <cell r="E6">
            <v>656</v>
          </cell>
          <cell r="F6">
            <v>557.6</v>
          </cell>
        </row>
        <row r="7">
          <cell r="C7">
            <v>23</v>
          </cell>
          <cell r="D7">
            <v>802</v>
          </cell>
          <cell r="E7">
            <v>655</v>
          </cell>
          <cell r="F7">
            <v>641.6</v>
          </cell>
        </row>
        <row r="8">
          <cell r="C8">
            <v>24</v>
          </cell>
          <cell r="D8">
            <v>921</v>
          </cell>
          <cell r="E8">
            <v>777</v>
          </cell>
          <cell r="F8">
            <v>736.80000000000007</v>
          </cell>
        </row>
        <row r="9">
          <cell r="C9">
            <v>25</v>
          </cell>
          <cell r="D9">
            <v>1025</v>
          </cell>
          <cell r="E9">
            <v>810</v>
          </cell>
          <cell r="F9">
            <v>820</v>
          </cell>
        </row>
        <row r="10">
          <cell r="C10">
            <v>26</v>
          </cell>
          <cell r="D10">
            <v>1130</v>
          </cell>
          <cell r="E10">
            <v>898</v>
          </cell>
          <cell r="F10">
            <v>904</v>
          </cell>
        </row>
        <row r="11">
          <cell r="C11">
            <v>27</v>
          </cell>
          <cell r="D11">
            <v>1238</v>
          </cell>
          <cell r="E11">
            <v>951</v>
          </cell>
          <cell r="F11">
            <v>990.40000000000009</v>
          </cell>
        </row>
        <row r="12">
          <cell r="C12">
            <v>28</v>
          </cell>
          <cell r="D12">
            <v>1321</v>
          </cell>
          <cell r="E12">
            <v>933</v>
          </cell>
          <cell r="F12">
            <v>1056.8</v>
          </cell>
        </row>
        <row r="13">
          <cell r="C13">
            <v>29</v>
          </cell>
          <cell r="D13">
            <v>1397</v>
          </cell>
          <cell r="E13">
            <v>843</v>
          </cell>
          <cell r="F13">
            <v>1117.6000000000001</v>
          </cell>
        </row>
        <row r="14">
          <cell r="C14">
            <v>30</v>
          </cell>
          <cell r="D14">
            <v>1463</v>
          </cell>
          <cell r="E14">
            <v>913</v>
          </cell>
          <cell r="F14">
            <v>1170.4000000000001</v>
          </cell>
        </row>
        <row r="15">
          <cell r="C15">
            <v>31</v>
          </cell>
          <cell r="D15">
            <v>1559</v>
          </cell>
          <cell r="E15">
            <v>821</v>
          </cell>
          <cell r="F15">
            <v>1247.2</v>
          </cell>
        </row>
        <row r="16">
          <cell r="C16">
            <v>32</v>
          </cell>
          <cell r="D16">
            <v>1649</v>
          </cell>
          <cell r="E16">
            <v>911</v>
          </cell>
          <cell r="F16">
            <v>1319.2</v>
          </cell>
        </row>
        <row r="17">
          <cell r="C17">
            <v>33</v>
          </cell>
          <cell r="D17">
            <v>1753</v>
          </cell>
          <cell r="E17">
            <v>935</v>
          </cell>
          <cell r="F17">
            <v>1402.4</v>
          </cell>
        </row>
        <row r="18">
          <cell r="C18">
            <v>34</v>
          </cell>
          <cell r="D18">
            <v>1860</v>
          </cell>
          <cell r="E18">
            <v>1059</v>
          </cell>
          <cell r="F18">
            <v>1488</v>
          </cell>
        </row>
        <row r="19">
          <cell r="C19">
            <v>35</v>
          </cell>
          <cell r="D19">
            <v>1963</v>
          </cell>
          <cell r="E19">
            <v>1102</v>
          </cell>
          <cell r="F19">
            <v>1570.4</v>
          </cell>
        </row>
        <row r="20">
          <cell r="C20">
            <v>36</v>
          </cell>
          <cell r="D20">
            <v>2068</v>
          </cell>
          <cell r="E20">
            <v>1099</v>
          </cell>
          <cell r="F20">
            <v>1654.4</v>
          </cell>
        </row>
        <row r="21">
          <cell r="C21">
            <v>37</v>
          </cell>
          <cell r="D21">
            <v>2165</v>
          </cell>
          <cell r="E21">
            <v>1116</v>
          </cell>
          <cell r="F21">
            <v>1732</v>
          </cell>
        </row>
        <row r="22">
          <cell r="C22">
            <v>38</v>
          </cell>
          <cell r="D22">
            <v>2270</v>
          </cell>
          <cell r="E22">
            <v>1121</v>
          </cell>
          <cell r="F22">
            <v>1816</v>
          </cell>
        </row>
        <row r="23">
          <cell r="C23">
            <v>39</v>
          </cell>
          <cell r="D23">
            <v>2377</v>
          </cell>
          <cell r="E23">
            <v>1093</v>
          </cell>
          <cell r="F23">
            <v>1901.6000000000001</v>
          </cell>
        </row>
        <row r="24">
          <cell r="C24">
            <v>40</v>
          </cell>
          <cell r="D24">
            <v>2492</v>
          </cell>
          <cell r="E24">
            <v>1260</v>
          </cell>
          <cell r="F24">
            <v>1993.6000000000001</v>
          </cell>
        </row>
        <row r="25">
          <cell r="C25">
            <v>41</v>
          </cell>
          <cell r="D25">
            <v>2595</v>
          </cell>
          <cell r="E25">
            <v>1257</v>
          </cell>
          <cell r="F25">
            <v>2076</v>
          </cell>
        </row>
        <row r="26">
          <cell r="C26">
            <v>42</v>
          </cell>
          <cell r="D26">
            <v>2701</v>
          </cell>
          <cell r="E26">
            <v>1289</v>
          </cell>
          <cell r="F26">
            <v>2160.8000000000002</v>
          </cell>
        </row>
        <row r="27">
          <cell r="C27">
            <v>43</v>
          </cell>
          <cell r="D27">
            <v>2818</v>
          </cell>
          <cell r="E27">
            <v>1300</v>
          </cell>
          <cell r="F27">
            <v>2254.4</v>
          </cell>
        </row>
        <row r="28">
          <cell r="C28">
            <v>44</v>
          </cell>
          <cell r="D28">
            <v>2934</v>
          </cell>
          <cell r="E28">
            <v>1341</v>
          </cell>
          <cell r="F28">
            <v>2347.2000000000003</v>
          </cell>
        </row>
        <row r="29">
          <cell r="C29">
            <v>45</v>
          </cell>
          <cell r="D29">
            <v>3052</v>
          </cell>
          <cell r="E29">
            <v>1366</v>
          </cell>
          <cell r="F29">
            <v>2441.6</v>
          </cell>
        </row>
        <row r="30">
          <cell r="C30">
            <v>46</v>
          </cell>
          <cell r="D30">
            <v>3172</v>
          </cell>
          <cell r="E30">
            <v>1461</v>
          </cell>
          <cell r="F30">
            <v>2537.6000000000004</v>
          </cell>
        </row>
        <row r="31">
          <cell r="C31">
            <v>47</v>
          </cell>
          <cell r="D31">
            <v>3309</v>
          </cell>
          <cell r="E31">
            <v>1618</v>
          </cell>
          <cell r="F31">
            <v>2647.2000000000003</v>
          </cell>
        </row>
        <row r="32">
          <cell r="C32">
            <v>48</v>
          </cell>
          <cell r="D32">
            <v>3481</v>
          </cell>
          <cell r="E32">
            <v>1804</v>
          </cell>
          <cell r="F32">
            <v>2784.8</v>
          </cell>
        </row>
        <row r="33">
          <cell r="C33">
            <v>49</v>
          </cell>
          <cell r="D33">
            <v>3658</v>
          </cell>
          <cell r="E33">
            <v>1923</v>
          </cell>
          <cell r="F33">
            <v>2926.4</v>
          </cell>
        </row>
        <row r="34">
          <cell r="C34">
            <v>50</v>
          </cell>
          <cell r="D34">
            <v>3870</v>
          </cell>
          <cell r="E34">
            <v>2246</v>
          </cell>
          <cell r="F34">
            <v>3096</v>
          </cell>
        </row>
        <row r="35">
          <cell r="C35">
            <v>51</v>
          </cell>
          <cell r="D35">
            <v>4123</v>
          </cell>
          <cell r="E35">
            <v>2491</v>
          </cell>
          <cell r="F35">
            <v>3298.4</v>
          </cell>
        </row>
        <row r="36">
          <cell r="C36">
            <v>52</v>
          </cell>
          <cell r="D36">
            <v>4372</v>
          </cell>
          <cell r="E36">
            <v>2675</v>
          </cell>
          <cell r="F36">
            <v>3497.6000000000004</v>
          </cell>
        </row>
        <row r="37">
          <cell r="C37">
            <v>53</v>
          </cell>
          <cell r="D37">
            <v>4681</v>
          </cell>
          <cell r="E37">
            <v>2938</v>
          </cell>
          <cell r="F37">
            <v>3744.8</v>
          </cell>
        </row>
        <row r="38">
          <cell r="C38">
            <v>54</v>
          </cell>
          <cell r="D38">
            <v>5032</v>
          </cell>
          <cell r="E38">
            <v>3137</v>
          </cell>
          <cell r="F38">
            <v>4025.6000000000004</v>
          </cell>
        </row>
        <row r="39">
          <cell r="C39">
            <v>55</v>
          </cell>
          <cell r="D39">
            <v>5434</v>
          </cell>
          <cell r="E39">
            <v>3490</v>
          </cell>
          <cell r="F39">
            <v>4347.2</v>
          </cell>
        </row>
        <row r="40">
          <cell r="C40">
            <v>56</v>
          </cell>
          <cell r="D40">
            <v>5891</v>
          </cell>
          <cell r="E40">
            <v>3959</v>
          </cell>
          <cell r="F40">
            <v>4712.8</v>
          </cell>
        </row>
        <row r="41">
          <cell r="C41">
            <v>57</v>
          </cell>
          <cell r="D41">
            <v>6384</v>
          </cell>
          <cell r="E41">
            <v>4373</v>
          </cell>
          <cell r="F41">
            <v>5107.2000000000007</v>
          </cell>
        </row>
        <row r="42">
          <cell r="C42">
            <v>58</v>
          </cell>
          <cell r="D42">
            <v>6958</v>
          </cell>
          <cell r="E42">
            <v>4660</v>
          </cell>
          <cell r="F42">
            <v>5566.4000000000005</v>
          </cell>
        </row>
        <row r="43">
          <cell r="C43">
            <v>59</v>
          </cell>
          <cell r="D43">
            <v>7690</v>
          </cell>
          <cell r="E43">
            <v>5350</v>
          </cell>
          <cell r="F43">
            <v>6152</v>
          </cell>
        </row>
        <row r="44">
          <cell r="C44">
            <v>60</v>
          </cell>
          <cell r="D44">
            <v>8603</v>
          </cell>
          <cell r="E44">
            <v>6161</v>
          </cell>
          <cell r="F44">
            <v>6882.4000000000005</v>
          </cell>
        </row>
        <row r="45">
          <cell r="C45">
            <v>61</v>
          </cell>
          <cell r="D45">
            <v>9403</v>
          </cell>
          <cell r="E45">
            <v>7404</v>
          </cell>
          <cell r="F45">
            <v>7522.4000000000005</v>
          </cell>
        </row>
        <row r="46">
          <cell r="C46">
            <v>62</v>
          </cell>
          <cell r="D46">
            <v>9949</v>
          </cell>
          <cell r="E46">
            <v>8278</v>
          </cell>
          <cell r="F46">
            <v>7959.2000000000007</v>
          </cell>
        </row>
        <row r="47">
          <cell r="C47">
            <v>63</v>
          </cell>
          <cell r="D47">
            <v>10088</v>
          </cell>
          <cell r="E47">
            <v>5074</v>
          </cell>
          <cell r="F47">
            <v>8070.4000000000005</v>
          </cell>
        </row>
        <row r="48">
          <cell r="C48">
            <v>64</v>
          </cell>
          <cell r="D48">
            <v>10098</v>
          </cell>
          <cell r="E48">
            <v>4725</v>
          </cell>
          <cell r="F48">
            <v>8078.4000000000005</v>
          </cell>
        </row>
      </sheetData>
      <sheetData sheetId="2"/>
      <sheetData sheetId="3"/>
      <sheetData sheetId="4">
        <row r="5">
          <cell r="C5" t="str">
            <v>20</v>
          </cell>
        </row>
        <row r="6">
          <cell r="C6" t="str">
            <v>21</v>
          </cell>
        </row>
        <row r="7">
          <cell r="C7" t="str">
            <v>22</v>
          </cell>
        </row>
        <row r="8">
          <cell r="C8" t="str">
            <v>23</v>
          </cell>
        </row>
        <row r="9">
          <cell r="C9" t="str">
            <v>24</v>
          </cell>
        </row>
        <row r="10">
          <cell r="C10" t="str">
            <v>25</v>
          </cell>
        </row>
        <row r="11">
          <cell r="C11" t="str">
            <v>26</v>
          </cell>
        </row>
        <row r="12">
          <cell r="C12" t="str">
            <v>27</v>
          </cell>
        </row>
        <row r="13">
          <cell r="C13" t="str">
            <v>28</v>
          </cell>
        </row>
        <row r="14">
          <cell r="C14" t="str">
            <v>29</v>
          </cell>
        </row>
        <row r="15">
          <cell r="C15" t="str">
            <v>30</v>
          </cell>
        </row>
        <row r="16">
          <cell r="C16" t="str">
            <v>31</v>
          </cell>
        </row>
        <row r="17">
          <cell r="C17" t="str">
            <v>32</v>
          </cell>
        </row>
        <row r="18">
          <cell r="C18" t="str">
            <v>33</v>
          </cell>
        </row>
        <row r="19">
          <cell r="C19" t="str">
            <v>34</v>
          </cell>
        </row>
        <row r="20">
          <cell r="C20" t="str">
            <v>35</v>
          </cell>
        </row>
        <row r="21">
          <cell r="C21" t="str">
            <v>36</v>
          </cell>
        </row>
        <row r="22">
          <cell r="C22" t="str">
            <v>37</v>
          </cell>
        </row>
        <row r="23">
          <cell r="C23" t="str">
            <v>38</v>
          </cell>
        </row>
        <row r="24">
          <cell r="C24" t="str">
            <v>39</v>
          </cell>
        </row>
        <row r="25">
          <cell r="C25" t="str">
            <v>40</v>
          </cell>
        </row>
        <row r="26">
          <cell r="C26" t="str">
            <v>41</v>
          </cell>
        </row>
        <row r="27">
          <cell r="C27" t="str">
            <v>42</v>
          </cell>
        </row>
        <row r="28">
          <cell r="C28" t="str">
            <v>43</v>
          </cell>
        </row>
        <row r="29">
          <cell r="C29" t="str">
            <v>44</v>
          </cell>
        </row>
        <row r="30">
          <cell r="C30" t="str">
            <v>45</v>
          </cell>
        </row>
        <row r="31">
          <cell r="C31" t="str">
            <v>46</v>
          </cell>
        </row>
        <row r="32">
          <cell r="C32" t="str">
            <v>47</v>
          </cell>
        </row>
        <row r="33">
          <cell r="C33" t="str">
            <v>48</v>
          </cell>
        </row>
        <row r="34">
          <cell r="C34" t="str">
            <v>49</v>
          </cell>
        </row>
        <row r="35">
          <cell r="C35" t="str">
            <v>50</v>
          </cell>
        </row>
        <row r="36">
          <cell r="C36" t="str">
            <v>51</v>
          </cell>
        </row>
        <row r="37">
          <cell r="C37" t="str">
            <v>52</v>
          </cell>
        </row>
        <row r="38">
          <cell r="C38" t="str">
            <v>53</v>
          </cell>
        </row>
        <row r="39">
          <cell r="C39" t="str">
            <v>54</v>
          </cell>
        </row>
        <row r="40">
          <cell r="C40" t="str">
            <v>55</v>
          </cell>
        </row>
        <row r="41">
          <cell r="C41" t="str">
            <v>56</v>
          </cell>
        </row>
        <row r="42">
          <cell r="C42" t="str">
            <v>57</v>
          </cell>
        </row>
        <row r="43">
          <cell r="C43" t="str">
            <v>58</v>
          </cell>
        </row>
        <row r="44">
          <cell r="C44" t="str">
            <v>59</v>
          </cell>
        </row>
        <row r="45">
          <cell r="C45" t="str">
            <v>60</v>
          </cell>
        </row>
        <row r="46">
          <cell r="C46" t="str">
            <v>61</v>
          </cell>
        </row>
        <row r="47">
          <cell r="C47" t="str">
            <v>62</v>
          </cell>
        </row>
        <row r="48">
          <cell r="C48" t="str">
            <v>63</v>
          </cell>
        </row>
        <row r="49">
          <cell r="C49" t="str">
            <v>64</v>
          </cell>
        </row>
        <row r="50">
          <cell r="C50" t="str">
            <v>65</v>
          </cell>
        </row>
        <row r="51">
          <cell r="C51" t="str">
            <v>66</v>
          </cell>
        </row>
        <row r="52">
          <cell r="C52" t="str">
            <v>67</v>
          </cell>
        </row>
        <row r="53">
          <cell r="C53" t="str">
            <v>68</v>
          </cell>
        </row>
        <row r="54">
          <cell r="C54" t="str">
            <v>69</v>
          </cell>
        </row>
        <row r="55">
          <cell r="C55" t="str">
            <v>70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J4" sqref="J4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28972</v>
      </c>
      <c r="E5" s="5">
        <v>16049</v>
      </c>
      <c r="F5" s="5">
        <v>2106</v>
      </c>
      <c r="G5" s="5">
        <v>10817</v>
      </c>
      <c r="H5" s="5">
        <v>8191</v>
      </c>
      <c r="I5" s="5">
        <v>105</v>
      </c>
      <c r="J5" s="5">
        <v>289</v>
      </c>
      <c r="K5" s="5">
        <v>2232</v>
      </c>
      <c r="L5" s="5">
        <v>351</v>
      </c>
    </row>
    <row r="6" spans="1:12">
      <c r="C6" s="2" t="s">
        <v>5</v>
      </c>
      <c r="D6" s="5">
        <v>30214</v>
      </c>
      <c r="E6" s="5">
        <v>17132</v>
      </c>
      <c r="F6" s="5">
        <v>1889</v>
      </c>
      <c r="G6" s="5">
        <v>11193</v>
      </c>
      <c r="H6" s="5">
        <v>8753</v>
      </c>
      <c r="I6" s="5">
        <v>54</v>
      </c>
      <c r="J6" s="5">
        <v>389</v>
      </c>
      <c r="K6" s="5">
        <v>1997</v>
      </c>
      <c r="L6" s="5">
        <v>460</v>
      </c>
    </row>
    <row r="7" spans="1:12">
      <c r="C7" s="2" t="s">
        <v>6</v>
      </c>
      <c r="D7" s="5">
        <v>30848</v>
      </c>
      <c r="E7" s="5">
        <v>18022</v>
      </c>
      <c r="F7" s="5">
        <v>1905</v>
      </c>
      <c r="G7" s="5">
        <v>10921</v>
      </c>
      <c r="H7" s="5">
        <v>8366</v>
      </c>
      <c r="I7" s="5">
        <v>21</v>
      </c>
      <c r="J7" s="5">
        <v>424</v>
      </c>
      <c r="K7" s="5">
        <v>2110</v>
      </c>
      <c r="L7" s="5">
        <v>525</v>
      </c>
    </row>
    <row r="8" spans="1:12">
      <c r="C8" s="2" t="s">
        <v>7</v>
      </c>
      <c r="D8" s="5">
        <v>32308</v>
      </c>
      <c r="E8" s="5">
        <v>20061</v>
      </c>
      <c r="F8" s="5">
        <v>1930</v>
      </c>
      <c r="G8" s="5">
        <v>10317</v>
      </c>
      <c r="H8" s="5">
        <v>7460</v>
      </c>
      <c r="I8" s="5">
        <v>18</v>
      </c>
      <c r="J8" s="5">
        <v>521</v>
      </c>
      <c r="K8" s="5">
        <v>2318</v>
      </c>
      <c r="L8" s="5">
        <v>648</v>
      </c>
    </row>
    <row r="9" spans="1:12">
      <c r="C9" s="2" t="s">
        <v>8</v>
      </c>
      <c r="D9" s="5">
        <v>33535</v>
      </c>
      <c r="E9" s="5">
        <v>22331</v>
      </c>
      <c r="F9" s="5">
        <v>2019</v>
      </c>
      <c r="G9" s="5">
        <v>9185</v>
      </c>
      <c r="H9" s="5">
        <v>6161</v>
      </c>
      <c r="I9" s="5">
        <v>9</v>
      </c>
      <c r="J9" s="5">
        <v>524</v>
      </c>
      <c r="K9" s="5">
        <v>2491</v>
      </c>
      <c r="L9" s="5">
        <v>658</v>
      </c>
    </row>
    <row r="10" spans="1:12">
      <c r="C10" s="2" t="s">
        <v>9</v>
      </c>
      <c r="D10" s="5">
        <v>33651</v>
      </c>
      <c r="E10" s="5">
        <v>23067</v>
      </c>
      <c r="F10" s="5">
        <v>2198</v>
      </c>
      <c r="G10" s="5">
        <v>8386</v>
      </c>
      <c r="H10" s="5">
        <v>5076</v>
      </c>
      <c r="I10" s="5">
        <v>10</v>
      </c>
      <c r="J10" s="5">
        <v>557</v>
      </c>
      <c r="K10" s="5">
        <v>2743</v>
      </c>
      <c r="L10" s="5">
        <v>700</v>
      </c>
    </row>
    <row r="11" spans="1:12">
      <c r="C11" s="2" t="s">
        <v>10</v>
      </c>
      <c r="D11" s="5">
        <v>34731</v>
      </c>
      <c r="E11" s="5">
        <v>24390</v>
      </c>
      <c r="F11" s="5">
        <v>2308</v>
      </c>
      <c r="G11" s="5">
        <v>8033</v>
      </c>
      <c r="H11" s="5">
        <v>4301</v>
      </c>
      <c r="I11" s="5">
        <v>6</v>
      </c>
      <c r="J11" s="5">
        <v>619</v>
      </c>
      <c r="K11" s="5">
        <v>3107</v>
      </c>
      <c r="L11" s="5">
        <v>747</v>
      </c>
    </row>
    <row r="12" spans="1:12">
      <c r="C12" s="2" t="s">
        <v>11</v>
      </c>
      <c r="D12" s="5">
        <v>34550</v>
      </c>
      <c r="E12" s="5">
        <v>24987</v>
      </c>
      <c r="F12" s="5">
        <v>2292</v>
      </c>
      <c r="G12" s="5">
        <v>7271</v>
      </c>
      <c r="H12" s="5">
        <v>3450</v>
      </c>
      <c r="I12" s="5">
        <v>4</v>
      </c>
      <c r="J12" s="5">
        <v>628</v>
      </c>
      <c r="K12" s="5">
        <v>3189</v>
      </c>
      <c r="L12" s="5">
        <v>771</v>
      </c>
    </row>
    <row r="13" spans="1:12">
      <c r="C13" s="2" t="s">
        <v>12</v>
      </c>
      <c r="D13" s="5">
        <v>34992</v>
      </c>
      <c r="E13" s="5">
        <v>25424</v>
      </c>
      <c r="F13" s="5">
        <v>2408</v>
      </c>
      <c r="G13" s="5">
        <v>7160</v>
      </c>
      <c r="H13" s="5">
        <v>3100</v>
      </c>
      <c r="I13" s="5">
        <v>5</v>
      </c>
      <c r="J13" s="5">
        <v>630</v>
      </c>
      <c r="K13" s="5">
        <v>3425</v>
      </c>
      <c r="L13" s="5">
        <v>773</v>
      </c>
    </row>
    <row r="14" spans="1:12">
      <c r="C14" s="2" t="s">
        <v>13</v>
      </c>
      <c r="D14" s="5">
        <v>34313</v>
      </c>
      <c r="E14" s="5">
        <v>25191</v>
      </c>
      <c r="F14" s="5">
        <v>2409</v>
      </c>
      <c r="G14" s="5">
        <v>6713</v>
      </c>
      <c r="H14" s="5">
        <v>2699</v>
      </c>
      <c r="I14" s="5">
        <v>6</v>
      </c>
      <c r="J14" s="5">
        <v>601</v>
      </c>
      <c r="K14" s="5">
        <v>3407</v>
      </c>
      <c r="L14" s="5">
        <v>734</v>
      </c>
    </row>
    <row r="15" spans="1:12">
      <c r="C15" s="2" t="s">
        <v>14</v>
      </c>
      <c r="D15" s="5">
        <v>34397</v>
      </c>
      <c r="E15" s="5">
        <v>25496</v>
      </c>
      <c r="F15" s="5">
        <v>2462</v>
      </c>
      <c r="G15" s="5">
        <v>6439</v>
      </c>
      <c r="H15" s="5">
        <v>2367</v>
      </c>
      <c r="I15" s="5">
        <v>0</v>
      </c>
      <c r="J15" s="5">
        <v>601</v>
      </c>
      <c r="K15" s="5">
        <v>3471</v>
      </c>
      <c r="L15" s="5">
        <v>737</v>
      </c>
    </row>
    <row r="16" spans="1:12">
      <c r="C16" s="2" t="s">
        <v>15</v>
      </c>
      <c r="D16" s="5">
        <v>32696</v>
      </c>
      <c r="E16" s="5">
        <v>24481</v>
      </c>
      <c r="F16" s="5">
        <v>2325</v>
      </c>
      <c r="G16" s="5">
        <v>5890</v>
      </c>
      <c r="H16" s="5">
        <v>2037</v>
      </c>
      <c r="I16" s="5">
        <v>0</v>
      </c>
      <c r="J16" s="5">
        <v>650</v>
      </c>
      <c r="K16" s="5">
        <v>3203</v>
      </c>
      <c r="L16" s="5">
        <v>794</v>
      </c>
    </row>
    <row r="17" spans="3:12">
      <c r="C17" s="2" t="s">
        <v>16</v>
      </c>
      <c r="D17" s="5">
        <v>33119</v>
      </c>
      <c r="E17" s="5">
        <v>24927</v>
      </c>
      <c r="F17" s="5">
        <v>2362</v>
      </c>
      <c r="G17" s="5">
        <v>5830</v>
      </c>
      <c r="H17" s="5">
        <v>1931</v>
      </c>
      <c r="I17" s="5">
        <v>0</v>
      </c>
      <c r="J17" s="5">
        <v>655</v>
      </c>
      <c r="K17" s="5">
        <v>3244</v>
      </c>
      <c r="L17" s="5">
        <v>795</v>
      </c>
    </row>
    <row r="18" spans="3:12">
      <c r="C18" s="2" t="s">
        <v>17</v>
      </c>
      <c r="D18" s="5">
        <v>34189</v>
      </c>
      <c r="E18" s="5">
        <v>26036</v>
      </c>
      <c r="F18" s="5">
        <v>2395</v>
      </c>
      <c r="G18" s="5">
        <v>5758</v>
      </c>
      <c r="H18" s="5">
        <v>1883</v>
      </c>
      <c r="I18" s="5">
        <v>0</v>
      </c>
      <c r="J18" s="5">
        <v>682</v>
      </c>
      <c r="K18" s="5">
        <v>3193</v>
      </c>
      <c r="L18" s="5">
        <v>823</v>
      </c>
    </row>
    <row r="19" spans="3:12">
      <c r="C19" s="2" t="s">
        <v>18</v>
      </c>
      <c r="D19" s="5">
        <v>35163</v>
      </c>
      <c r="E19" s="5">
        <v>27006</v>
      </c>
      <c r="F19" s="5">
        <v>2490</v>
      </c>
      <c r="G19" s="5">
        <v>5667</v>
      </c>
      <c r="H19" s="5">
        <v>1827</v>
      </c>
      <c r="I19" s="5">
        <v>0</v>
      </c>
      <c r="J19" s="5">
        <v>761</v>
      </c>
      <c r="K19" s="5">
        <v>3079</v>
      </c>
      <c r="L19" s="5">
        <v>913</v>
      </c>
    </row>
    <row r="20" spans="3:12">
      <c r="C20" s="2" t="s">
        <v>19</v>
      </c>
      <c r="D20" s="5">
        <v>35881</v>
      </c>
      <c r="E20" s="5">
        <v>27880</v>
      </c>
      <c r="F20" s="5">
        <v>2504</v>
      </c>
      <c r="G20" s="5">
        <v>5497</v>
      </c>
      <c r="H20" s="5">
        <v>1779</v>
      </c>
      <c r="I20" s="5">
        <v>0</v>
      </c>
      <c r="J20" s="5">
        <v>768</v>
      </c>
      <c r="K20" s="5">
        <v>2950</v>
      </c>
      <c r="L20" s="5">
        <v>945</v>
      </c>
    </row>
    <row r="21" spans="3:12">
      <c r="C21" s="2" t="s">
        <v>20</v>
      </c>
      <c r="D21" s="5">
        <v>35173</v>
      </c>
      <c r="E21" s="5">
        <v>27702</v>
      </c>
      <c r="F21" s="5">
        <v>2420</v>
      </c>
      <c r="G21" s="5">
        <v>5051</v>
      </c>
      <c r="H21" s="5">
        <v>1543</v>
      </c>
      <c r="I21" s="5">
        <v>0</v>
      </c>
      <c r="J21" s="5">
        <v>819</v>
      </c>
      <c r="K21" s="5">
        <v>2689</v>
      </c>
      <c r="L21" s="5">
        <v>1000</v>
      </c>
    </row>
    <row r="22" spans="3:12">
      <c r="C22" s="2" t="s">
        <v>21</v>
      </c>
      <c r="D22" s="5">
        <v>34093</v>
      </c>
      <c r="E22" s="5">
        <v>27050</v>
      </c>
      <c r="F22" s="5">
        <v>2370</v>
      </c>
      <c r="G22" s="5">
        <v>4673</v>
      </c>
      <c r="H22" s="5">
        <v>1380</v>
      </c>
      <c r="I22" s="5">
        <v>0</v>
      </c>
      <c r="J22" s="5">
        <v>764</v>
      </c>
      <c r="K22" s="5">
        <v>2529</v>
      </c>
      <c r="L22" s="5">
        <v>921</v>
      </c>
    </row>
    <row r="23" spans="3:12">
      <c r="C23" s="2" t="s">
        <v>22</v>
      </c>
      <c r="D23" s="5">
        <v>33677</v>
      </c>
      <c r="E23" s="5">
        <v>26872</v>
      </c>
      <c r="F23" s="5">
        <v>2367</v>
      </c>
      <c r="G23" s="5">
        <v>4438</v>
      </c>
      <c r="H23" s="5">
        <v>1283</v>
      </c>
      <c r="I23" s="5">
        <v>0</v>
      </c>
      <c r="J23" s="5">
        <v>772</v>
      </c>
      <c r="K23" s="5">
        <v>2383</v>
      </c>
      <c r="L23" s="5">
        <v>964</v>
      </c>
    </row>
    <row r="24" spans="3:12">
      <c r="C24" s="2" t="s">
        <v>23</v>
      </c>
      <c r="D24" s="5">
        <v>33600</v>
      </c>
      <c r="E24" s="5">
        <v>27315</v>
      </c>
      <c r="F24" s="5">
        <v>2171</v>
      </c>
      <c r="G24" s="5">
        <v>4114</v>
      </c>
      <c r="H24" s="5">
        <v>1129</v>
      </c>
      <c r="I24" s="5">
        <v>0</v>
      </c>
      <c r="J24" s="5">
        <v>815</v>
      </c>
      <c r="K24" s="5">
        <v>2170</v>
      </c>
      <c r="L24" s="5">
        <v>1028</v>
      </c>
    </row>
    <row r="25" spans="3:12">
      <c r="C25" s="2" t="s">
        <v>24</v>
      </c>
      <c r="D25" s="5">
        <v>33454</v>
      </c>
      <c r="E25" s="5">
        <v>27305</v>
      </c>
      <c r="F25" s="5">
        <v>2222</v>
      </c>
      <c r="G25" s="5">
        <v>3927</v>
      </c>
      <c r="H25" s="5">
        <v>1029</v>
      </c>
      <c r="I25" s="5">
        <v>0</v>
      </c>
      <c r="J25" s="5">
        <v>851</v>
      </c>
      <c r="K25" s="5">
        <v>2047</v>
      </c>
      <c r="L25" s="5">
        <v>1067</v>
      </c>
    </row>
    <row r="26" spans="3:12">
      <c r="C26" s="2" t="s">
        <v>25</v>
      </c>
      <c r="D26" s="5">
        <v>33991</v>
      </c>
      <c r="E26" s="5">
        <v>28111</v>
      </c>
      <c r="F26" s="5">
        <v>2182</v>
      </c>
      <c r="G26" s="5">
        <v>3698</v>
      </c>
      <c r="H26" s="5">
        <v>1001</v>
      </c>
      <c r="I26" s="5">
        <v>0</v>
      </c>
      <c r="J26" s="5">
        <v>889</v>
      </c>
      <c r="K26" s="5">
        <v>1808</v>
      </c>
      <c r="L26" s="5">
        <v>1126</v>
      </c>
    </row>
    <row r="27" spans="3:12">
      <c r="C27" s="2" t="s">
        <v>26</v>
      </c>
      <c r="D27" s="5">
        <v>33985</v>
      </c>
      <c r="E27" s="5">
        <v>28261</v>
      </c>
      <c r="F27" s="5">
        <v>2210</v>
      </c>
      <c r="G27" s="5">
        <v>3514</v>
      </c>
      <c r="H27" s="5">
        <v>919</v>
      </c>
      <c r="I27" s="5">
        <v>0</v>
      </c>
      <c r="J27" s="5">
        <v>931</v>
      </c>
      <c r="K27" s="5">
        <v>1664</v>
      </c>
      <c r="L27" s="5">
        <v>1192</v>
      </c>
    </row>
    <row r="28" spans="3:12">
      <c r="C28" s="2" t="s">
        <v>27</v>
      </c>
      <c r="D28" s="5">
        <v>33170</v>
      </c>
      <c r="E28" s="5">
        <v>27678</v>
      </c>
      <c r="F28" s="5">
        <v>2121</v>
      </c>
      <c r="G28" s="5">
        <v>3371</v>
      </c>
      <c r="H28" s="5">
        <v>796</v>
      </c>
      <c r="I28" s="5">
        <v>0</v>
      </c>
      <c r="J28" s="5">
        <v>951</v>
      </c>
      <c r="K28" s="5">
        <v>1624</v>
      </c>
      <c r="L28" s="5">
        <v>1223</v>
      </c>
    </row>
    <row r="29" spans="3:12">
      <c r="C29" s="2" t="s">
        <v>28</v>
      </c>
      <c r="D29" s="5">
        <v>31996</v>
      </c>
      <c r="E29" s="5">
        <v>26728</v>
      </c>
      <c r="F29" s="5">
        <v>2081</v>
      </c>
      <c r="G29" s="5">
        <v>3187</v>
      </c>
      <c r="H29" s="5">
        <v>722</v>
      </c>
      <c r="I29" s="5">
        <v>0</v>
      </c>
      <c r="J29" s="5">
        <v>984</v>
      </c>
      <c r="K29" s="5">
        <v>1481</v>
      </c>
      <c r="L29" s="5">
        <v>1285</v>
      </c>
    </row>
    <row r="30" spans="3:12">
      <c r="C30" s="2" t="s">
        <v>29</v>
      </c>
      <c r="D30" s="5">
        <v>28905</v>
      </c>
      <c r="E30" s="5">
        <v>24140</v>
      </c>
      <c r="F30" s="5">
        <v>1865</v>
      </c>
      <c r="G30" s="5">
        <v>2900</v>
      </c>
      <c r="H30" s="5">
        <v>602</v>
      </c>
      <c r="I30" s="5">
        <v>0</v>
      </c>
      <c r="J30" s="5">
        <v>988</v>
      </c>
      <c r="K30" s="5">
        <v>1310</v>
      </c>
      <c r="L30" s="5">
        <v>1246</v>
      </c>
    </row>
    <row r="31" spans="3:12">
      <c r="C31" s="2" t="s">
        <v>30</v>
      </c>
      <c r="D31" s="5">
        <v>29932</v>
      </c>
      <c r="E31" s="5">
        <v>24936</v>
      </c>
      <c r="F31" s="5">
        <v>1987</v>
      </c>
      <c r="G31" s="5">
        <v>3009</v>
      </c>
      <c r="H31" s="5">
        <v>617</v>
      </c>
      <c r="I31" s="5">
        <v>0</v>
      </c>
      <c r="J31" s="5">
        <v>1069</v>
      </c>
      <c r="K31" s="5">
        <v>1323</v>
      </c>
      <c r="L31" s="5">
        <v>1388</v>
      </c>
    </row>
    <row r="32" spans="3:12">
      <c r="C32" s="2" t="s">
        <v>31</v>
      </c>
      <c r="D32" s="5">
        <v>31235</v>
      </c>
      <c r="E32" s="5">
        <v>26116</v>
      </c>
      <c r="F32" s="5">
        <v>2062</v>
      </c>
      <c r="G32" s="5">
        <v>3057</v>
      </c>
      <c r="H32" s="5">
        <v>578</v>
      </c>
      <c r="I32" s="5">
        <v>0</v>
      </c>
      <c r="J32" s="5">
        <v>1185</v>
      </c>
      <c r="K32" s="5">
        <v>1294</v>
      </c>
      <c r="L32" s="5">
        <v>1524</v>
      </c>
    </row>
    <row r="33" spans="3:12">
      <c r="C33" s="2" t="s">
        <v>32</v>
      </c>
      <c r="D33" s="5">
        <v>32226</v>
      </c>
      <c r="E33" s="5">
        <v>26835</v>
      </c>
      <c r="F33" s="5">
        <v>2191</v>
      </c>
      <c r="G33" s="5">
        <v>3200</v>
      </c>
      <c r="H33" s="5">
        <v>540</v>
      </c>
      <c r="I33" s="5">
        <v>0</v>
      </c>
      <c r="J33" s="5">
        <v>1313</v>
      </c>
      <c r="K33" s="5">
        <v>1347</v>
      </c>
      <c r="L33" s="5">
        <v>1688</v>
      </c>
    </row>
    <row r="34" spans="3:12">
      <c r="C34" s="2" t="s">
        <v>33</v>
      </c>
      <c r="D34" s="5">
        <v>32707</v>
      </c>
      <c r="E34" s="5">
        <v>27185</v>
      </c>
      <c r="F34" s="5">
        <v>2191</v>
      </c>
      <c r="G34" s="5">
        <v>3331</v>
      </c>
      <c r="H34" s="5">
        <v>532</v>
      </c>
      <c r="I34" s="5">
        <v>0</v>
      </c>
      <c r="J34" s="5">
        <v>1446</v>
      </c>
      <c r="K34" s="5">
        <v>1353</v>
      </c>
      <c r="L34" s="5">
        <v>1862</v>
      </c>
    </row>
    <row r="35" spans="3:12">
      <c r="C35" s="2" t="s">
        <v>34</v>
      </c>
      <c r="D35" s="5">
        <v>35285</v>
      </c>
      <c r="E35" s="5">
        <v>29217</v>
      </c>
      <c r="F35" s="5">
        <v>2463</v>
      </c>
      <c r="G35" s="5">
        <v>3605</v>
      </c>
      <c r="H35" s="5">
        <v>532</v>
      </c>
      <c r="I35" s="5">
        <v>0</v>
      </c>
      <c r="J35" s="5">
        <v>1667</v>
      </c>
      <c r="K35" s="5">
        <v>1406</v>
      </c>
      <c r="L35" s="5">
        <v>2105</v>
      </c>
    </row>
    <row r="36" spans="3:12">
      <c r="C36" s="2" t="s">
        <v>35</v>
      </c>
      <c r="D36" s="5">
        <v>36069</v>
      </c>
      <c r="E36" s="5">
        <v>29844</v>
      </c>
      <c r="F36" s="5">
        <v>2525</v>
      </c>
      <c r="G36" s="5">
        <v>3700</v>
      </c>
      <c r="H36" s="5">
        <v>430</v>
      </c>
      <c r="I36" s="5">
        <v>0</v>
      </c>
      <c r="J36" s="5">
        <v>1858</v>
      </c>
      <c r="K36" s="5">
        <v>1412</v>
      </c>
      <c r="L36" s="5">
        <v>2414</v>
      </c>
    </row>
    <row r="37" spans="3:12">
      <c r="C37" s="2" t="s">
        <v>36</v>
      </c>
      <c r="D37" s="5">
        <v>36307</v>
      </c>
      <c r="E37" s="5">
        <v>29921</v>
      </c>
      <c r="F37" s="5">
        <v>2523</v>
      </c>
      <c r="G37" s="5">
        <v>3863</v>
      </c>
      <c r="H37" s="5">
        <v>407</v>
      </c>
      <c r="I37" s="5">
        <v>0</v>
      </c>
      <c r="J37" s="5">
        <v>2007</v>
      </c>
      <c r="K37" s="5">
        <v>1449</v>
      </c>
      <c r="L37" s="5">
        <v>2590</v>
      </c>
    </row>
    <row r="38" spans="3:12">
      <c r="C38" s="2" t="s">
        <v>37</v>
      </c>
      <c r="D38" s="5">
        <v>36472</v>
      </c>
      <c r="E38" s="5">
        <v>29929</v>
      </c>
      <c r="F38" s="5">
        <v>2583</v>
      </c>
      <c r="G38" s="5">
        <v>3960</v>
      </c>
      <c r="H38" s="5">
        <v>409</v>
      </c>
      <c r="I38" s="5">
        <v>0</v>
      </c>
      <c r="J38" s="5">
        <v>2102</v>
      </c>
      <c r="K38" s="5">
        <v>1449</v>
      </c>
      <c r="L38" s="5">
        <v>2765</v>
      </c>
    </row>
    <row r="39" spans="3:12">
      <c r="C39" s="2" t="s">
        <v>38</v>
      </c>
      <c r="D39" s="5">
        <v>37114</v>
      </c>
      <c r="E39" s="5">
        <v>30248</v>
      </c>
      <c r="F39" s="5">
        <v>2640</v>
      </c>
      <c r="G39" s="5">
        <v>4226</v>
      </c>
      <c r="H39" s="5">
        <v>391</v>
      </c>
      <c r="I39" s="5">
        <v>0</v>
      </c>
      <c r="J39" s="5">
        <v>2308</v>
      </c>
      <c r="K39" s="5">
        <v>1527</v>
      </c>
      <c r="L39" s="5">
        <v>3063</v>
      </c>
    </row>
    <row r="40" spans="3:12">
      <c r="C40" s="2" t="s">
        <v>39</v>
      </c>
      <c r="D40" s="5">
        <v>37511</v>
      </c>
      <c r="E40" s="5">
        <v>30455</v>
      </c>
      <c r="F40" s="5">
        <v>2695</v>
      </c>
      <c r="G40" s="5">
        <v>4361</v>
      </c>
      <c r="H40" s="5">
        <v>334</v>
      </c>
      <c r="I40" s="5">
        <v>0</v>
      </c>
      <c r="J40" s="5">
        <v>2479</v>
      </c>
      <c r="K40" s="5">
        <v>1548</v>
      </c>
      <c r="L40" s="5">
        <v>3349</v>
      </c>
    </row>
    <row r="41" spans="3:12">
      <c r="C41" s="2" t="s">
        <v>40</v>
      </c>
      <c r="D41" s="5">
        <v>37024</v>
      </c>
      <c r="E41" s="5">
        <v>29559</v>
      </c>
      <c r="F41" s="5">
        <v>2732</v>
      </c>
      <c r="G41" s="5">
        <v>4733</v>
      </c>
      <c r="H41" s="5">
        <v>314</v>
      </c>
      <c r="I41" s="5">
        <v>0</v>
      </c>
      <c r="J41" s="5">
        <v>2866</v>
      </c>
      <c r="K41" s="5">
        <v>1553</v>
      </c>
      <c r="L41" s="5">
        <v>3878</v>
      </c>
    </row>
    <row r="42" spans="3:12">
      <c r="C42" s="2" t="s">
        <v>41</v>
      </c>
      <c r="D42" s="5">
        <v>36977</v>
      </c>
      <c r="E42" s="5">
        <v>29254</v>
      </c>
      <c r="F42" s="5">
        <v>2799</v>
      </c>
      <c r="G42" s="5">
        <v>4924</v>
      </c>
      <c r="H42" s="5">
        <v>242</v>
      </c>
      <c r="I42" s="5">
        <v>0</v>
      </c>
      <c r="J42" s="5">
        <v>3128</v>
      </c>
      <c r="K42" s="5">
        <v>1554</v>
      </c>
      <c r="L42" s="5">
        <v>4274</v>
      </c>
    </row>
    <row r="43" spans="3:12">
      <c r="C43" s="2" t="s">
        <v>42</v>
      </c>
      <c r="D43" s="5">
        <v>36934</v>
      </c>
      <c r="E43" s="5">
        <v>28788</v>
      </c>
      <c r="F43" s="5">
        <v>2806</v>
      </c>
      <c r="G43" s="5">
        <v>5340</v>
      </c>
      <c r="H43" s="5">
        <v>201</v>
      </c>
      <c r="I43" s="5">
        <v>0</v>
      </c>
      <c r="J43" s="5">
        <v>3572</v>
      </c>
      <c r="K43" s="5">
        <v>1567</v>
      </c>
      <c r="L43" s="5">
        <v>4935</v>
      </c>
    </row>
    <row r="44" spans="3:12">
      <c r="C44" s="2" t="s">
        <v>43</v>
      </c>
      <c r="D44" s="5">
        <v>36631</v>
      </c>
      <c r="E44" s="5">
        <v>27763</v>
      </c>
      <c r="F44" s="5">
        <v>3045</v>
      </c>
      <c r="G44" s="5">
        <v>5823</v>
      </c>
      <c r="H44" s="5">
        <v>172</v>
      </c>
      <c r="I44" s="5">
        <v>0</v>
      </c>
      <c r="J44" s="5">
        <v>4084</v>
      </c>
      <c r="K44" s="5">
        <v>1567</v>
      </c>
      <c r="L44" s="5">
        <v>5683</v>
      </c>
    </row>
    <row r="45" spans="3:12">
      <c r="C45" s="2" t="s">
        <v>44</v>
      </c>
      <c r="D45" s="5">
        <v>35437</v>
      </c>
      <c r="E45" s="5">
        <v>25322</v>
      </c>
      <c r="F45" s="5">
        <v>3429</v>
      </c>
      <c r="G45" s="5">
        <v>6686</v>
      </c>
      <c r="H45" s="5">
        <v>111</v>
      </c>
      <c r="I45" s="5">
        <v>0</v>
      </c>
      <c r="J45" s="5">
        <v>5020</v>
      </c>
      <c r="K45" s="5">
        <v>1555</v>
      </c>
      <c r="L45" s="5">
        <v>6318</v>
      </c>
    </row>
    <row r="46" spans="3:12">
      <c r="C46" s="2" t="s">
        <v>45</v>
      </c>
      <c r="D46" s="5">
        <v>36867</v>
      </c>
      <c r="E46" s="5">
        <v>24477</v>
      </c>
      <c r="F46" s="5">
        <v>4280</v>
      </c>
      <c r="G46" s="5">
        <v>8110</v>
      </c>
      <c r="H46" s="5">
        <v>85</v>
      </c>
      <c r="I46" s="5">
        <v>0</v>
      </c>
      <c r="J46" s="5">
        <v>6525</v>
      </c>
      <c r="K46" s="5">
        <v>1500</v>
      </c>
      <c r="L46" s="5">
        <v>7765</v>
      </c>
    </row>
    <row r="47" spans="3:12">
      <c r="C47" s="2" t="s">
        <v>46</v>
      </c>
      <c r="D47" s="5">
        <v>37800</v>
      </c>
      <c r="E47" s="5">
        <v>22546</v>
      </c>
      <c r="F47" s="5">
        <v>3967</v>
      </c>
      <c r="G47" s="5">
        <v>11287</v>
      </c>
      <c r="H47" s="5">
        <v>59</v>
      </c>
      <c r="I47" s="5">
        <v>0</v>
      </c>
      <c r="J47" s="5">
        <v>9743</v>
      </c>
      <c r="K47" s="5">
        <v>1485</v>
      </c>
      <c r="L47" s="5">
        <v>8663</v>
      </c>
    </row>
    <row r="48" spans="3:12">
      <c r="C48" s="2" t="s">
        <v>47</v>
      </c>
      <c r="D48" s="5">
        <v>37471</v>
      </c>
      <c r="E48" s="5">
        <v>15005</v>
      </c>
      <c r="F48" s="5">
        <v>2142</v>
      </c>
      <c r="G48" s="5">
        <v>20324</v>
      </c>
      <c r="H48" s="5">
        <v>62</v>
      </c>
      <c r="I48" s="5">
        <v>0</v>
      </c>
      <c r="J48" s="5">
        <v>19407</v>
      </c>
      <c r="K48" s="5">
        <v>855</v>
      </c>
      <c r="L48" s="5">
        <v>5374</v>
      </c>
    </row>
    <row r="49" spans="1:12">
      <c r="C49" s="2" t="s">
        <v>48</v>
      </c>
      <c r="D49" s="5">
        <v>37931</v>
      </c>
      <c r="E49" s="5">
        <v>8326</v>
      </c>
      <c r="F49" s="5">
        <v>1194</v>
      </c>
      <c r="G49" s="5">
        <v>28411</v>
      </c>
      <c r="H49" s="5">
        <v>69</v>
      </c>
      <c r="I49" s="5">
        <v>0</v>
      </c>
      <c r="J49" s="5">
        <v>27879</v>
      </c>
      <c r="K49" s="5">
        <v>463</v>
      </c>
      <c r="L49" s="5">
        <v>4937</v>
      </c>
    </row>
    <row r="50" spans="1:12">
      <c r="C50" s="2" t="s">
        <v>49</v>
      </c>
      <c r="D50" s="5">
        <v>36938</v>
      </c>
      <c r="E50" s="5">
        <v>5016</v>
      </c>
      <c r="F50" s="5">
        <v>0</v>
      </c>
      <c r="G50" s="5">
        <v>31922</v>
      </c>
      <c r="H50" s="5">
        <v>62</v>
      </c>
      <c r="I50" s="5">
        <v>0</v>
      </c>
      <c r="J50" s="5">
        <v>31585</v>
      </c>
      <c r="K50" s="5">
        <v>275</v>
      </c>
      <c r="L50" s="5">
        <v>409</v>
      </c>
    </row>
    <row r="51" spans="1:12">
      <c r="C51" s="2" t="s">
        <v>50</v>
      </c>
      <c r="D51" s="5">
        <v>37963</v>
      </c>
      <c r="E51" s="5">
        <v>3704</v>
      </c>
      <c r="F51" s="5">
        <v>0</v>
      </c>
      <c r="G51" s="5">
        <v>34259</v>
      </c>
      <c r="H51" s="5">
        <v>68</v>
      </c>
      <c r="I51" s="5">
        <v>0</v>
      </c>
      <c r="J51" s="5">
        <v>34017</v>
      </c>
      <c r="K51" s="5">
        <v>174</v>
      </c>
    </row>
    <row r="52" spans="1:12">
      <c r="C52" s="2" t="s">
        <v>51</v>
      </c>
      <c r="D52" s="5">
        <v>36537</v>
      </c>
      <c r="E52" s="5">
        <v>2891</v>
      </c>
      <c r="F52" s="5">
        <v>0</v>
      </c>
      <c r="G52" s="5">
        <v>33646</v>
      </c>
      <c r="H52" s="5">
        <v>51</v>
      </c>
      <c r="I52" s="5">
        <v>0</v>
      </c>
      <c r="J52" s="5">
        <v>33456</v>
      </c>
      <c r="K52" s="5">
        <v>139</v>
      </c>
    </row>
    <row r="53" spans="1:12">
      <c r="C53" s="2" t="s">
        <v>52</v>
      </c>
      <c r="D53" s="5">
        <v>37731</v>
      </c>
      <c r="E53" s="5">
        <v>429</v>
      </c>
      <c r="F53" s="5">
        <v>0</v>
      </c>
      <c r="G53" s="5">
        <v>37302</v>
      </c>
      <c r="H53" s="5">
        <v>55</v>
      </c>
      <c r="I53" s="5">
        <v>0</v>
      </c>
      <c r="J53" s="5">
        <v>37108</v>
      </c>
      <c r="K53" s="5">
        <v>139</v>
      </c>
    </row>
    <row r="54" spans="1:12">
      <c r="C54" s="2" t="s">
        <v>53</v>
      </c>
      <c r="D54" s="5">
        <v>38761</v>
      </c>
      <c r="E54" s="5">
        <v>139</v>
      </c>
      <c r="F54" s="5">
        <v>0</v>
      </c>
      <c r="G54" s="5">
        <v>38622</v>
      </c>
      <c r="H54" s="5">
        <v>42</v>
      </c>
      <c r="I54" s="5">
        <v>0</v>
      </c>
      <c r="J54" s="5">
        <v>38429</v>
      </c>
      <c r="K54" s="5">
        <v>151</v>
      </c>
    </row>
    <row r="55" spans="1:12">
      <c r="C55" s="2" t="s">
        <v>54</v>
      </c>
      <c r="D55" s="5">
        <v>39362</v>
      </c>
      <c r="E55" s="5">
        <v>88</v>
      </c>
      <c r="F55" s="5">
        <v>0</v>
      </c>
      <c r="G55" s="5">
        <v>39274</v>
      </c>
      <c r="H55" s="5">
        <v>55</v>
      </c>
      <c r="I55" s="5">
        <v>0</v>
      </c>
      <c r="J55" s="5">
        <v>39063</v>
      </c>
      <c r="K55" s="5">
        <v>156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Q350"/>
  <sheetViews>
    <sheetView tabSelected="1" topLeftCell="B1" zoomScale="102" workbookViewId="0">
      <selection activeCell="B3" sqref="B3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0" max="10" width="10.6640625" bestFit="1" customWidth="1"/>
    <col min="12" max="12" width="12.1640625" customWidth="1"/>
    <col min="15" max="15" width="9.6640625" bestFit="1" customWidth="1"/>
    <col min="16" max="16" width="14.1640625" bestFit="1" customWidth="1"/>
  </cols>
  <sheetData>
    <row r="1" spans="1:17" ht="19">
      <c r="A1" s="1" t="s">
        <v>0</v>
      </c>
      <c r="F1" t="s">
        <v>82</v>
      </c>
    </row>
    <row r="2" spans="1:17">
      <c r="P2" s="20"/>
    </row>
    <row r="3" spans="1:17">
      <c r="E3" s="2" t="s">
        <v>1</v>
      </c>
    </row>
    <row r="4" spans="1:17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89</v>
      </c>
      <c r="L4" s="2" t="s">
        <v>55</v>
      </c>
      <c r="M4" s="2" t="s">
        <v>90</v>
      </c>
      <c r="O4" s="2" t="s">
        <v>107</v>
      </c>
      <c r="P4" s="11" t="s">
        <v>108</v>
      </c>
    </row>
    <row r="5" spans="1:17">
      <c r="B5" s="2" t="s">
        <v>3</v>
      </c>
      <c r="C5" s="2" t="s">
        <v>4</v>
      </c>
      <c r="D5" s="8">
        <f>'022_115c_2018'!E5/'022_115c_2018'!$D5</f>
        <v>0.55394864006627087</v>
      </c>
      <c r="E5" s="9">
        <f>'022_115c_2018'!F5/'022_115c_2018'!$D5</f>
        <v>7.2690873947259427E-2</v>
      </c>
      <c r="F5" s="9">
        <f>'022_115c_2018'!H5/'022_115c_2018'!$D5</f>
        <v>0.28272124810161536</v>
      </c>
      <c r="G5" s="12">
        <f>'022_115c_2018'!I5/'022_115c_2018'!$D5</f>
        <v>3.6241888720143587E-3</v>
      </c>
      <c r="H5" s="9">
        <f>'022_115c_2018'!J5/'022_115c_2018'!$D5</f>
        <v>9.9751484191633304E-3</v>
      </c>
      <c r="I5" s="9">
        <f>'022_115c_2018'!K5/'022_115c_2018'!$D5</f>
        <v>7.7039900593676658E-2</v>
      </c>
      <c r="J5" s="10">
        <f>'022_115c_2018'!L5/'022_115c_2018'!$D5</f>
        <v>1.211514565787657E-2</v>
      </c>
      <c r="L5" s="6">
        <f>'022_115c_2018'!G5/'022_115c_2018'!$D5</f>
        <v>0.3733604859864697</v>
      </c>
      <c r="M5" s="13">
        <f>SUM(Yhteensä!D5:E5)</f>
        <v>0.62663951401353035</v>
      </c>
      <c r="O5" s="19">
        <f>E5+D5-P5</f>
        <v>0.6211602827135303</v>
      </c>
      <c r="P5" s="21">
        <v>5.4792312999999999E-3</v>
      </c>
      <c r="Q5" s="21"/>
    </row>
    <row r="6" spans="1:17">
      <c r="C6" s="2" t="s">
        <v>5</v>
      </c>
      <c r="D6" s="9">
        <f>'022_115c_2018'!E6/'022_115c_2018'!$D6</f>
        <v>0.56702191037267491</v>
      </c>
      <c r="E6" s="9">
        <f>'022_115c_2018'!F6/'022_115c_2018'!$D6</f>
        <v>6.2520685774806378E-2</v>
      </c>
      <c r="F6" s="9">
        <f>'022_115c_2018'!H6/'022_115c_2018'!$D6</f>
        <v>0.28970013900840669</v>
      </c>
      <c r="G6" s="12">
        <f>'022_115c_2018'!I6/'022_115c_2018'!$D6</f>
        <v>1.7872509432713313E-3</v>
      </c>
      <c r="H6" s="9">
        <f>'022_115c_2018'!J6/'022_115c_2018'!$D6</f>
        <v>1.2874826239491627E-2</v>
      </c>
      <c r="I6" s="9">
        <f>'022_115c_2018'!K6/'022_115c_2018'!$D6</f>
        <v>6.6095187661349045E-2</v>
      </c>
      <c r="J6" s="10">
        <f>'022_115c_2018'!L6/'022_115c_2018'!$D6</f>
        <v>1.5224730257496525E-2</v>
      </c>
      <c r="L6" s="6">
        <f>'022_115c_2018'!G6/'022_115c_2018'!$D6</f>
        <v>0.37045740385251869</v>
      </c>
      <c r="M6" s="13">
        <f>SUM(Yhteensä!D6:E6)</f>
        <v>0.62954259614748131</v>
      </c>
      <c r="O6" s="19">
        <f t="shared" ref="O6:O55" si="0">E6+D6-P6</f>
        <v>0.62221009543748129</v>
      </c>
      <c r="P6" s="21">
        <v>7.3325007100000002E-3</v>
      </c>
      <c r="Q6" s="21"/>
    </row>
    <row r="7" spans="1:17">
      <c r="C7" s="2" t="s">
        <v>6</v>
      </c>
      <c r="D7" s="9">
        <f>'022_115c_2018'!E7/'022_115c_2018'!$D7</f>
        <v>0.58421939834024894</v>
      </c>
      <c r="E7" s="9">
        <f>'022_115c_2018'!F7/'022_115c_2018'!$D7</f>
        <v>6.1754408713692949E-2</v>
      </c>
      <c r="F7" s="9">
        <f>'022_115c_2018'!H7/'022_115c_2018'!$D7</f>
        <v>0.27120072614107882</v>
      </c>
      <c r="G7" s="12">
        <f>'022_115c_2018'!I7/'022_115c_2018'!$D7</f>
        <v>6.8075726141078835E-4</v>
      </c>
      <c r="H7" s="9">
        <f>'022_115c_2018'!J7/'022_115c_2018'!$D7</f>
        <v>1.3744813278008298E-2</v>
      </c>
      <c r="I7" s="9">
        <f>'022_115c_2018'!K7/'022_115c_2018'!$D7</f>
        <v>6.8399896265560173E-2</v>
      </c>
      <c r="J7" s="10">
        <f>'022_115c_2018'!L7/'022_115c_2018'!$D7</f>
        <v>1.7018931535269708E-2</v>
      </c>
      <c r="L7" s="6">
        <f>'022_115c_2018'!G7/'022_115c_2018'!$D7</f>
        <v>0.35402619294605808</v>
      </c>
      <c r="M7" s="13">
        <f>SUM(Yhteensä!D7:E7)</f>
        <v>0.64597380705394192</v>
      </c>
      <c r="O7" s="19">
        <f t="shared" si="0"/>
        <v>0.63654630614394192</v>
      </c>
      <c r="P7" s="21">
        <v>9.4275009100000008E-3</v>
      </c>
      <c r="Q7" s="21"/>
    </row>
    <row r="8" spans="1:17">
      <c r="C8" s="2" t="s">
        <v>7</v>
      </c>
      <c r="D8" s="9">
        <f>'022_115c_2018'!E8/'022_115c_2018'!$D8</f>
        <v>0.62092980066856507</v>
      </c>
      <c r="E8" s="9">
        <f>'022_115c_2018'!F8/'022_115c_2018'!$D8</f>
        <v>5.9737526309273245E-2</v>
      </c>
      <c r="F8" s="9">
        <f>'022_115c_2018'!H8/'022_115c_2018'!$D8</f>
        <v>0.23090256283273491</v>
      </c>
      <c r="G8" s="12">
        <f>'022_115c_2018'!I8/'022_115c_2018'!$D8</f>
        <v>5.5713755107094222E-4</v>
      </c>
      <c r="H8" s="9">
        <f>'022_115c_2018'!J8/'022_115c_2018'!$D8</f>
        <v>1.6126036894886717E-2</v>
      </c>
      <c r="I8" s="9">
        <f>'022_115c_2018'!K8/'022_115c_2018'!$D8</f>
        <v>7.1746935743469104E-2</v>
      </c>
      <c r="J8" s="10">
        <f>'022_115c_2018'!L8/'022_115c_2018'!$D8</f>
        <v>2.0056951838553917E-2</v>
      </c>
      <c r="L8" s="6">
        <f>'022_115c_2018'!G8/'022_115c_2018'!$D8</f>
        <v>0.31933267302216167</v>
      </c>
      <c r="M8" s="13">
        <f>SUM(Yhteensä!D8:E8)</f>
        <v>0.68066732697783827</v>
      </c>
      <c r="O8" s="19">
        <f t="shared" si="0"/>
        <v>0.6691448258778383</v>
      </c>
      <c r="P8" s="21">
        <v>1.1522501100000001E-2</v>
      </c>
      <c r="Q8" s="21"/>
    </row>
    <row r="9" spans="1:17">
      <c r="C9" s="2" t="s">
        <v>8</v>
      </c>
      <c r="D9" s="9">
        <f>'022_115c_2018'!E9/'022_115c_2018'!$D9</f>
        <v>0.66590129715222901</v>
      </c>
      <c r="E9" s="9">
        <f>'022_115c_2018'!F9/'022_115c_2018'!$D9</f>
        <v>6.0205755181154015E-2</v>
      </c>
      <c r="F9" s="9">
        <f>'022_115c_2018'!H9/'022_115c_2018'!$D9</f>
        <v>0.18371850305650814</v>
      </c>
      <c r="G9" s="9">
        <f>'022_115c_2018'!I9/'022_115c_2018'!$D9</f>
        <v>2.6837632324437156E-4</v>
      </c>
      <c r="H9" s="9">
        <f>'022_115c_2018'!J9/'022_115c_2018'!$D9</f>
        <v>1.5625465931116744E-2</v>
      </c>
      <c r="I9" s="9">
        <f>'022_115c_2018'!K9/'022_115c_2018'!$D9</f>
        <v>7.4280602355747724E-2</v>
      </c>
      <c r="J9" s="10">
        <f>'022_115c_2018'!L9/'022_115c_2018'!$D9</f>
        <v>1.962129118831072E-2</v>
      </c>
      <c r="L9" s="6">
        <f>'022_115c_2018'!G9/'022_115c_2018'!$D9</f>
        <v>0.27389294766661698</v>
      </c>
      <c r="M9" s="13">
        <f>SUM(Yhteensä!D9:E9)</f>
        <v>0.72610705233338302</v>
      </c>
      <c r="O9" s="19">
        <f t="shared" si="0"/>
        <v>0.71281185873338304</v>
      </c>
      <c r="P9" s="21">
        <v>1.32951936E-2</v>
      </c>
      <c r="Q9" s="21"/>
    </row>
    <row r="10" spans="1:17">
      <c r="C10" s="2" t="s">
        <v>9</v>
      </c>
      <c r="D10" s="9">
        <f>'022_115c_2018'!E10/'022_115c_2018'!$D10</f>
        <v>0.68547740037443161</v>
      </c>
      <c r="E10" s="9">
        <f>'022_115c_2018'!F10/'022_115c_2018'!$D10</f>
        <v>6.5317523996315116E-2</v>
      </c>
      <c r="F10" s="9">
        <f>'022_115c_2018'!H10/'022_115c_2018'!$D10</f>
        <v>0.15084247124899705</v>
      </c>
      <c r="G10" s="9">
        <f>'022_115c_2018'!I10/'022_115c_2018'!$D10</f>
        <v>2.9716798906421799E-4</v>
      </c>
      <c r="H10" s="9">
        <f>'022_115c_2018'!J10/'022_115c_2018'!$D10</f>
        <v>1.6552256990876944E-2</v>
      </c>
      <c r="I10" s="9">
        <f>'022_115c_2018'!K10/'022_115c_2018'!$D10</f>
        <v>8.1513179400314995E-2</v>
      </c>
      <c r="J10" s="10">
        <f>'022_115c_2018'!L10/'022_115c_2018'!$D10</f>
        <v>2.080175923449526E-2</v>
      </c>
      <c r="L10" s="6">
        <f>'022_115c_2018'!G10/'022_115c_2018'!$D10</f>
        <v>0.2492050756292532</v>
      </c>
      <c r="M10" s="13">
        <f>SUM(Yhteensä!D10:E10)</f>
        <v>0.75079492437074669</v>
      </c>
      <c r="O10" s="19">
        <f t="shared" si="0"/>
        <v>0.73584790367074671</v>
      </c>
      <c r="P10" s="21">
        <v>1.4947020700000001E-2</v>
      </c>
      <c r="Q10" s="21"/>
    </row>
    <row r="11" spans="1:17">
      <c r="C11" s="2" t="s">
        <v>10</v>
      </c>
      <c r="D11" s="9">
        <f>'022_115c_2018'!E11/'022_115c_2018'!$D11</f>
        <v>0.70225447006996633</v>
      </c>
      <c r="E11" s="9">
        <f>'022_115c_2018'!F11/'022_115c_2018'!$D11</f>
        <v>6.6453600529786064E-2</v>
      </c>
      <c r="F11" s="9">
        <f>'022_115c_2018'!H11/'022_115c_2018'!$D11</f>
        <v>0.12383749388154675</v>
      </c>
      <c r="G11" s="9">
        <f>'022_115c_2018'!I11/'022_115c_2018'!$D11</f>
        <v>1.7275632720048371E-4</v>
      </c>
      <c r="H11" s="9">
        <f>'022_115c_2018'!J11/'022_115c_2018'!$D11</f>
        <v>1.7822694422849904E-2</v>
      </c>
      <c r="I11" s="9">
        <f>'022_115c_2018'!K11/'022_115c_2018'!$D11</f>
        <v>8.9458984768650482E-2</v>
      </c>
      <c r="J11" s="10">
        <f>'022_115c_2018'!L11/'022_115c_2018'!$D11</f>
        <v>2.1508162736460223E-2</v>
      </c>
      <c r="L11" s="6">
        <f>'022_115c_2018'!G11/'022_115c_2018'!$D11</f>
        <v>0.23129192940024762</v>
      </c>
      <c r="M11" s="13">
        <f>SUM(Yhteensä!D11:E11)</f>
        <v>0.76870807059975244</v>
      </c>
      <c r="O11" s="19">
        <f t="shared" si="0"/>
        <v>0.75243153059975243</v>
      </c>
      <c r="P11" s="21">
        <v>1.6276539999999999E-2</v>
      </c>
      <c r="Q11" s="21"/>
    </row>
    <row r="12" spans="1:17">
      <c r="C12" s="2" t="s">
        <v>11</v>
      </c>
      <c r="D12" s="9">
        <f>'022_115c_2018'!E12/'022_115c_2018'!$D12</f>
        <v>0.72321273516642548</v>
      </c>
      <c r="E12" s="9">
        <f>'022_115c_2018'!F12/'022_115c_2018'!$D12</f>
        <v>6.6338639652677278E-2</v>
      </c>
      <c r="F12" s="9">
        <f>'022_115c_2018'!H12/'022_115c_2018'!$D12</f>
        <v>9.9855282199710571E-2</v>
      </c>
      <c r="G12" s="9">
        <f>'022_115c_2018'!I12/'022_115c_2018'!$D12</f>
        <v>1.1577424023154849E-4</v>
      </c>
      <c r="H12" s="9">
        <f>'022_115c_2018'!J12/'022_115c_2018'!$D12</f>
        <v>1.8176555716353113E-2</v>
      </c>
      <c r="I12" s="9">
        <f>'022_115c_2018'!K12/'022_115c_2018'!$D12</f>
        <v>9.230101302460203E-2</v>
      </c>
      <c r="J12" s="10">
        <f>'022_115c_2018'!L12/'022_115c_2018'!$D12</f>
        <v>2.231548480463097E-2</v>
      </c>
      <c r="L12" s="6">
        <f>'022_115c_2018'!G12/'022_115c_2018'!$D12</f>
        <v>0.21044862518089724</v>
      </c>
      <c r="M12" s="13">
        <f>SUM(Yhteensä!D12:E12)</f>
        <v>0.78955137481910276</v>
      </c>
      <c r="O12" s="19">
        <f t="shared" si="0"/>
        <v>0.7704949307191028</v>
      </c>
      <c r="P12" s="21">
        <v>1.90564441E-2</v>
      </c>
      <c r="Q12" s="21"/>
    </row>
    <row r="13" spans="1:17">
      <c r="C13" s="2" t="s">
        <v>12</v>
      </c>
      <c r="D13" s="9">
        <f>'022_115c_2018'!E13/'022_115c_2018'!$D13</f>
        <v>0.72656607224508463</v>
      </c>
      <c r="E13" s="9">
        <f>'022_115c_2018'!F13/'022_115c_2018'!$D13</f>
        <v>6.881572930955647E-2</v>
      </c>
      <c r="F13" s="9">
        <f>'022_115c_2018'!H13/'022_115c_2018'!$D13</f>
        <v>8.8591678097850943E-2</v>
      </c>
      <c r="G13" s="9">
        <f>'022_115c_2018'!I13/'022_115c_2018'!$D13</f>
        <v>1.4288980338363056E-4</v>
      </c>
      <c r="H13" s="9">
        <f>'022_115c_2018'!J13/'022_115c_2018'!$D13</f>
        <v>1.800411522633745E-2</v>
      </c>
      <c r="I13" s="9">
        <f>'022_115c_2018'!K13/'022_115c_2018'!$D13</f>
        <v>9.7879515317786922E-2</v>
      </c>
      <c r="J13" s="10">
        <f>'022_115c_2018'!L13/'022_115c_2018'!$D13</f>
        <v>2.2090763603109281E-2</v>
      </c>
      <c r="L13" s="6">
        <f>'022_115c_2018'!G13/'022_115c_2018'!$D13</f>
        <v>0.20461819844535895</v>
      </c>
      <c r="M13" s="13">
        <f>SUM(Yhteensä!D13:E13)</f>
        <v>0.79538180155464111</v>
      </c>
      <c r="O13" s="19">
        <f t="shared" si="0"/>
        <v>0.77306199175464108</v>
      </c>
      <c r="P13" s="21">
        <v>2.23198098E-2</v>
      </c>
      <c r="Q13" s="21"/>
    </row>
    <row r="14" spans="1:17">
      <c r="C14" s="2" t="s">
        <v>13</v>
      </c>
      <c r="D14" s="9">
        <f>'022_115c_2018'!E14/'022_115c_2018'!$D14</f>
        <v>0.73415323638271213</v>
      </c>
      <c r="E14" s="9">
        <f>'022_115c_2018'!F14/'022_115c_2018'!$D14</f>
        <v>7.0206627225832777E-2</v>
      </c>
      <c r="F14" s="9">
        <f>'022_115c_2018'!H14/'022_115c_2018'!$D14</f>
        <v>7.8658234488386325E-2</v>
      </c>
      <c r="G14" s="9">
        <f>'022_115c_2018'!I14/'022_115c_2018'!$D14</f>
        <v>1.7486083991490105E-4</v>
      </c>
      <c r="H14" s="9">
        <f>'022_115c_2018'!J14/'022_115c_2018'!$D14</f>
        <v>1.7515227464809255E-2</v>
      </c>
      <c r="I14" s="9">
        <f>'022_115c_2018'!K14/'022_115c_2018'!$D14</f>
        <v>9.9291813598344644E-2</v>
      </c>
      <c r="J14" s="10">
        <f>'022_115c_2018'!L14/'022_115c_2018'!$D14</f>
        <v>2.1391309416256228E-2</v>
      </c>
      <c r="L14" s="6">
        <f>'022_115c_2018'!G14/'022_115c_2018'!$D14</f>
        <v>0.19564013639145514</v>
      </c>
      <c r="M14" s="13">
        <f>SUM(Yhteensä!D14:E14)</f>
        <v>0.80435986360854494</v>
      </c>
      <c r="O14" s="19">
        <f t="shared" si="0"/>
        <v>0.78159688060854493</v>
      </c>
      <c r="P14" s="21">
        <v>2.2762983000000001E-2</v>
      </c>
      <c r="Q14" s="21"/>
    </row>
    <row r="15" spans="1:17">
      <c r="C15" s="2" t="s">
        <v>14</v>
      </c>
      <c r="D15" s="9">
        <f>'022_115c_2018'!E15/'022_115c_2018'!$D15</f>
        <v>0.74122743262493818</v>
      </c>
      <c r="E15" s="9">
        <f>'022_115c_2018'!F15/'022_115c_2018'!$D15</f>
        <v>7.1576009535715329E-2</v>
      </c>
      <c r="F15" s="9">
        <f>'022_115c_2018'!H15/'022_115c_2018'!$D15</f>
        <v>6.881414076809024E-2</v>
      </c>
      <c r="G15" s="9">
        <f>'022_115c_2018'!I15/'022_115c_2018'!$D15</f>
        <v>0</v>
      </c>
      <c r="H15" s="9">
        <f>'022_115c_2018'!J15/'022_115c_2018'!$D15</f>
        <v>1.7472453993080794E-2</v>
      </c>
      <c r="I15" s="9">
        <f>'022_115c_2018'!K15/'022_115c_2018'!$D15</f>
        <v>0.10090996307817542</v>
      </c>
      <c r="J15" s="10">
        <f>'022_115c_2018'!L15/'022_115c_2018'!$D15</f>
        <v>2.1426287176207228E-2</v>
      </c>
      <c r="L15" s="6">
        <f>'022_115c_2018'!G15/'022_115c_2018'!$D15</f>
        <v>0.18719655783934647</v>
      </c>
      <c r="M15" s="13">
        <f>SUM(Yhteensä!D15:E15)</f>
        <v>0.81280344216065348</v>
      </c>
      <c r="O15" s="19">
        <f t="shared" si="0"/>
        <v>0.78963757456065342</v>
      </c>
      <c r="P15" s="21">
        <v>2.3165867600000001E-2</v>
      </c>
      <c r="Q15" s="21"/>
    </row>
    <row r="16" spans="1:17">
      <c r="C16" s="2" t="s">
        <v>15</v>
      </c>
      <c r="D16" s="9">
        <f>'022_115c_2018'!E16/'022_115c_2018'!$D16</f>
        <v>0.74874602397846834</v>
      </c>
      <c r="E16" s="9">
        <f>'022_115c_2018'!F16/'022_115c_2018'!$D16</f>
        <v>7.1109615855150479E-2</v>
      </c>
      <c r="F16" s="9">
        <f>'022_115c_2018'!H16/'022_115c_2018'!$D16</f>
        <v>6.2301198923415707E-2</v>
      </c>
      <c r="G16" s="9">
        <f>'022_115c_2018'!I16/'022_115c_2018'!$D16</f>
        <v>0</v>
      </c>
      <c r="H16" s="9">
        <f>'022_115c_2018'!J16/'022_115c_2018'!$D16</f>
        <v>1.9880107658429166E-2</v>
      </c>
      <c r="I16" s="9">
        <f>'022_115c_2018'!K16/'022_115c_2018'!$D16</f>
        <v>9.796305358453633E-2</v>
      </c>
      <c r="J16" s="10">
        <f>'022_115c_2018'!L16/'022_115c_2018'!$D16</f>
        <v>2.4284316124296549E-2</v>
      </c>
      <c r="L16" s="6">
        <f>'022_115c_2018'!G16/'022_115c_2018'!$D16</f>
        <v>0.18014436016638122</v>
      </c>
      <c r="M16" s="13">
        <f>SUM(Yhteensä!D16:E16)</f>
        <v>0.81985563983361887</v>
      </c>
      <c r="O16" s="19">
        <f t="shared" si="0"/>
        <v>0.79580342593361886</v>
      </c>
      <c r="P16" s="21">
        <v>2.4052213900000001E-2</v>
      </c>
      <c r="Q16" s="21"/>
    </row>
    <row r="17" spans="3:17">
      <c r="C17" s="2" t="s">
        <v>16</v>
      </c>
      <c r="D17" s="9">
        <f>'022_115c_2018'!E17/'022_115c_2018'!$D17</f>
        <v>0.75264953651982247</v>
      </c>
      <c r="E17" s="9">
        <f>'022_115c_2018'!F17/'022_115c_2018'!$D17</f>
        <v>7.1318578459494547E-2</v>
      </c>
      <c r="F17" s="9">
        <f>'022_115c_2018'!H17/'022_115c_2018'!$D17</f>
        <v>5.8304900510281109E-2</v>
      </c>
      <c r="G17" s="9">
        <f>'022_115c_2018'!I17/'022_115c_2018'!$D17</f>
        <v>0</v>
      </c>
      <c r="H17" s="9">
        <f>'022_115c_2018'!J17/'022_115c_2018'!$D17</f>
        <v>1.9777167184999549E-2</v>
      </c>
      <c r="I17" s="9">
        <f>'022_115c_2018'!K17/'022_115c_2018'!$D17</f>
        <v>9.7949817325402339E-2</v>
      </c>
      <c r="J17" s="10">
        <f>'022_115c_2018'!L17/'022_115c_2018'!$D17</f>
        <v>2.4004347957365862E-2</v>
      </c>
      <c r="L17" s="6">
        <f>'022_115c_2018'!G17/'022_115c_2018'!$D17</f>
        <v>0.17603188502068298</v>
      </c>
      <c r="M17" s="13">
        <f>SUM(Yhteensä!D17:E17)</f>
        <v>0.82396811497931699</v>
      </c>
      <c r="O17" s="19">
        <f t="shared" si="0"/>
        <v>0.80197061287931704</v>
      </c>
      <c r="P17" s="21">
        <v>2.19975021E-2</v>
      </c>
      <c r="Q17" s="21"/>
    </row>
    <row r="18" spans="3:17">
      <c r="C18" s="2" t="s">
        <v>17</v>
      </c>
      <c r="D18" s="9">
        <f>'022_115c_2018'!E18/'022_115c_2018'!$D18</f>
        <v>0.76153148673549975</v>
      </c>
      <c r="E18" s="9">
        <f>'022_115c_2018'!F18/'022_115c_2018'!$D18</f>
        <v>7.0051771037468194E-2</v>
      </c>
      <c r="F18" s="9">
        <f>'022_115c_2018'!H18/'022_115c_2018'!$D18</f>
        <v>5.5076194097516747E-2</v>
      </c>
      <c r="G18" s="9">
        <f>'022_115c_2018'!I18/'022_115c_2018'!$D18</f>
        <v>0</v>
      </c>
      <c r="H18" s="9">
        <f>'022_115c_2018'!J18/'022_115c_2018'!$D18</f>
        <v>1.9947936470794701E-2</v>
      </c>
      <c r="I18" s="9">
        <f>'022_115c_2018'!K18/'022_115c_2018'!$D18</f>
        <v>9.3392611658720648E-2</v>
      </c>
      <c r="J18" s="10">
        <f>'022_115c_2018'!L18/'022_115c_2018'!$D18</f>
        <v>2.4072069964023515E-2</v>
      </c>
      <c r="L18" s="6">
        <f>'022_115c_2018'!G18/'022_115c_2018'!$D18</f>
        <v>0.1684167422270321</v>
      </c>
      <c r="M18" s="13">
        <f>SUM(Yhteensä!D18:E18)</f>
        <v>0.83158325777296793</v>
      </c>
      <c r="O18" s="19">
        <f t="shared" si="0"/>
        <v>0.81014979417296795</v>
      </c>
      <c r="P18" s="21">
        <v>2.1433463600000001E-2</v>
      </c>
      <c r="Q18" s="21"/>
    </row>
    <row r="19" spans="3:17">
      <c r="C19" s="2" t="s">
        <v>18</v>
      </c>
      <c r="D19" s="9">
        <f>'022_115c_2018'!E19/'022_115c_2018'!$D19</f>
        <v>0.76802320621107412</v>
      </c>
      <c r="E19" s="9">
        <f>'022_115c_2018'!F19/'022_115c_2018'!$D19</f>
        <v>7.0813070557119703E-2</v>
      </c>
      <c r="F19" s="9">
        <f>'022_115c_2018'!H19/'022_115c_2018'!$D19</f>
        <v>5.1958024059380596E-2</v>
      </c>
      <c r="G19" s="9">
        <f>'022_115c_2018'!I19/'022_115c_2018'!$D19</f>
        <v>0</v>
      </c>
      <c r="H19" s="9">
        <f>'022_115c_2018'!J19/'022_115c_2018'!$D19</f>
        <v>2.1642066945368712E-2</v>
      </c>
      <c r="I19" s="9">
        <f>'022_115c_2018'!K19/'022_115c_2018'!$D19</f>
        <v>8.7563632227056848E-2</v>
      </c>
      <c r="J19" s="10">
        <f>'022_115c_2018'!L19/'022_115c_2018'!$D19</f>
        <v>2.5964792537610557E-2</v>
      </c>
      <c r="L19" s="6">
        <f>'022_115c_2018'!G19/'022_115c_2018'!$D19</f>
        <v>0.16116372323180617</v>
      </c>
      <c r="M19" s="13">
        <f>SUM(Yhteensä!D19:E19)</f>
        <v>0.83883627676819383</v>
      </c>
      <c r="O19" s="19">
        <f t="shared" si="0"/>
        <v>0.82014242876819388</v>
      </c>
      <c r="P19" s="21">
        <v>1.8693847999999999E-2</v>
      </c>
      <c r="Q19" s="21"/>
    </row>
    <row r="20" spans="3:17">
      <c r="C20" s="2" t="s">
        <v>19</v>
      </c>
      <c r="D20" s="9">
        <f>'022_115c_2018'!E20/'022_115c_2018'!$D20</f>
        <v>0.77701290376522392</v>
      </c>
      <c r="E20" s="9">
        <f>'022_115c_2018'!F20/'022_115c_2018'!$D20</f>
        <v>6.9786237841754695E-2</v>
      </c>
      <c r="F20" s="9">
        <f>'022_115c_2018'!H20/'022_115c_2018'!$D20</f>
        <v>4.9580557955463893E-2</v>
      </c>
      <c r="G20" s="9">
        <f>'022_115c_2018'!I20/'022_115c_2018'!$D20</f>
        <v>0</v>
      </c>
      <c r="H20" s="9">
        <f>'022_115c_2018'!J20/'022_115c_2018'!$D20</f>
        <v>2.1404085727822524E-2</v>
      </c>
      <c r="I20" s="9">
        <f>'022_115c_2018'!K20/'022_115c_2018'!$D20</f>
        <v>8.2216214709734961E-2</v>
      </c>
      <c r="J20" s="10">
        <f>'022_115c_2018'!L20/'022_115c_2018'!$D20</f>
        <v>2.6337058610406621E-2</v>
      </c>
      <c r="L20" s="6">
        <f>'022_115c_2018'!G20/'022_115c_2018'!$D20</f>
        <v>0.15320085839302139</v>
      </c>
      <c r="M20" s="13">
        <f>SUM(Yhteensä!D20:E20)</f>
        <v>0.84679914160697867</v>
      </c>
      <c r="O20" s="19">
        <f t="shared" si="0"/>
        <v>0.83237587100697863</v>
      </c>
      <c r="P20" s="21">
        <v>1.44232706E-2</v>
      </c>
      <c r="Q20" s="21"/>
    </row>
    <row r="21" spans="3:17">
      <c r="C21" s="2" t="s">
        <v>20</v>
      </c>
      <c r="D21" s="9">
        <f>'022_115c_2018'!E21/'022_115c_2018'!$D21</f>
        <v>0.78759275580701105</v>
      </c>
      <c r="E21" s="9">
        <f>'022_115c_2018'!F21/'022_115c_2018'!$D21</f>
        <v>6.8802774855713192E-2</v>
      </c>
      <c r="F21" s="9">
        <f>'022_115c_2018'!H21/'022_115c_2018'!$D21</f>
        <v>4.3868876695192335E-2</v>
      </c>
      <c r="G21" s="9">
        <f>'022_115c_2018'!I21/'022_115c_2018'!$D21</f>
        <v>0</v>
      </c>
      <c r="H21" s="9">
        <f>'022_115c_2018'!J21/'022_115c_2018'!$D21</f>
        <v>2.3284906035879793E-2</v>
      </c>
      <c r="I21" s="9">
        <f>'022_115c_2018'!K21/'022_115c_2018'!$D21</f>
        <v>7.6450686606203619E-2</v>
      </c>
      <c r="J21" s="10">
        <f>'022_115c_2018'!L21/'022_115c_2018'!$D21</f>
        <v>2.8430898700707929E-2</v>
      </c>
      <c r="L21" s="6">
        <f>'022_115c_2018'!G21/'022_115c_2018'!$D21</f>
        <v>0.14360446933727575</v>
      </c>
      <c r="M21" s="13">
        <f>SUM(Yhteensä!D21:E21)</f>
        <v>0.85639553066272422</v>
      </c>
      <c r="O21" s="19">
        <f t="shared" si="0"/>
        <v>0.84265716396272428</v>
      </c>
      <c r="P21" s="21">
        <v>1.3738366700000001E-2</v>
      </c>
      <c r="Q21" s="21"/>
    </row>
    <row r="22" spans="3:17">
      <c r="C22" s="2" t="s">
        <v>21</v>
      </c>
      <c r="D22" s="9">
        <f>'022_115c_2018'!E22/'022_115c_2018'!$D22</f>
        <v>0.79341800369577331</v>
      </c>
      <c r="E22" s="9">
        <f>'022_115c_2018'!F22/'022_115c_2018'!$D22</f>
        <v>6.951573636816942E-2</v>
      </c>
      <c r="F22" s="9">
        <f>'022_115c_2018'!H22/'022_115c_2018'!$D22</f>
        <v>4.047751737893409E-2</v>
      </c>
      <c r="G22" s="9">
        <f>'022_115c_2018'!I22/'022_115c_2018'!$D22</f>
        <v>0</v>
      </c>
      <c r="H22" s="9">
        <f>'022_115c_2018'!J22/'022_115c_2018'!$D22</f>
        <v>2.2409292230076556E-2</v>
      </c>
      <c r="I22" s="9">
        <f>'022_115c_2018'!K22/'022_115c_2018'!$D22</f>
        <v>7.4179450327046606E-2</v>
      </c>
      <c r="J22" s="10">
        <f>'022_115c_2018'!L22/'022_115c_2018'!$D22</f>
        <v>2.7014343120288623E-2</v>
      </c>
      <c r="L22" s="6">
        <f>'022_115c_2018'!G22/'022_115c_2018'!$D22</f>
        <v>0.13706625993605726</v>
      </c>
      <c r="M22" s="13">
        <f>SUM(Yhteensä!D22:E22)</f>
        <v>0.86293374006394274</v>
      </c>
      <c r="O22" s="19">
        <f t="shared" si="0"/>
        <v>0.8507263350639428</v>
      </c>
      <c r="P22" s="21">
        <v>1.2207404999999999E-2</v>
      </c>
      <c r="Q22" s="21"/>
    </row>
    <row r="23" spans="3:17">
      <c r="C23" s="2" t="s">
        <v>22</v>
      </c>
      <c r="D23" s="9">
        <f>'022_115c_2018'!E23/'022_115c_2018'!$D23</f>
        <v>0.79793330759865788</v>
      </c>
      <c r="E23" s="9">
        <f>'022_115c_2018'!F23/'022_115c_2018'!$D23</f>
        <v>7.0285357959438188E-2</v>
      </c>
      <c r="F23" s="9">
        <f>'022_115c_2018'!H23/'022_115c_2018'!$D23</f>
        <v>3.8097217685660836E-2</v>
      </c>
      <c r="G23" s="9">
        <f>'022_115c_2018'!I23/'022_115c_2018'!$D23</f>
        <v>0</v>
      </c>
      <c r="H23" s="9">
        <f>'022_115c_2018'!J23/'022_115c_2018'!$D23</f>
        <v>2.2923657095346973E-2</v>
      </c>
      <c r="I23" s="9">
        <f>'022_115c_2018'!K23/'022_115c_2018'!$D23</f>
        <v>7.0760459660896155E-2</v>
      </c>
      <c r="J23" s="10">
        <f>'022_115c_2018'!L23/'022_115c_2018'!$D23</f>
        <v>2.8624877512842591E-2</v>
      </c>
      <c r="L23" s="6">
        <f>'022_115c_2018'!G23/'022_115c_2018'!$D23</f>
        <v>0.13178133444190396</v>
      </c>
      <c r="M23" s="13">
        <f>SUM(Yhteensä!D23:E23)</f>
        <v>0.86821866555809613</v>
      </c>
      <c r="O23" s="19">
        <f t="shared" si="0"/>
        <v>0.85867029925809613</v>
      </c>
      <c r="P23" s="21">
        <v>9.5483662999999996E-3</v>
      </c>
      <c r="Q23" s="21"/>
    </row>
    <row r="24" spans="3:17">
      <c r="C24" s="2" t="s">
        <v>23</v>
      </c>
      <c r="D24" s="9">
        <f>'022_115c_2018'!E24/'022_115c_2018'!$D24</f>
        <v>0.81294642857142863</v>
      </c>
      <c r="E24" s="9">
        <f>'022_115c_2018'!F24/'022_115c_2018'!$D24</f>
        <v>6.4613095238095233E-2</v>
      </c>
      <c r="F24" s="9">
        <f>'022_115c_2018'!H24/'022_115c_2018'!$D24</f>
        <v>3.3601190476190479E-2</v>
      </c>
      <c r="G24" s="9">
        <f>'022_115c_2018'!I24/'022_115c_2018'!$D24</f>
        <v>0</v>
      </c>
      <c r="H24" s="9">
        <f>'022_115c_2018'!J24/'022_115c_2018'!$D24</f>
        <v>2.4255952380952382E-2</v>
      </c>
      <c r="I24" s="9">
        <f>'022_115c_2018'!K24/'022_115c_2018'!$D24</f>
        <v>6.458333333333334E-2</v>
      </c>
      <c r="J24" s="10">
        <f>'022_115c_2018'!L24/'022_115c_2018'!$D24</f>
        <v>3.0595238095238095E-2</v>
      </c>
      <c r="L24" s="6">
        <f>'022_115c_2018'!G24/'022_115c_2018'!$D24</f>
        <v>0.1224404761904762</v>
      </c>
      <c r="M24" s="13">
        <f>SUM(Yhteensä!D24:E24)</f>
        <v>0.87755952380952384</v>
      </c>
      <c r="O24" s="19">
        <f t="shared" si="0"/>
        <v>0.8706701962195238</v>
      </c>
      <c r="P24" s="21">
        <v>6.88932759E-3</v>
      </c>
      <c r="Q24" s="21"/>
    </row>
    <row r="25" spans="3:17">
      <c r="C25" s="2" t="s">
        <v>24</v>
      </c>
      <c r="D25" s="9">
        <f>'022_115c_2018'!E25/'022_115c_2018'!$D25</f>
        <v>0.81619537275064269</v>
      </c>
      <c r="E25" s="9">
        <f>'022_115c_2018'!F25/'022_115c_2018'!$D25</f>
        <v>6.6419561188497636E-2</v>
      </c>
      <c r="F25" s="9">
        <f>'022_115c_2018'!H25/'022_115c_2018'!$D25</f>
        <v>3.0758653673701203E-2</v>
      </c>
      <c r="G25" s="9">
        <f>'022_115c_2018'!I25/'022_115c_2018'!$D25</f>
        <v>0</v>
      </c>
      <c r="H25" s="9">
        <f>'022_115c_2018'!J25/'022_115c_2018'!$D25</f>
        <v>2.5437914748610031E-2</v>
      </c>
      <c r="I25" s="9">
        <f>'022_115c_2018'!K25/'022_115c_2018'!$D25</f>
        <v>6.1188497638548452E-2</v>
      </c>
      <c r="J25" s="10">
        <f>'022_115c_2018'!L25/'022_115c_2018'!$D25</f>
        <v>3.1894541758833023E-2</v>
      </c>
      <c r="L25" s="6">
        <f>'022_115c_2018'!G25/'022_115c_2018'!$D25</f>
        <v>0.11738506606085969</v>
      </c>
      <c r="M25" s="13">
        <f>SUM(Yhteensä!D25:E25)</f>
        <v>0.88261493393914037</v>
      </c>
      <c r="O25" s="19">
        <f t="shared" si="0"/>
        <v>0.87657166412914034</v>
      </c>
      <c r="P25" s="21">
        <v>6.0432698099999998E-3</v>
      </c>
      <c r="Q25" s="21"/>
    </row>
    <row r="26" spans="3:17">
      <c r="C26" s="2" t="s">
        <v>25</v>
      </c>
      <c r="D26" s="9">
        <f>'022_115c_2018'!E26/'022_115c_2018'!$D26</f>
        <v>0.82701303286163985</v>
      </c>
      <c r="E26" s="9">
        <f>'022_115c_2018'!F26/'022_115c_2018'!$D26</f>
        <v>6.4193462975493512E-2</v>
      </c>
      <c r="F26" s="9">
        <f>'022_115c_2018'!H26/'022_115c_2018'!$D26</f>
        <v>2.9448971786649406E-2</v>
      </c>
      <c r="G26" s="9">
        <f>'022_115c_2018'!I26/'022_115c_2018'!$D26</f>
        <v>0</v>
      </c>
      <c r="H26" s="9">
        <f>'022_115c_2018'!J26/'022_115c_2018'!$D26</f>
        <v>2.6153981936394927E-2</v>
      </c>
      <c r="I26" s="9">
        <f>'022_115c_2018'!K26/'022_115c_2018'!$D26</f>
        <v>5.3190550439822307E-2</v>
      </c>
      <c r="J26" s="10">
        <f>'022_115c_2018'!L26/'022_115c_2018'!$D26</f>
        <v>3.3126415815951278E-2</v>
      </c>
      <c r="L26" s="6">
        <f>'022_115c_2018'!G26/'022_115c_2018'!$D26</f>
        <v>0.10879350416286664</v>
      </c>
      <c r="M26" s="13">
        <f>SUM(Yhteensä!D26:E26)</f>
        <v>0.89120649583713341</v>
      </c>
      <c r="O26" s="19">
        <f t="shared" si="0"/>
        <v>0.88721793775713342</v>
      </c>
      <c r="P26" s="21">
        <v>3.9885580800000002E-3</v>
      </c>
      <c r="Q26" s="21"/>
    </row>
    <row r="27" spans="3:17">
      <c r="C27" s="2" t="s">
        <v>26</v>
      </c>
      <c r="D27" s="9">
        <f>'022_115c_2018'!E27/'022_115c_2018'!$D27</f>
        <v>0.83157275268500808</v>
      </c>
      <c r="E27" s="9">
        <f>'022_115c_2018'!F27/'022_115c_2018'!$D27</f>
        <v>6.5028689127556272E-2</v>
      </c>
      <c r="F27" s="9">
        <f>'022_115c_2018'!H27/'022_115c_2018'!$D27</f>
        <v>2.7041341768427249E-2</v>
      </c>
      <c r="G27" s="9">
        <f>'022_115c_2018'!I27/'022_115c_2018'!$D27</f>
        <v>0</v>
      </c>
      <c r="H27" s="9">
        <f>'022_115c_2018'!J27/'022_115c_2018'!$D27</f>
        <v>2.7394438722966014E-2</v>
      </c>
      <c r="I27" s="9">
        <f>'022_115c_2018'!K27/'022_115c_2018'!$D27</f>
        <v>4.8962777696042369E-2</v>
      </c>
      <c r="J27" s="10">
        <f>'022_115c_2018'!L27/'022_115c_2018'!$D27</f>
        <v>3.5074297484184197E-2</v>
      </c>
      <c r="L27" s="6">
        <f>'022_115c_2018'!G27/'022_115c_2018'!$D27</f>
        <v>0.10339855818743564</v>
      </c>
      <c r="M27" s="13">
        <f>SUM(Yhteensä!D27:E27)</f>
        <v>0.89660144181256429</v>
      </c>
      <c r="O27" s="19">
        <f t="shared" si="0"/>
        <v>0.89426471082256431</v>
      </c>
      <c r="P27" s="21">
        <v>2.3367309899999999E-3</v>
      </c>
      <c r="Q27" s="21"/>
    </row>
    <row r="28" spans="3:17">
      <c r="C28" s="2" t="s">
        <v>27</v>
      </c>
      <c r="D28" s="9">
        <f>'022_115c_2018'!E28/'022_115c_2018'!$D28</f>
        <v>0.83442870063310215</v>
      </c>
      <c r="E28" s="9">
        <f>'022_115c_2018'!F28/'022_115c_2018'!$D28</f>
        <v>6.3943322279167922E-2</v>
      </c>
      <c r="F28" s="9">
        <f>'022_115c_2018'!H28/'022_115c_2018'!$D28</f>
        <v>2.3997588182092251E-2</v>
      </c>
      <c r="G28" s="9">
        <f>'022_115c_2018'!I28/'022_115c_2018'!$D28</f>
        <v>0</v>
      </c>
      <c r="H28" s="9">
        <f>'022_115c_2018'!J28/'022_115c_2018'!$D28</f>
        <v>2.8670485378353934E-2</v>
      </c>
      <c r="I28" s="9">
        <f>'022_115c_2018'!K28/'022_115c_2018'!$D28</f>
        <v>4.8959903527283688E-2</v>
      </c>
      <c r="J28" s="10">
        <f>'022_115c_2018'!L28/'022_115c_2018'!$D28</f>
        <v>3.6870666264697018E-2</v>
      </c>
      <c r="L28" s="6">
        <f>'022_115c_2018'!G28/'022_115c_2018'!$D28</f>
        <v>0.10162797708772987</v>
      </c>
      <c r="M28" s="13">
        <f>SUM(Yhteensä!D28:E28)</f>
        <v>0.89837202291227003</v>
      </c>
      <c r="O28" s="19">
        <f t="shared" si="0"/>
        <v>0.89663961890227006</v>
      </c>
      <c r="P28" s="21">
        <v>1.7324040100000001E-3</v>
      </c>
      <c r="Q28" s="21"/>
    </row>
    <row r="29" spans="3:17">
      <c r="C29" s="2" t="s">
        <v>28</v>
      </c>
      <c r="D29" s="9">
        <f>'022_115c_2018'!E29/'022_115c_2018'!$D29</f>
        <v>0.83535441930241283</v>
      </c>
      <c r="E29" s="9">
        <f>'022_115c_2018'!F29/'022_115c_2018'!$D29</f>
        <v>6.5039379922490315E-2</v>
      </c>
      <c r="F29" s="9">
        <f>'022_115c_2018'!H29/'022_115c_2018'!$D29</f>
        <v>2.2565320665083134E-2</v>
      </c>
      <c r="G29" s="9">
        <f>'022_115c_2018'!I29/'022_115c_2018'!$D29</f>
        <v>0</v>
      </c>
      <c r="H29" s="9">
        <f>'022_115c_2018'!J29/'022_115c_2018'!$D29</f>
        <v>3.0753844230528817E-2</v>
      </c>
      <c r="I29" s="9">
        <f>'022_115c_2018'!K29/'022_115c_2018'!$D29</f>
        <v>4.6287035879484933E-2</v>
      </c>
      <c r="J29" s="10">
        <f>'022_115c_2018'!L29/'022_115c_2018'!$D29</f>
        <v>4.0161270158769843E-2</v>
      </c>
      <c r="L29" s="6">
        <f>'022_115c_2018'!G29/'022_115c_2018'!$D29</f>
        <v>9.9606200775096881E-2</v>
      </c>
      <c r="M29" s="13">
        <f>SUM(Yhteensä!D29:E29)</f>
        <v>0.90039379922490315</v>
      </c>
      <c r="O29" s="19">
        <f t="shared" si="0"/>
        <v>0.89918514526490312</v>
      </c>
      <c r="P29" s="21">
        <v>1.2086539599999999E-3</v>
      </c>
      <c r="Q29" s="21"/>
    </row>
    <row r="30" spans="3:17">
      <c r="C30" s="2" t="s">
        <v>29</v>
      </c>
      <c r="D30" s="9">
        <f>'022_115c_2018'!E30/'022_115c_2018'!$D30</f>
        <v>0.83514962809202564</v>
      </c>
      <c r="E30" s="9">
        <f>'022_115c_2018'!F30/'022_115c_2018'!$D30</f>
        <v>6.4521709046877707E-2</v>
      </c>
      <c r="F30" s="9">
        <f>'022_115c_2018'!H30/'022_115c_2018'!$D30</f>
        <v>2.0826846566338004E-2</v>
      </c>
      <c r="G30" s="9">
        <f>'022_115c_2018'!I30/'022_115c_2018'!$D30</f>
        <v>0</v>
      </c>
      <c r="H30" s="9">
        <f>'022_115c_2018'!J30/'022_115c_2018'!$D30</f>
        <v>3.4180937554056393E-2</v>
      </c>
      <c r="I30" s="9">
        <f>'022_115c_2018'!K30/'022_115c_2018'!$D30</f>
        <v>4.53208787407023E-2</v>
      </c>
      <c r="J30" s="10">
        <f>'022_115c_2018'!L30/'022_115c_2018'!$D30</f>
        <v>4.3106728939629822E-2</v>
      </c>
      <c r="L30" s="6">
        <f>'022_115c_2018'!G30/'022_115c_2018'!$D30</f>
        <v>0.10032866286109669</v>
      </c>
      <c r="M30" s="13">
        <f>SUM(Yhteensä!D30:E30)</f>
        <v>0.89967133713890335</v>
      </c>
      <c r="O30" s="19">
        <f t="shared" si="0"/>
        <v>0.8991475870889033</v>
      </c>
      <c r="P30" s="21">
        <v>5.2375005000000004E-4</v>
      </c>
      <c r="Q30" s="21"/>
    </row>
    <row r="31" spans="3:17">
      <c r="C31" s="2" t="s">
        <v>30</v>
      </c>
      <c r="D31" s="9">
        <f>'022_115c_2018'!E31/'022_115c_2018'!$D31</f>
        <v>0.83308833355606038</v>
      </c>
      <c r="E31" s="9">
        <f>'022_115c_2018'!F31/'022_115c_2018'!$D31</f>
        <v>6.6383803287451554E-2</v>
      </c>
      <c r="F31" s="9">
        <f>'022_115c_2018'!H31/'022_115c_2018'!$D31</f>
        <v>2.0613390351463316E-2</v>
      </c>
      <c r="G31" s="9">
        <f>'022_115c_2018'!I31/'022_115c_2018'!$D31</f>
        <v>0</v>
      </c>
      <c r="H31" s="9">
        <f>'022_115c_2018'!J31/'022_115c_2018'!$D31</f>
        <v>3.5714285714285712E-2</v>
      </c>
      <c r="I31" s="9">
        <f>'022_115c_2018'!K31/'022_115c_2018'!$D31</f>
        <v>4.4200187090739008E-2</v>
      </c>
      <c r="J31" s="10">
        <f>'022_115c_2018'!L31/'022_115c_2018'!$D31</f>
        <v>4.637177602565816E-2</v>
      </c>
      <c r="L31" s="6">
        <f>'022_115c_2018'!G31/'022_115c_2018'!$D31</f>
        <v>0.10052786315648804</v>
      </c>
      <c r="M31" s="13">
        <f>SUM(Yhteensä!D31:E31)</f>
        <v>0.8994721368435119</v>
      </c>
      <c r="O31" s="19">
        <f t="shared" si="0"/>
        <v>0.89931098298151191</v>
      </c>
      <c r="P31" s="21">
        <v>1.61153862E-4</v>
      </c>
      <c r="Q31" s="21"/>
    </row>
    <row r="32" spans="3:17">
      <c r="C32" s="2" t="s">
        <v>31</v>
      </c>
      <c r="D32" s="9">
        <f>'022_115c_2018'!E32/'022_115c_2018'!$D32</f>
        <v>0.83611333440051228</v>
      </c>
      <c r="E32" s="9">
        <f>'022_115c_2018'!F32/'022_115c_2018'!$D32</f>
        <v>6.6015687530014411E-2</v>
      </c>
      <c r="F32" s="9">
        <f>'022_115c_2018'!H32/'022_115c_2018'!$D32</f>
        <v>1.8504882343524893E-2</v>
      </c>
      <c r="G32" s="9">
        <f>'022_115c_2018'!I32/'022_115c_2018'!$D32</f>
        <v>0</v>
      </c>
      <c r="H32" s="9">
        <f>'022_115c_2018'!J32/'022_115c_2018'!$D32</f>
        <v>3.793821034096366E-2</v>
      </c>
      <c r="I32" s="9">
        <f>'022_115c_2018'!K32/'022_115c_2018'!$D32</f>
        <v>4.1427885384984792E-2</v>
      </c>
      <c r="J32" s="10">
        <f>'022_115c_2018'!L32/'022_115c_2018'!$D32</f>
        <v>4.879141988154314E-2</v>
      </c>
      <c r="L32" s="6">
        <f>'022_115c_2018'!G32/'022_115c_2018'!$D32</f>
        <v>9.7870978069473341E-2</v>
      </c>
      <c r="M32" s="13">
        <f>SUM(Yhteensä!D32:E32)</f>
        <v>0.90212902193052669</v>
      </c>
      <c r="O32" s="19">
        <f t="shared" si="0"/>
        <v>0.90208873346512664</v>
      </c>
      <c r="P32" s="21">
        <v>4.0288465400000003E-5</v>
      </c>
      <c r="Q32" s="21"/>
    </row>
    <row r="33" spans="3:17">
      <c r="C33" s="2" t="s">
        <v>32</v>
      </c>
      <c r="D33" s="9">
        <f>'022_115c_2018'!E33/'022_115c_2018'!$D33</f>
        <v>0.83271271644014155</v>
      </c>
      <c r="E33" s="9">
        <f>'022_115c_2018'!F33/'022_115c_2018'!$D33</f>
        <v>6.798858064916527E-2</v>
      </c>
      <c r="F33" s="9">
        <f>'022_115c_2018'!H33/'022_115c_2018'!$D33</f>
        <v>1.6756656116179481E-2</v>
      </c>
      <c r="G33" s="9">
        <f>'022_115c_2018'!I33/'022_115c_2018'!$D33</f>
        <v>0</v>
      </c>
      <c r="H33" s="9">
        <f>'022_115c_2018'!J33/'022_115c_2018'!$D33</f>
        <v>4.0743499038043814E-2</v>
      </c>
      <c r="I33" s="9">
        <f>'022_115c_2018'!K33/'022_115c_2018'!$D33</f>
        <v>4.1798547756469934E-2</v>
      </c>
      <c r="J33" s="10">
        <f>'022_115c_2018'!L33/'022_115c_2018'!$D33</f>
        <v>5.238006578539068E-2</v>
      </c>
      <c r="L33" s="6">
        <f>'022_115c_2018'!G33/'022_115c_2018'!$D33</f>
        <v>9.9298702910693232E-2</v>
      </c>
      <c r="M33" s="13">
        <f>SUM(Yhteensä!D33:E33)</f>
        <v>0.9007012970893068</v>
      </c>
      <c r="O33" s="19">
        <f t="shared" si="0"/>
        <v>0.9007012970893068</v>
      </c>
      <c r="P33" s="21">
        <v>0</v>
      </c>
      <c r="Q33" s="21"/>
    </row>
    <row r="34" spans="3:17">
      <c r="C34" s="2" t="s">
        <v>33</v>
      </c>
      <c r="D34" s="9">
        <f>'022_115c_2018'!E34/'022_115c_2018'!$D34</f>
        <v>0.83116763995474974</v>
      </c>
      <c r="E34" s="9">
        <f>'022_115c_2018'!F34/'022_115c_2018'!$D34</f>
        <v>6.6988718011434856E-2</v>
      </c>
      <c r="F34" s="9">
        <f>'022_115c_2018'!H34/'022_115c_2018'!$D34</f>
        <v>1.6265631210444248E-2</v>
      </c>
      <c r="G34" s="9">
        <f>'022_115c_2018'!I34/'022_115c_2018'!$D34</f>
        <v>0</v>
      </c>
      <c r="H34" s="9">
        <f>'022_115c_2018'!J34/'022_115c_2018'!$D34</f>
        <v>4.4210719417861623E-2</v>
      </c>
      <c r="I34" s="9">
        <f>'022_115c_2018'!K34/'022_115c_2018'!$D34</f>
        <v>4.1367291405509522E-2</v>
      </c>
      <c r="J34" s="10">
        <f>'022_115c_2018'!L34/'022_115c_2018'!$D34</f>
        <v>5.6929709236554868E-2</v>
      </c>
      <c r="L34" s="6">
        <f>'022_115c_2018'!G34/'022_115c_2018'!$D34</f>
        <v>0.10184364203381539</v>
      </c>
      <c r="M34" s="13">
        <f>SUM(Yhteensä!D34:E34)</f>
        <v>0.89815635796618465</v>
      </c>
      <c r="O34" s="19">
        <f t="shared" si="0"/>
        <v>0.89807578103538466</v>
      </c>
      <c r="P34" s="21">
        <v>8.0576930800000006E-5</v>
      </c>
      <c r="Q34" s="21"/>
    </row>
    <row r="35" spans="3:17">
      <c r="C35" s="2" t="s">
        <v>34</v>
      </c>
      <c r="D35" s="9">
        <f>'022_115c_2018'!E35/'022_115c_2018'!$D35</f>
        <v>0.82802890746776248</v>
      </c>
      <c r="E35" s="9">
        <f>'022_115c_2018'!F35/'022_115c_2018'!$D35</f>
        <v>6.9803032450049596E-2</v>
      </c>
      <c r="F35" s="9">
        <f>'022_115c_2018'!H35/'022_115c_2018'!$D35</f>
        <v>1.507722828397336E-2</v>
      </c>
      <c r="G35" s="9">
        <f>'022_115c_2018'!I35/'022_115c_2018'!$D35</f>
        <v>0</v>
      </c>
      <c r="H35" s="9">
        <f>'022_115c_2018'!J35/'022_115c_2018'!$D35</f>
        <v>4.7243871333427799E-2</v>
      </c>
      <c r="I35" s="9">
        <f>'022_115c_2018'!K35/'022_115c_2018'!$D35</f>
        <v>3.9846960464786738E-2</v>
      </c>
      <c r="J35" s="10">
        <f>'022_115c_2018'!L35/'022_115c_2018'!$D35</f>
        <v>5.9657078078503616E-2</v>
      </c>
      <c r="L35" s="6">
        <f>'022_115c_2018'!G35/'022_115c_2018'!$D35</f>
        <v>0.1021680600821879</v>
      </c>
      <c r="M35" s="13">
        <f>SUM(Yhteensä!D35:E35)</f>
        <v>0.89783193991781207</v>
      </c>
      <c r="O35" s="19">
        <f t="shared" si="0"/>
        <v>0.89783193991781207</v>
      </c>
      <c r="P35" s="21">
        <v>0</v>
      </c>
      <c r="Q35" s="21"/>
    </row>
    <row r="36" spans="3:17">
      <c r="C36" s="2" t="s">
        <v>35</v>
      </c>
      <c r="D36" s="9">
        <f>'022_115c_2018'!E36/'022_115c_2018'!$D36</f>
        <v>0.82741412293104877</v>
      </c>
      <c r="E36" s="9">
        <f>'022_115c_2018'!F36/'022_115c_2018'!$D36</f>
        <v>7.000471318861072E-2</v>
      </c>
      <c r="F36" s="9">
        <f>'022_115c_2018'!H36/'022_115c_2018'!$D36</f>
        <v>1.1921594721228756E-2</v>
      </c>
      <c r="G36" s="9">
        <f>'022_115c_2018'!I36/'022_115c_2018'!$D36</f>
        <v>0</v>
      </c>
      <c r="H36" s="9">
        <f>'022_115c_2018'!J36/'022_115c_2018'!$D36</f>
        <v>5.1512379051262859E-2</v>
      </c>
      <c r="I36" s="9">
        <f>'022_115c_2018'!K36/'022_115c_2018'!$D36</f>
        <v>3.9147190107848846E-2</v>
      </c>
      <c r="J36" s="10">
        <f>'022_115c_2018'!L36/'022_115c_2018'!$D36</f>
        <v>6.6927278272200505E-2</v>
      </c>
      <c r="L36" s="6">
        <f>'022_115c_2018'!G36/'022_115c_2018'!$D36</f>
        <v>0.10258116388034046</v>
      </c>
      <c r="M36" s="13">
        <f>SUM(Yhteensä!D36:E36)</f>
        <v>0.89741883611965945</v>
      </c>
      <c r="O36" s="19">
        <f t="shared" si="0"/>
        <v>0.89741883611965945</v>
      </c>
      <c r="P36" s="21">
        <v>0</v>
      </c>
      <c r="Q36" s="21"/>
    </row>
    <row r="37" spans="3:17">
      <c r="C37" s="2" t="s">
        <v>36</v>
      </c>
      <c r="D37" s="9">
        <f>'022_115c_2018'!E37/'022_115c_2018'!$D37</f>
        <v>0.82411105296499299</v>
      </c>
      <c r="E37" s="9">
        <f>'022_115c_2018'!F37/'022_115c_2018'!$D37</f>
        <v>6.949073181480156E-2</v>
      </c>
      <c r="F37" s="9">
        <f>'022_115c_2018'!H37/'022_115c_2018'!$D37</f>
        <v>1.1209959511939847E-2</v>
      </c>
      <c r="G37" s="9">
        <f>'022_115c_2018'!I37/'022_115c_2018'!$D37</f>
        <v>0</v>
      </c>
      <c r="H37" s="9">
        <f>'022_115c_2018'!J37/'022_115c_2018'!$D37</f>
        <v>5.5278596413914673E-2</v>
      </c>
      <c r="I37" s="9">
        <f>'022_115c_2018'!K37/'022_115c_2018'!$D37</f>
        <v>3.9909659294350953E-2</v>
      </c>
      <c r="J37" s="10">
        <f>'022_115c_2018'!L37/'022_115c_2018'!$D37</f>
        <v>7.1336105985071743E-2</v>
      </c>
      <c r="L37" s="6">
        <f>'022_115c_2018'!G37/'022_115c_2018'!$D37</f>
        <v>0.10639821522020547</v>
      </c>
      <c r="M37" s="13">
        <f>SUM(Yhteensä!D37:E37)</f>
        <v>0.89360178477979457</v>
      </c>
      <c r="O37" s="19">
        <f t="shared" si="0"/>
        <v>0.89360178477979457</v>
      </c>
      <c r="P37" s="21">
        <v>0</v>
      </c>
      <c r="Q37" s="21"/>
    </row>
    <row r="38" spans="3:17">
      <c r="C38" s="2" t="s">
        <v>37</v>
      </c>
      <c r="D38" s="9">
        <f>'022_115c_2018'!E38/'022_115c_2018'!$D38</f>
        <v>0.82060210572493963</v>
      </c>
      <c r="E38" s="9">
        <f>'022_115c_2018'!F38/'022_115c_2018'!$D38</f>
        <v>7.0821452072822991E-2</v>
      </c>
      <c r="F38" s="9">
        <f>'022_115c_2018'!H38/'022_115c_2018'!$D38</f>
        <v>1.1214082035534109E-2</v>
      </c>
      <c r="G38" s="9">
        <f>'022_115c_2018'!I38/'022_115c_2018'!$D38</f>
        <v>0</v>
      </c>
      <c r="H38" s="9">
        <f>'022_115c_2018'!J38/'022_115c_2018'!$D38</f>
        <v>5.7633252906339111E-2</v>
      </c>
      <c r="I38" s="9">
        <f>'022_115c_2018'!K38/'022_115c_2018'!$D38</f>
        <v>3.9729107260364112E-2</v>
      </c>
      <c r="J38" s="10">
        <f>'022_115c_2018'!L38/'022_115c_2018'!$D38</f>
        <v>7.5811581487168239E-2</v>
      </c>
      <c r="L38" s="6">
        <f>'022_115c_2018'!G38/'022_115c_2018'!$D38</f>
        <v>0.10857644220223733</v>
      </c>
      <c r="M38" s="13">
        <f>SUM(Yhteensä!D38:E38)</f>
        <v>0.89142355779776261</v>
      </c>
      <c r="O38" s="19">
        <f t="shared" si="0"/>
        <v>0.89142355779776261</v>
      </c>
      <c r="P38" s="21">
        <v>0</v>
      </c>
      <c r="Q38" s="21"/>
    </row>
    <row r="39" spans="3:17">
      <c r="C39" s="2" t="s">
        <v>38</v>
      </c>
      <c r="D39" s="9">
        <f>'022_115c_2018'!E39/'022_115c_2018'!$D39</f>
        <v>0.81500242496093123</v>
      </c>
      <c r="E39" s="9">
        <f>'022_115c_2018'!F39/'022_115c_2018'!$D39</f>
        <v>7.1132187314759926E-2</v>
      </c>
      <c r="F39" s="9">
        <f>'022_115c_2018'!H39/'022_115c_2018'!$D39</f>
        <v>1.053510804548149E-2</v>
      </c>
      <c r="G39" s="9">
        <f>'022_115c_2018'!I39/'022_115c_2018'!$D39</f>
        <v>0</v>
      </c>
      <c r="H39" s="9">
        <f>'022_115c_2018'!J39/'022_115c_2018'!$D39</f>
        <v>6.2186775879721941E-2</v>
      </c>
      <c r="I39" s="9">
        <f>'022_115c_2018'!K39/'022_115c_2018'!$D39</f>
        <v>4.114350379910546E-2</v>
      </c>
      <c r="J39" s="10">
        <f>'022_115c_2018'!L39/'022_115c_2018'!$D39</f>
        <v>8.2529503691329414E-2</v>
      </c>
      <c r="L39" s="6">
        <f>'022_115c_2018'!G39/'022_115c_2018'!$D39</f>
        <v>0.11386538772430889</v>
      </c>
      <c r="M39" s="13">
        <f>SUM(Yhteensä!D39:E39)</f>
        <v>0.88613461227569112</v>
      </c>
      <c r="O39" s="19">
        <f t="shared" si="0"/>
        <v>0.88613461227569112</v>
      </c>
      <c r="P39" s="21">
        <v>0</v>
      </c>
      <c r="Q39" s="21"/>
    </row>
    <row r="40" spans="3:17">
      <c r="C40" s="2" t="s">
        <v>39</v>
      </c>
      <c r="D40" s="9">
        <f>'022_115c_2018'!E40/'022_115c_2018'!$D40</f>
        <v>0.81189517741462502</v>
      </c>
      <c r="E40" s="9">
        <f>'022_115c_2018'!F40/'022_115c_2018'!$D40</f>
        <v>7.1845591959691826E-2</v>
      </c>
      <c r="F40" s="9">
        <f>'022_115c_2018'!H40/'022_115c_2018'!$D40</f>
        <v>8.9040548105888944E-3</v>
      </c>
      <c r="G40" s="9">
        <f>'022_115c_2018'!I40/'022_115c_2018'!$D40</f>
        <v>0</v>
      </c>
      <c r="H40" s="9">
        <f>'022_115c_2018'!J40/'022_115c_2018'!$D40</f>
        <v>6.6087281064221168E-2</v>
      </c>
      <c r="I40" s="9">
        <f>'022_115c_2018'!K40/'022_115c_2018'!$D40</f>
        <v>4.1267894750873078E-2</v>
      </c>
      <c r="J40" s="10">
        <f>'022_115c_2018'!L40/'022_115c_2018'!$D40</f>
        <v>8.9280477726533553E-2</v>
      </c>
      <c r="L40" s="6">
        <f>'022_115c_2018'!G40/'022_115c_2018'!$D40</f>
        <v>0.11625923062568314</v>
      </c>
      <c r="M40" s="13">
        <f>SUM(Yhteensä!D40:E40)</f>
        <v>0.88374076937431689</v>
      </c>
      <c r="O40" s="19">
        <f t="shared" si="0"/>
        <v>0.88374076937431689</v>
      </c>
      <c r="P40" s="21">
        <v>0</v>
      </c>
      <c r="Q40" s="21"/>
    </row>
    <row r="41" spans="3:17">
      <c r="C41" s="2" t="s">
        <v>40</v>
      </c>
      <c r="D41" s="9">
        <f>'022_115c_2018'!E41/'022_115c_2018'!$D41</f>
        <v>0.79837402765773557</v>
      </c>
      <c r="E41" s="9">
        <f>'022_115c_2018'!F41/'022_115c_2018'!$D41</f>
        <v>7.3789974070872941E-2</v>
      </c>
      <c r="F41" s="9">
        <f>'022_115c_2018'!H41/'022_115c_2018'!$D41</f>
        <v>8.4809853068280039E-3</v>
      </c>
      <c r="G41" s="9">
        <f>'022_115c_2018'!I41/'022_115c_2018'!$D41</f>
        <v>0</v>
      </c>
      <c r="H41" s="9">
        <f>'022_115c_2018'!J41/'022_115c_2018'!$D41</f>
        <v>7.7409248055315474E-2</v>
      </c>
      <c r="I41" s="9">
        <f>'022_115c_2018'!K41/'022_115c_2018'!$D41</f>
        <v>4.1945764909248055E-2</v>
      </c>
      <c r="J41" s="10">
        <f>'022_115c_2018'!L41/'022_115c_2018'!$D41</f>
        <v>0.10474286949006049</v>
      </c>
      <c r="L41" s="6">
        <f>'022_115c_2018'!G41/'022_115c_2018'!$D41</f>
        <v>0.12783599827139153</v>
      </c>
      <c r="M41" s="13">
        <f>SUM(Yhteensä!D41:E41)</f>
        <v>0.87216400172860853</v>
      </c>
      <c r="O41" s="19">
        <f t="shared" si="0"/>
        <v>0.87216400172860853</v>
      </c>
      <c r="P41" s="21">
        <v>0</v>
      </c>
      <c r="Q41" s="21"/>
    </row>
    <row r="42" spans="3:17">
      <c r="C42" s="2" t="s">
        <v>41</v>
      </c>
      <c r="D42" s="9">
        <f>'022_115c_2018'!E42/'022_115c_2018'!$D42</f>
        <v>0.79114043865105332</v>
      </c>
      <c r="E42" s="9">
        <f>'022_115c_2018'!F42/'022_115c_2018'!$D42</f>
        <v>7.5695702734132023E-2</v>
      </c>
      <c r="F42" s="9">
        <f>'022_115c_2018'!H42/'022_115c_2018'!$D42</f>
        <v>6.5446088108824406E-3</v>
      </c>
      <c r="G42" s="9">
        <f>'022_115c_2018'!I42/'022_115c_2018'!$D42</f>
        <v>0</v>
      </c>
      <c r="H42" s="9">
        <f>'022_115c_2018'!J42/'022_115c_2018'!$D42</f>
        <v>8.4593125456364771E-2</v>
      </c>
      <c r="I42" s="9">
        <f>'022_115c_2018'!K42/'022_115c_2018'!$D42</f>
        <v>4.2026124347567403E-2</v>
      </c>
      <c r="J42" s="10">
        <f>'022_115c_2018'!L42/'022_115c_2018'!$D42</f>
        <v>0.11558536387484111</v>
      </c>
      <c r="L42" s="6">
        <f>'022_115c_2018'!G42/'022_115c_2018'!$D42</f>
        <v>0.13316385861481461</v>
      </c>
      <c r="M42" s="13">
        <f>SUM(Yhteensä!D42:E42)</f>
        <v>0.86683614138518539</v>
      </c>
      <c r="O42" s="19">
        <f t="shared" si="0"/>
        <v>0.86683614138518539</v>
      </c>
      <c r="P42" s="21">
        <v>0</v>
      </c>
      <c r="Q42" s="21"/>
    </row>
    <row r="43" spans="3:17">
      <c r="C43" s="2" t="s">
        <v>42</v>
      </c>
      <c r="D43" s="9">
        <f>'022_115c_2018'!E43/'022_115c_2018'!$D43</f>
        <v>0.77944441436075163</v>
      </c>
      <c r="E43" s="9">
        <f>'022_115c_2018'!F43/'022_115c_2018'!$D43</f>
        <v>7.597335788162668E-2</v>
      </c>
      <c r="F43" s="9">
        <f>'022_115c_2018'!H43/'022_115c_2018'!$D43</f>
        <v>5.4421400335734008E-3</v>
      </c>
      <c r="G43" s="9">
        <f>'022_115c_2018'!I43/'022_115c_2018'!$D43</f>
        <v>0</v>
      </c>
      <c r="H43" s="9">
        <f>'022_115c_2018'!J43/'022_115c_2018'!$D43</f>
        <v>9.6713055721015864E-2</v>
      </c>
      <c r="I43" s="9">
        <f>'022_115c_2018'!K43/'022_115c_2018'!$D43</f>
        <v>4.2427032003032439E-2</v>
      </c>
      <c r="J43" s="10">
        <f>'022_115c_2018'!L43/'022_115c_2018'!$D43</f>
        <v>0.13361672171982455</v>
      </c>
      <c r="L43" s="6">
        <f>'022_115c_2018'!G43/'022_115c_2018'!$D43</f>
        <v>0.1445822277576217</v>
      </c>
      <c r="M43" s="13">
        <f>SUM(Yhteensä!D43:E43)</f>
        <v>0.85541777224237836</v>
      </c>
      <c r="O43" s="19">
        <f t="shared" si="0"/>
        <v>0.85541777224237836</v>
      </c>
      <c r="P43" s="21">
        <v>0</v>
      </c>
      <c r="Q43" s="21"/>
    </row>
    <row r="44" spans="3:17">
      <c r="C44" s="2" t="s">
        <v>43</v>
      </c>
      <c r="D44" s="9">
        <f>'022_115c_2018'!E44/'022_115c_2018'!$D44</f>
        <v>0.75790996696786872</v>
      </c>
      <c r="E44" s="9">
        <f>'022_115c_2018'!F44/'022_115c_2018'!$D44</f>
        <v>8.3126313777947644E-2</v>
      </c>
      <c r="F44" s="9">
        <f>'022_115c_2018'!H44/'022_115c_2018'!$D44</f>
        <v>4.6954765089678137E-3</v>
      </c>
      <c r="G44" s="9">
        <f>'022_115c_2018'!I44/'022_115c_2018'!$D44</f>
        <v>0</v>
      </c>
      <c r="H44" s="9">
        <f>'022_115c_2018'!J44/'022_115c_2018'!$D44</f>
        <v>0.11149026780595671</v>
      </c>
      <c r="I44" s="9">
        <f>'022_115c_2018'!K44/'022_115c_2018'!$D44</f>
        <v>4.2777974939259097E-2</v>
      </c>
      <c r="J44" s="10">
        <f>'022_115c_2018'!L44/'022_115c_2018'!$D44</f>
        <v>0.15514181977014005</v>
      </c>
      <c r="L44" s="6">
        <f>'022_115c_2018'!G44/'022_115c_2018'!$D44</f>
        <v>0.15896371925418362</v>
      </c>
      <c r="M44" s="13">
        <f>SUM(Yhteensä!D44:E44)</f>
        <v>0.84103628074581638</v>
      </c>
      <c r="O44" s="19">
        <f t="shared" si="0"/>
        <v>0.84103628074581638</v>
      </c>
      <c r="P44" s="21">
        <v>0</v>
      </c>
      <c r="Q44" s="21"/>
    </row>
    <row r="45" spans="3:17">
      <c r="C45" s="2" t="s">
        <v>44</v>
      </c>
      <c r="D45" s="9">
        <f>'022_115c_2018'!E45/'022_115c_2018'!$D45</f>
        <v>0.71456387391709231</v>
      </c>
      <c r="E45" s="9">
        <f>'022_115c_2018'!F45/'022_115c_2018'!$D45</f>
        <v>9.6763270028501283E-2</v>
      </c>
      <c r="F45" s="9">
        <f>'022_115c_2018'!H45/'022_115c_2018'!$D45</f>
        <v>3.1323193272568221E-3</v>
      </c>
      <c r="G45" s="9">
        <f>'022_115c_2018'!I45/'022_115c_2018'!$D45</f>
        <v>0</v>
      </c>
      <c r="H45" s="9">
        <f>'022_115c_2018'!J45/'022_115c_2018'!$D45</f>
        <v>0.14165984705251572</v>
      </c>
      <c r="I45" s="9">
        <f>'022_115c_2018'!K45/'022_115c_2018'!$D45</f>
        <v>4.3880689674633856E-2</v>
      </c>
      <c r="J45" s="10">
        <f>'022_115c_2018'!L45/'022_115c_2018'!$D45</f>
        <v>0.17828822981629369</v>
      </c>
      <c r="L45" s="6">
        <f>'022_115c_2018'!G45/'022_115c_2018'!$D45</f>
        <v>0.18867285605440642</v>
      </c>
      <c r="M45" s="13">
        <f>SUM(Yhteensä!D45:E45)</f>
        <v>0.81132714394559358</v>
      </c>
      <c r="O45" s="19">
        <f t="shared" si="0"/>
        <v>0.81132714394559358</v>
      </c>
      <c r="P45" s="21">
        <v>0</v>
      </c>
      <c r="Q45" s="21"/>
    </row>
    <row r="46" spans="3:17">
      <c r="C46" s="2" t="s">
        <v>45</v>
      </c>
      <c r="D46" s="9">
        <f>'022_115c_2018'!E46/'022_115c_2018'!$D46</f>
        <v>0.66392708926682398</v>
      </c>
      <c r="E46" s="9">
        <f>'022_115c_2018'!F46/'022_115c_2018'!$D46</f>
        <v>0.11609298288442238</v>
      </c>
      <c r="F46" s="9">
        <f>'022_115c_2018'!H46/'022_115c_2018'!$D46</f>
        <v>2.3055849404616593E-3</v>
      </c>
      <c r="G46" s="9">
        <f>'022_115c_2018'!I46/'022_115c_2018'!$D46</f>
        <v>0</v>
      </c>
      <c r="H46" s="9">
        <f>'022_115c_2018'!J46/'022_115c_2018'!$D46</f>
        <v>0.17698754984132151</v>
      </c>
      <c r="I46" s="9">
        <f>'022_115c_2018'!K46/'022_115c_2018'!$D46</f>
        <v>4.0686793066970463E-2</v>
      </c>
      <c r="J46" s="10">
        <f>'022_115c_2018'!L46/'022_115c_2018'!$D46</f>
        <v>0.21062196544335043</v>
      </c>
      <c r="L46" s="6">
        <f>'022_115c_2018'!G46/'022_115c_2018'!$D46</f>
        <v>0.21997992784875361</v>
      </c>
      <c r="M46" s="13">
        <f>SUM(Yhteensä!D46:E46)</f>
        <v>0.78002007215124636</v>
      </c>
      <c r="O46" s="19">
        <f t="shared" si="0"/>
        <v>0.78002007215124636</v>
      </c>
      <c r="P46" s="21">
        <v>0</v>
      </c>
      <c r="Q46" s="21"/>
    </row>
    <row r="47" spans="3:17">
      <c r="C47" s="2" t="s">
        <v>46</v>
      </c>
      <c r="D47" s="9">
        <f>'022_115c_2018'!E47/'022_115c_2018'!$D47</f>
        <v>0.59645502645502646</v>
      </c>
      <c r="E47" s="9">
        <f>'022_115c_2018'!F47/'022_115c_2018'!$D47</f>
        <v>0.10494708994708994</v>
      </c>
      <c r="F47" s="9">
        <f>'022_115c_2018'!H47/'022_115c_2018'!$D47</f>
        <v>1.5608465608465609E-3</v>
      </c>
      <c r="G47" s="9">
        <f>'022_115c_2018'!I47/'022_115c_2018'!$D47</f>
        <v>0</v>
      </c>
      <c r="H47" s="9">
        <f>'022_115c_2018'!J47/'022_115c_2018'!$D47</f>
        <v>0.25775132275132273</v>
      </c>
      <c r="I47" s="9">
        <f>'022_115c_2018'!K47/'022_115c_2018'!$D47</f>
        <v>3.9285714285714285E-2</v>
      </c>
      <c r="J47" s="10">
        <f>'022_115c_2018'!L47/'022_115c_2018'!$D47</f>
        <v>0.22917989417989418</v>
      </c>
      <c r="L47" s="6">
        <f>'022_115c_2018'!G47/'022_115c_2018'!$D47</f>
        <v>0.29859788359788358</v>
      </c>
      <c r="M47" s="13">
        <f>SUM(Yhteensä!D47:E47)</f>
        <v>0.70140211640211636</v>
      </c>
      <c r="O47" s="19">
        <f t="shared" si="0"/>
        <v>0.70140211640211636</v>
      </c>
      <c r="P47" s="21">
        <v>0</v>
      </c>
      <c r="Q47" s="21"/>
    </row>
    <row r="48" spans="3:17">
      <c r="C48" s="2" t="s">
        <v>47</v>
      </c>
      <c r="D48" s="9">
        <f>'022_115c_2018'!E48/'022_115c_2018'!$D48</f>
        <v>0.40044300926049481</v>
      </c>
      <c r="E48" s="9">
        <f>'022_115c_2018'!F48/'022_115c_2018'!$D48</f>
        <v>5.716420698673641E-2</v>
      </c>
      <c r="F48" s="9">
        <f>'022_115c_2018'!H48/'022_115c_2018'!$D48</f>
        <v>1.654612900643164E-3</v>
      </c>
      <c r="G48" s="9">
        <f>'022_115c_2018'!I48/'022_115c_2018'!$D48</f>
        <v>0</v>
      </c>
      <c r="H48" s="9">
        <f>'022_115c_2018'!J48/'022_115c_2018'!$D48</f>
        <v>0.51792052520615939</v>
      </c>
      <c r="I48" s="9">
        <f>'022_115c_2018'!K48/'022_115c_2018'!$D48</f>
        <v>2.2817645645966216E-2</v>
      </c>
      <c r="J48" s="10">
        <f>'022_115c_2018'!L48/'022_115c_2018'!$D48</f>
        <v>0.14341757625897361</v>
      </c>
      <c r="L48" s="6">
        <f>'022_115c_2018'!G48/'022_115c_2018'!$D48</f>
        <v>0.54239278375276878</v>
      </c>
      <c r="M48" s="13">
        <f>SUM(Yhteensä!D48:E48)</f>
        <v>0.45760721624723122</v>
      </c>
      <c r="O48" s="19">
        <f t="shared" si="0"/>
        <v>0.45760721624723122</v>
      </c>
      <c r="P48" s="21">
        <v>0</v>
      </c>
      <c r="Q48" s="21"/>
    </row>
    <row r="49" spans="1:17">
      <c r="C49" s="2" t="s">
        <v>48</v>
      </c>
      <c r="D49" s="9">
        <f>'022_115c_2018'!E49/'022_115c_2018'!$D49</f>
        <v>0.2195038359125781</v>
      </c>
      <c r="E49" s="9">
        <f>'022_115c_2018'!F49/'022_115c_2018'!$D49</f>
        <v>3.147821043473676E-2</v>
      </c>
      <c r="F49" s="9">
        <f>'022_115c_2018'!H49/'022_115c_2018'!$D49</f>
        <v>1.8190925628114207E-3</v>
      </c>
      <c r="G49" s="9">
        <f>'022_115c_2018'!I49/'022_115c_2018'!$D49</f>
        <v>0</v>
      </c>
      <c r="H49" s="9">
        <f>'022_115c_2018'!J49/'022_115c_2018'!$D49</f>
        <v>0.73499248635680581</v>
      </c>
      <c r="I49" s="9">
        <f>'022_115c_2018'!K49/'022_115c_2018'!$D49</f>
        <v>1.2206374733067939E-2</v>
      </c>
      <c r="J49" s="10">
        <f>'022_115c_2018'!L49/'022_115c_2018'!$D49</f>
        <v>0.13015739105217369</v>
      </c>
      <c r="L49" s="6">
        <f>'022_115c_2018'!G49/'022_115c_2018'!$D49</f>
        <v>0.74901795365268509</v>
      </c>
      <c r="M49" s="13">
        <f>SUM(Yhteensä!D49:E49)</f>
        <v>0.25098204634731486</v>
      </c>
      <c r="O49" s="19">
        <f t="shared" si="0"/>
        <v>0.25098204634731486</v>
      </c>
      <c r="P49" s="21">
        <v>0</v>
      </c>
      <c r="Q49" s="21"/>
    </row>
    <row r="50" spans="1:17">
      <c r="C50" s="2" t="s">
        <v>49</v>
      </c>
      <c r="D50" s="9">
        <f>'022_115c_2018'!E50/'022_115c_2018'!$D50</f>
        <v>0.13579511614055986</v>
      </c>
      <c r="E50" s="9">
        <v>0</v>
      </c>
      <c r="F50" s="9">
        <f>'022_115c_2018'!H50/'022_115c_2018'!$D50</f>
        <v>1.6784882776544479E-3</v>
      </c>
      <c r="G50" s="9">
        <f>'022_115c_2018'!I50/'022_115c_2018'!$D50</f>
        <v>0</v>
      </c>
      <c r="H50" s="9">
        <f>'022_115c_2018'!J50/'022_115c_2018'!$D50</f>
        <v>0.85508148789864091</v>
      </c>
      <c r="I50" s="9">
        <f>'022_115c_2018'!K50/'022_115c_2018'!$D50</f>
        <v>7.4449076831447289E-3</v>
      </c>
      <c r="J50" s="10">
        <f>'022_115c_2018'!L50/'022_115c_2018'!$D50</f>
        <v>1.1072608154204343E-2</v>
      </c>
      <c r="L50" s="6">
        <f>'022_115c_2018'!G50/'022_115c_2018'!$D50</f>
        <v>0.86420488385944016</v>
      </c>
      <c r="M50" s="13">
        <f>SUM(Yhteensä!D50:E50)</f>
        <v>0.13579511614055986</v>
      </c>
      <c r="O50" s="19">
        <f t="shared" si="0"/>
        <v>0.13579511614055986</v>
      </c>
      <c r="P50" s="21">
        <v>0</v>
      </c>
      <c r="Q50" s="21"/>
    </row>
    <row r="51" spans="1:17">
      <c r="C51" s="2" t="s">
        <v>50</v>
      </c>
      <c r="D51" s="9">
        <f>'022_115c_2018'!E51/'022_115c_2018'!$D51</f>
        <v>9.7568685298843605E-2</v>
      </c>
      <c r="E51" s="9">
        <v>0</v>
      </c>
      <c r="F51" s="9">
        <f>'022_115c_2018'!H51/'022_115c_2018'!$D51</f>
        <v>1.7912177646655955E-3</v>
      </c>
      <c r="G51" s="9">
        <f>'022_115c_2018'!I51/'022_115c_2018'!$D51</f>
        <v>0</v>
      </c>
      <c r="H51" s="9">
        <f>'022_115c_2018'!J51/'022_115c_2018'!$D51</f>
        <v>0.89605668677396411</v>
      </c>
      <c r="I51" s="9">
        <f>'022_115c_2018'!K51/'022_115c_2018'!$D51</f>
        <v>4.5834101625266705E-3</v>
      </c>
      <c r="J51" s="10">
        <f>'022_115c_2018'!L51/'022_115c_2018'!$D51</f>
        <v>0</v>
      </c>
      <c r="L51" s="6">
        <f>'022_115c_2018'!G51/'022_115c_2018'!$D51</f>
        <v>0.90243131470115634</v>
      </c>
      <c r="M51" s="13">
        <f>SUM(Yhteensä!D51:E51)</f>
        <v>9.7568685298843605E-2</v>
      </c>
      <c r="O51" s="19">
        <f t="shared" si="0"/>
        <v>9.7568685298843605E-2</v>
      </c>
      <c r="P51" s="21">
        <v>0</v>
      </c>
      <c r="Q51" s="21"/>
    </row>
    <row r="52" spans="1:17">
      <c r="C52" s="2" t="s">
        <v>51</v>
      </c>
      <c r="D52" s="9">
        <f>'022_115c_2018'!E52/'022_115c_2018'!$D52</f>
        <v>7.9125270273968859E-2</v>
      </c>
      <c r="E52" s="9">
        <v>0</v>
      </c>
      <c r="F52" s="9">
        <f>'022_115c_2018'!H52/'022_115c_2018'!$D52</f>
        <v>1.3958453074965104E-3</v>
      </c>
      <c r="G52" s="9">
        <f>'022_115c_2018'!I52/'022_115c_2018'!$D52</f>
        <v>0</v>
      </c>
      <c r="H52" s="9">
        <f>'022_115c_2018'!J52/'022_115c_2018'!$D52</f>
        <v>0.9156745217177108</v>
      </c>
      <c r="I52" s="9">
        <f>'022_115c_2018'!K52/'022_115c_2018'!$D52</f>
        <v>3.8043627008238225E-3</v>
      </c>
      <c r="J52" s="10">
        <f>'022_115c_2018'!L52/'022_115c_2018'!$D52</f>
        <v>0</v>
      </c>
      <c r="L52" s="6">
        <f>'022_115c_2018'!G52/'022_115c_2018'!$D52</f>
        <v>0.92087472972603113</v>
      </c>
      <c r="M52" s="13">
        <f>SUM(Yhteensä!D52:E52)</f>
        <v>7.9125270273968859E-2</v>
      </c>
      <c r="O52" s="19">
        <f t="shared" si="0"/>
        <v>7.9125270273968859E-2</v>
      </c>
      <c r="P52" s="21">
        <v>0</v>
      </c>
      <c r="Q52" s="21"/>
    </row>
    <row r="53" spans="1:17">
      <c r="C53" s="2" t="s">
        <v>52</v>
      </c>
      <c r="D53" s="9">
        <f>'022_115c_2018'!E53/'022_115c_2018'!$D53</f>
        <v>1.136996103999364E-2</v>
      </c>
      <c r="E53" s="9">
        <v>0</v>
      </c>
      <c r="F53" s="9">
        <f>'022_115c_2018'!H53/'022_115c_2018'!$D53</f>
        <v>1.4576873128196973E-3</v>
      </c>
      <c r="G53" s="9">
        <f>'022_115c_2018'!I53/'022_115c_2018'!$D53</f>
        <v>0</v>
      </c>
      <c r="H53" s="9">
        <f>'022_115c_2018'!J53/'022_115c_2018'!$D53</f>
        <v>0.98348837825660596</v>
      </c>
      <c r="I53" s="9">
        <f>'022_115c_2018'!K53/'022_115c_2018'!$D53</f>
        <v>3.6839733905806894E-3</v>
      </c>
      <c r="J53" s="10">
        <f>'022_115c_2018'!L53/'022_115c_2018'!$D53</f>
        <v>0</v>
      </c>
      <c r="L53" s="6">
        <f>'022_115c_2018'!G53/'022_115c_2018'!$D53</f>
        <v>0.98863003896000634</v>
      </c>
      <c r="M53" s="13">
        <f>SUM(Yhteensä!D53:E53)</f>
        <v>1.136996103999364E-2</v>
      </c>
      <c r="O53" s="19">
        <f t="shared" si="0"/>
        <v>1.136996103999364E-2</v>
      </c>
      <c r="P53" s="21">
        <v>0</v>
      </c>
      <c r="Q53" s="21"/>
    </row>
    <row r="54" spans="1:17">
      <c r="C54" s="2" t="s">
        <v>53</v>
      </c>
      <c r="D54" s="9">
        <f>'022_115c_2018'!E54/'022_115c_2018'!$D54</f>
        <v>3.5860787905368798E-3</v>
      </c>
      <c r="E54" s="9">
        <v>0</v>
      </c>
      <c r="F54" s="9">
        <f>'022_115c_2018'!H54/'022_115c_2018'!$D54</f>
        <v>1.0835633755579062E-3</v>
      </c>
      <c r="G54" s="9">
        <f>'022_115c_2018'!I54/'022_115c_2018'!$D54</f>
        <v>0</v>
      </c>
      <c r="H54" s="9">
        <f>'022_115c_2018'!J54/'022_115c_2018'!$D54</f>
        <v>0.99143468950749469</v>
      </c>
      <c r="I54" s="9">
        <f>'022_115c_2018'!K54/'022_115c_2018'!$D54</f>
        <v>3.8956683264105671E-3</v>
      </c>
      <c r="J54" s="10">
        <f>'022_115c_2018'!L54/'022_115c_2018'!$D54</f>
        <v>0</v>
      </c>
      <c r="L54" s="6">
        <f>'022_115c_2018'!G54/'022_115c_2018'!$D54</f>
        <v>0.99641392120946315</v>
      </c>
      <c r="M54" s="13">
        <f>SUM(Yhteensä!D54:E54)</f>
        <v>3.5860787905368798E-3</v>
      </c>
      <c r="O54" s="19">
        <f t="shared" si="0"/>
        <v>3.5860787905368798E-3</v>
      </c>
      <c r="P54" s="21">
        <v>0</v>
      </c>
      <c r="Q54" s="21"/>
    </row>
    <row r="55" spans="1:17">
      <c r="C55" s="2" t="s">
        <v>54</v>
      </c>
      <c r="D55" s="9">
        <f>'022_115c_2018'!E55/'022_115c_2018'!$D55</f>
        <v>2.2356587571769728E-3</v>
      </c>
      <c r="E55" s="9">
        <v>0</v>
      </c>
      <c r="F55" s="9">
        <f>'022_115c_2018'!H55/'022_115c_2018'!$D55</f>
        <v>1.3972867232356079E-3</v>
      </c>
      <c r="G55" s="9">
        <f>'022_115c_2018'!I55/'022_115c_2018'!$D55</f>
        <v>0</v>
      </c>
      <c r="H55" s="9">
        <f>'022_115c_2018'!J55/'022_115c_2018'!$D55</f>
        <v>0.99240384126822823</v>
      </c>
      <c r="I55" s="9">
        <f>'022_115c_2018'!K55/'022_115c_2018'!$D55</f>
        <v>3.9632132513591793E-3</v>
      </c>
      <c r="J55" s="10">
        <f>'022_115c_2018'!L55/'022_115c_2018'!$D55</f>
        <v>0</v>
      </c>
      <c r="L55" s="6">
        <f>'022_115c_2018'!G55/'022_115c_2018'!$D55</f>
        <v>0.99776434124282298</v>
      </c>
      <c r="M55" s="13">
        <f>SUM(Yhteensä!D55:E55)</f>
        <v>2.2356587571769728E-3</v>
      </c>
      <c r="O55" s="19">
        <f t="shared" si="0"/>
        <v>2.2356587571769728E-3</v>
      </c>
      <c r="P55" s="21">
        <v>0</v>
      </c>
      <c r="Q55" s="21"/>
    </row>
    <row r="56" spans="1:17">
      <c r="A56" s="2"/>
      <c r="B56" s="2"/>
      <c r="C56" s="2"/>
      <c r="D56" s="2"/>
      <c r="E56" s="3"/>
    </row>
    <row r="57" spans="1:17">
      <c r="C57" s="2"/>
      <c r="D57" s="2"/>
      <c r="E57" s="3"/>
    </row>
    <row r="58" spans="1:17">
      <c r="C58" s="2"/>
      <c r="D58" s="2"/>
      <c r="E58" s="3"/>
    </row>
    <row r="59" spans="1:17">
      <c r="C59" s="2"/>
      <c r="D59" s="2"/>
      <c r="E59" s="3"/>
    </row>
    <row r="60" spans="1:17">
      <c r="C60" s="2"/>
      <c r="D60" s="2"/>
      <c r="E60" s="3"/>
    </row>
    <row r="61" spans="1:17">
      <c r="C61" s="2"/>
      <c r="D61" s="2"/>
      <c r="E61" s="3"/>
    </row>
    <row r="62" spans="1:17">
      <c r="C62" s="2"/>
      <c r="D62" s="2"/>
      <c r="E62" s="3"/>
    </row>
    <row r="63" spans="1:17">
      <c r="C63" s="2"/>
      <c r="D63" s="2"/>
      <c r="E63" s="3"/>
    </row>
    <row r="64" spans="1:17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992-0977-FE4C-94F9-0A14CBF3F5A5}">
  <dimension ref="A1:J55"/>
  <sheetViews>
    <sheetView workbookViewId="0">
      <selection activeCell="F25" sqref="F25"/>
    </sheetView>
  </sheetViews>
  <sheetFormatPr baseColWidth="10" defaultRowHeight="15"/>
  <cols>
    <col min="1" max="16384" width="10.83203125" style="7"/>
  </cols>
  <sheetData>
    <row r="1" spans="1:10">
      <c r="A1" s="7" t="s">
        <v>91</v>
      </c>
    </row>
    <row r="4" spans="1:10">
      <c r="C4" s="7" t="s">
        <v>84</v>
      </c>
      <c r="D4" s="7" t="s">
        <v>91</v>
      </c>
      <c r="E4" s="7" t="s">
        <v>92</v>
      </c>
      <c r="F4" s="7" t="s">
        <v>93</v>
      </c>
      <c r="G4" s="7" t="s">
        <v>94</v>
      </c>
      <c r="I4" s="7" t="s">
        <v>88</v>
      </c>
      <c r="J4" s="7" t="s">
        <v>95</v>
      </c>
    </row>
    <row r="5" spans="1:10">
      <c r="C5" s="7" t="str">
        <f>[1]Yhteensä!C5</f>
        <v>20</v>
      </c>
      <c r="D5" s="7">
        <f>Yhteensä!J5</f>
        <v>1.211514565787657E-2</v>
      </c>
      <c r="E5" s="7">
        <f t="shared" ref="E5:E45" si="0">D5</f>
        <v>1.211514565787657E-2</v>
      </c>
      <c r="F5" s="14">
        <f>Yhteensä!D5+Yhteensä!E5+Yhteensä!F5+Yhteensä!I5</f>
        <v>0.98640066270882243</v>
      </c>
      <c r="G5" s="15">
        <f>F5+MAX(0,Yhteensä!H5-Yhteensä!J5)</f>
        <v>0.98640066270882243</v>
      </c>
      <c r="I5" s="7">
        <f>MAX(0,E6-E5)/G5</f>
        <v>3.1524559108471314E-3</v>
      </c>
      <c r="J5" s="7">
        <f>alkavuus!H4</f>
        <v>5.3265400648448355E-3</v>
      </c>
    </row>
    <row r="6" spans="1:10">
      <c r="C6" s="7" t="str">
        <f>[1]Yhteensä!C6</f>
        <v>21</v>
      </c>
      <c r="D6" s="7">
        <f>Yhteensä!J6</f>
        <v>1.5224730257496525E-2</v>
      </c>
      <c r="E6" s="7">
        <f t="shared" si="0"/>
        <v>1.5224730257496525E-2</v>
      </c>
      <c r="F6" s="14">
        <f>Yhteensä!D6+Yhteensä!E6+Yhteensä!F6+Yhteensä!I6</f>
        <v>0.98533792281723709</v>
      </c>
      <c r="G6" s="15">
        <f>F6+MAX(0,Yhteensä!H6-Yhteensä!J6)</f>
        <v>0.98533792281723709</v>
      </c>
      <c r="I6" s="7">
        <f t="shared" ref="I6:I54" si="1">MAX(0,E7-E6)/G6</f>
        <v>1.8208994459923738E-3</v>
      </c>
      <c r="J6" s="7">
        <f>alkavuus!H5</f>
        <v>4.9174005270939125E-3</v>
      </c>
    </row>
    <row r="7" spans="1:10">
      <c r="C7" s="7" t="str">
        <f>[1]Yhteensä!C7</f>
        <v>22</v>
      </c>
      <c r="D7" s="7">
        <f>Yhteensä!J7</f>
        <v>1.7018931535269708E-2</v>
      </c>
      <c r="E7" s="7">
        <f t="shared" si="0"/>
        <v>1.7018931535269708E-2</v>
      </c>
      <c r="F7" s="14">
        <f>Yhteensä!D7+Yhteensä!E7+Yhteensä!F7+Yhteensä!I7</f>
        <v>0.98557442946058094</v>
      </c>
      <c r="G7" s="15">
        <f>F7+MAX(0,Yhteensä!H7-Yhteensä!J7)</f>
        <v>0.98557442946058094</v>
      </c>
      <c r="I7" s="7">
        <f t="shared" si="1"/>
        <v>3.0824869360165535E-3</v>
      </c>
      <c r="J7" s="7">
        <f>alkavuus!H6</f>
        <v>4.5319096101316117E-3</v>
      </c>
    </row>
    <row r="8" spans="1:10">
      <c r="C8" s="7" t="str">
        <f>[1]Yhteensä!C8</f>
        <v>23</v>
      </c>
      <c r="D8" s="7">
        <f>Yhteensä!J8</f>
        <v>2.0056951838553917E-2</v>
      </c>
      <c r="E8" s="7">
        <f t="shared" si="0"/>
        <v>2.0056951838553917E-2</v>
      </c>
      <c r="F8" s="14">
        <f>Yhteensä!D8+Yhteensä!E8+Yhteensä!F8+Yhteensä!I8</f>
        <v>0.98331682555404232</v>
      </c>
      <c r="G8" s="15">
        <f>F8+MAX(0,Yhteensä!H8-Yhteensä!J8)</f>
        <v>0.98331682555404232</v>
      </c>
      <c r="I8" s="7">
        <f t="shared" si="1"/>
        <v>0</v>
      </c>
      <c r="J8" s="7">
        <f>alkavuus!H7</f>
        <v>3.7995512341062079E-3</v>
      </c>
    </row>
    <row r="9" spans="1:10">
      <c r="C9" s="7" t="str">
        <f>[1]Yhteensä!C9</f>
        <v>24</v>
      </c>
      <c r="D9" s="7">
        <f>Yhteensä!J9</f>
        <v>1.962129118831072E-2</v>
      </c>
      <c r="E9" s="7">
        <f t="shared" si="0"/>
        <v>1.962129118831072E-2</v>
      </c>
      <c r="F9" s="14">
        <f>Yhteensä!D9+Yhteensä!E9+Yhteensä!F9+Yhteensä!I9</f>
        <v>0.98410615774563892</v>
      </c>
      <c r="G9" s="15">
        <f>F9+MAX(0,Yhteensä!H9-Yhteensä!J9)</f>
        <v>0.98410615774563892</v>
      </c>
      <c r="I9" s="7">
        <f t="shared" si="1"/>
        <v>1.1995332382521823E-3</v>
      </c>
      <c r="J9" s="7">
        <f>alkavuus!H8</f>
        <v>3.253733077682877E-3</v>
      </c>
    </row>
    <row r="10" spans="1:10">
      <c r="C10" s="7" t="str">
        <f>[1]Yhteensä!C10</f>
        <v>25</v>
      </c>
      <c r="D10" s="7">
        <f>Yhteensä!J10</f>
        <v>2.080175923449526E-2</v>
      </c>
      <c r="E10" s="7">
        <f t="shared" si="0"/>
        <v>2.080175923449526E-2</v>
      </c>
      <c r="F10" s="14">
        <f>Yhteensä!D10+Yhteensä!E10+Yhteensä!F10+Yhteensä!I10</f>
        <v>0.98315057502005876</v>
      </c>
      <c r="G10" s="15">
        <f>F10+MAX(0,Yhteensä!H10-Yhteensä!J10)</f>
        <v>0.98315057502005876</v>
      </c>
      <c r="I10" s="7">
        <f t="shared" si="1"/>
        <v>7.1850998200408058E-4</v>
      </c>
      <c r="J10" s="7">
        <f>alkavuus!H9</f>
        <v>3.0923068030749667E-3</v>
      </c>
    </row>
    <row r="11" spans="1:10">
      <c r="C11" s="7" t="str">
        <f>[1]Yhteensä!C11</f>
        <v>26</v>
      </c>
      <c r="D11" s="7">
        <f>Yhteensä!J11</f>
        <v>2.1508162736460223E-2</v>
      </c>
      <c r="E11" s="7">
        <f t="shared" si="0"/>
        <v>2.1508162736460223E-2</v>
      </c>
      <c r="F11" s="14">
        <f>Yhteensä!D11+Yhteensä!E11+Yhteensä!F11+Yhteensä!I11</f>
        <v>0.98200454924994962</v>
      </c>
      <c r="G11" s="15">
        <f>F11+MAX(0,Yhteensä!H11-Yhteensä!J11)</f>
        <v>0.98200454924994962</v>
      </c>
      <c r="I11" s="7">
        <f t="shared" si="1"/>
        <v>8.2211642378579076E-4</v>
      </c>
      <c r="J11" s="7">
        <f>alkavuus!H10</f>
        <v>2.8225918034147828E-3</v>
      </c>
    </row>
    <row r="12" spans="1:10">
      <c r="C12" s="7" t="str">
        <f>[1]Yhteensä!C12</f>
        <v>27</v>
      </c>
      <c r="D12" s="7">
        <f>Yhteensä!J12</f>
        <v>2.231548480463097E-2</v>
      </c>
      <c r="E12" s="7">
        <f t="shared" si="0"/>
        <v>2.231548480463097E-2</v>
      </c>
      <c r="F12" s="14">
        <f>Yhteensä!D12+Yhteensä!E12+Yhteensä!F12+Yhteensä!I12</f>
        <v>0.9817076700434153</v>
      </c>
      <c r="G12" s="15">
        <f>F12+MAX(0,Yhteensä!H12-Yhteensä!J12)</f>
        <v>0.9817076700434153</v>
      </c>
      <c r="I12" s="7">
        <f t="shared" si="1"/>
        <v>0</v>
      </c>
      <c r="J12" s="7">
        <f>alkavuus!H11</f>
        <v>3.3097722427914283E-3</v>
      </c>
    </row>
    <row r="13" spans="1:10">
      <c r="C13" s="7" t="str">
        <f>[1]Yhteensä!C13</f>
        <v>28</v>
      </c>
      <c r="D13" s="7">
        <f>Yhteensä!J13</f>
        <v>2.2090763603109281E-2</v>
      </c>
      <c r="E13" s="7">
        <f t="shared" si="0"/>
        <v>2.2090763603109281E-2</v>
      </c>
      <c r="F13" s="14">
        <f>Yhteensä!D13+Yhteensä!E13+Yhteensä!F13+Yhteensä!I13</f>
        <v>0.981852994970279</v>
      </c>
      <c r="G13" s="15">
        <f>F13+MAX(0,Yhteensä!H13-Yhteensä!J13)</f>
        <v>0.981852994970279</v>
      </c>
      <c r="I13" s="7">
        <f t="shared" si="1"/>
        <v>0</v>
      </c>
      <c r="J13" s="7">
        <f>alkavuus!H12</f>
        <v>2.4822792840003311E-3</v>
      </c>
    </row>
    <row r="14" spans="1:10">
      <c r="C14" s="7" t="str">
        <f>[1]Yhteensä!C14</f>
        <v>29</v>
      </c>
      <c r="D14" s="7">
        <f>Yhteensä!J14</f>
        <v>2.1391309416256228E-2</v>
      </c>
      <c r="E14" s="7">
        <f t="shared" si="0"/>
        <v>2.1391309416256228E-2</v>
      </c>
      <c r="F14" s="14">
        <f>Yhteensä!D14+Yhteensä!E14+Yhteensä!F14+Yhteensä!I14</f>
        <v>0.98230991169527593</v>
      </c>
      <c r="G14" s="15">
        <f>F14+MAX(0,Yhteensä!H14-Yhteensä!J14)</f>
        <v>0.98230991169527593</v>
      </c>
      <c r="I14" s="7">
        <f t="shared" si="1"/>
        <v>3.5607662647560135E-5</v>
      </c>
      <c r="J14" s="7">
        <f>alkavuus!H13</f>
        <v>2.615886588658866E-3</v>
      </c>
    </row>
    <row r="15" spans="1:10">
      <c r="C15" s="7" t="str">
        <f>[1]Yhteensä!C15</f>
        <v>30</v>
      </c>
      <c r="D15" s="7">
        <f>Yhteensä!J15</f>
        <v>2.1426287176207228E-2</v>
      </c>
      <c r="E15" s="7">
        <f t="shared" si="0"/>
        <v>2.1426287176207228E-2</v>
      </c>
      <c r="F15" s="14">
        <f>Yhteensä!D15+Yhteensä!E15+Yhteensä!F15+Yhteensä!I15</f>
        <v>0.98252754600691916</v>
      </c>
      <c r="G15" s="15">
        <f>F15+MAX(0,Yhteensä!H15-Yhteensä!J15)</f>
        <v>0.98252754600691916</v>
      </c>
      <c r="I15" s="7">
        <f t="shared" si="1"/>
        <v>2.9088537616116811E-3</v>
      </c>
      <c r="J15" s="7">
        <f>alkavuus!H14</f>
        <v>2.4165449027762167E-3</v>
      </c>
    </row>
    <row r="16" spans="1:10">
      <c r="C16" s="7" t="str">
        <f>[1]Yhteensä!C16</f>
        <v>31</v>
      </c>
      <c r="D16" s="7">
        <f>Yhteensä!J16</f>
        <v>2.4284316124296549E-2</v>
      </c>
      <c r="E16" s="7">
        <f t="shared" si="0"/>
        <v>2.4284316124296549E-2</v>
      </c>
      <c r="F16" s="14">
        <f>Yhteensä!D16+Yhteensä!E16+Yhteensä!F16+Yhteensä!I16</f>
        <v>0.98011989234157082</v>
      </c>
      <c r="G16" s="15">
        <f>F16+MAX(0,Yhteensä!H16-Yhteensä!J16)</f>
        <v>0.98011989234157082</v>
      </c>
      <c r="I16" s="7">
        <f t="shared" si="1"/>
        <v>0</v>
      </c>
      <c r="J16" s="7">
        <f>alkavuus!H15</f>
        <v>3.5462032179596143E-3</v>
      </c>
    </row>
    <row r="17" spans="3:10">
      <c r="C17" s="7" t="str">
        <f>[1]Yhteensä!C17</f>
        <v>32</v>
      </c>
      <c r="D17" s="7">
        <f>Yhteensä!J17</f>
        <v>2.4004347957365862E-2</v>
      </c>
      <c r="E17" s="7">
        <f t="shared" si="0"/>
        <v>2.4004347957365862E-2</v>
      </c>
      <c r="F17" s="14">
        <f>Yhteensä!D17+Yhteensä!E17+Yhteensä!F17+Yhteensä!I17</f>
        <v>0.98022283281500044</v>
      </c>
      <c r="G17" s="15">
        <f>F17+MAX(0,Yhteensä!H17-Yhteensä!J17)</f>
        <v>0.98022283281500044</v>
      </c>
      <c r="I17" s="7">
        <f t="shared" si="1"/>
        <v>6.9088379081283995E-5</v>
      </c>
      <c r="J17" s="7">
        <f>alkavuus!H16</f>
        <v>2.6652760878382292E-3</v>
      </c>
    </row>
    <row r="18" spans="3:10">
      <c r="C18" s="7" t="str">
        <f>[1]Yhteensä!C18</f>
        <v>33</v>
      </c>
      <c r="D18" s="7">
        <f>Yhteensä!J18</f>
        <v>2.4072069964023515E-2</v>
      </c>
      <c r="E18" s="7">
        <f t="shared" si="0"/>
        <v>2.4072069964023515E-2</v>
      </c>
      <c r="F18" s="14">
        <f>Yhteensä!D18+Yhteensä!E18+Yhteensä!F18+Yhteensä!I18</f>
        <v>0.98005206352920538</v>
      </c>
      <c r="G18" s="15">
        <f>F18+MAX(0,Yhteensä!H18-Yhteensä!J18)</f>
        <v>0.98005206352920538</v>
      </c>
      <c r="I18" s="7">
        <f t="shared" si="1"/>
        <v>1.9312469653614878E-3</v>
      </c>
      <c r="J18" s="7">
        <f>alkavuus!H17</f>
        <v>3.0951041080472708E-3</v>
      </c>
    </row>
    <row r="19" spans="3:10">
      <c r="C19" s="7" t="str">
        <f>[1]Yhteensä!C19</f>
        <v>34</v>
      </c>
      <c r="D19" s="7">
        <f>Yhteensä!J19</f>
        <v>2.5964792537610557E-2</v>
      </c>
      <c r="E19" s="7">
        <f t="shared" si="0"/>
        <v>2.5964792537610557E-2</v>
      </c>
      <c r="F19" s="14">
        <f>Yhteensä!D19+Yhteensä!E19+Yhteensä!F19+Yhteensä!I19</f>
        <v>0.97835793305463126</v>
      </c>
      <c r="G19" s="15">
        <f>F19+MAX(0,Yhteensä!H19-Yhteensä!J19)</f>
        <v>0.97835793305463126</v>
      </c>
      <c r="I19" s="7">
        <f t="shared" si="1"/>
        <v>3.8050089871891155E-4</v>
      </c>
      <c r="J19" s="7">
        <f>alkavuus!H18</f>
        <v>3.129632679953879E-3</v>
      </c>
    </row>
    <row r="20" spans="3:10">
      <c r="C20" s="7" t="str">
        <f>[1]Yhteensä!C20</f>
        <v>35</v>
      </c>
      <c r="D20" s="7">
        <f>Yhteensä!J20</f>
        <v>2.6337058610406621E-2</v>
      </c>
      <c r="E20" s="7">
        <f t="shared" si="0"/>
        <v>2.6337058610406621E-2</v>
      </c>
      <c r="F20" s="14">
        <f>Yhteensä!D20+Yhteensä!E20+Yhteensä!F20+Yhteensä!I20</f>
        <v>0.97859591427217751</v>
      </c>
      <c r="G20" s="15">
        <f>F20+MAX(0,Yhteensä!H20-Yhteensä!J20)</f>
        <v>0.97859591427217751</v>
      </c>
      <c r="I20" s="7">
        <f t="shared" si="1"/>
        <v>2.1396370654772085E-3</v>
      </c>
      <c r="J20" s="7">
        <f>alkavuus!H19</f>
        <v>3.4064181243072264E-3</v>
      </c>
    </row>
    <row r="21" spans="3:10">
      <c r="C21" s="7" t="str">
        <f>[1]Yhteensä!C21</f>
        <v>36</v>
      </c>
      <c r="D21" s="7">
        <f>Yhteensä!J21</f>
        <v>2.8430898700707929E-2</v>
      </c>
      <c r="E21" s="7">
        <f t="shared" si="0"/>
        <v>2.8430898700707929E-2</v>
      </c>
      <c r="F21" s="14">
        <f>Yhteensä!D21+Yhteensä!E21+Yhteensä!F21+Yhteensä!I21</f>
        <v>0.97671509396412015</v>
      </c>
      <c r="G21" s="15">
        <f>F21+MAX(0,Yhteensä!H21-Yhteensä!J21)</f>
        <v>0.97671509396412015</v>
      </c>
      <c r="I21" s="7">
        <f t="shared" si="1"/>
        <v>0</v>
      </c>
      <c r="J21" s="7">
        <f>alkavuus!H20</f>
        <v>3.1716771937433923E-3</v>
      </c>
    </row>
    <row r="22" spans="3:10">
      <c r="C22" s="7" t="str">
        <f>[1]Yhteensä!C22</f>
        <v>37</v>
      </c>
      <c r="D22" s="7">
        <f>Yhteensä!J22</f>
        <v>2.7014343120288623E-2</v>
      </c>
      <c r="E22" s="7">
        <f t="shared" si="0"/>
        <v>2.7014343120288623E-2</v>
      </c>
      <c r="F22" s="14">
        <f>Yhteensä!D22+Yhteensä!E22+Yhteensä!F22+Yhteensä!I22</f>
        <v>0.97759070776992352</v>
      </c>
      <c r="G22" s="15">
        <f>F22+MAX(0,Yhteensä!H22-Yhteensä!J22)</f>
        <v>0.97759070776992352</v>
      </c>
      <c r="I22" s="7">
        <f t="shared" si="1"/>
        <v>1.6474526402035E-3</v>
      </c>
      <c r="J22" s="7">
        <f>alkavuus!H21</f>
        <v>3.3203572246393405E-3</v>
      </c>
    </row>
    <row r="23" spans="3:10">
      <c r="C23" s="7" t="str">
        <f>[1]Yhteensä!C23</f>
        <v>38</v>
      </c>
      <c r="D23" s="7">
        <f>Yhteensä!J23</f>
        <v>2.8624877512842591E-2</v>
      </c>
      <c r="E23" s="7">
        <f t="shared" si="0"/>
        <v>2.8624877512842591E-2</v>
      </c>
      <c r="F23" s="14">
        <f>Yhteensä!D23+Yhteensä!E23+Yhteensä!F23+Yhteensä!I23</f>
        <v>0.97707634290465317</v>
      </c>
      <c r="G23" s="15">
        <f>F23+MAX(0,Yhteensä!H23-Yhteensä!J23)</f>
        <v>0.97707634290465317</v>
      </c>
      <c r="I23" s="7">
        <f t="shared" si="1"/>
        <v>2.0165881578280928E-3</v>
      </c>
      <c r="J23" s="7">
        <f>alkavuus!H22</f>
        <v>3.3912918522776259E-3</v>
      </c>
    </row>
    <row r="24" spans="3:10">
      <c r="C24" s="7" t="str">
        <f>[1]Yhteensä!C24</f>
        <v>39</v>
      </c>
      <c r="D24" s="7">
        <f>Yhteensä!J24</f>
        <v>3.0595238095238095E-2</v>
      </c>
      <c r="E24" s="7">
        <f t="shared" si="0"/>
        <v>3.0595238095238095E-2</v>
      </c>
      <c r="F24" s="14">
        <f>Yhteensä!D24+Yhteensä!E24+Yhteensä!F24+Yhteensä!I24</f>
        <v>0.97574404761904765</v>
      </c>
      <c r="G24" s="15">
        <f>F24+MAX(0,Yhteensä!H24-Yhteensä!J24)</f>
        <v>0.97574404761904765</v>
      </c>
      <c r="I24" s="7">
        <f t="shared" si="1"/>
        <v>1.3316029616223747E-3</v>
      </c>
      <c r="J24" s="7">
        <f>alkavuus!H23</f>
        <v>4.0073712229794951E-3</v>
      </c>
    </row>
    <row r="25" spans="3:10">
      <c r="C25" s="7" t="str">
        <f>[1]Yhteensä!C25</f>
        <v>40</v>
      </c>
      <c r="D25" s="7">
        <f>Yhteensä!J25</f>
        <v>3.1894541758833023E-2</v>
      </c>
      <c r="E25" s="7">
        <f t="shared" si="0"/>
        <v>3.1894541758833023E-2</v>
      </c>
      <c r="F25" s="14">
        <f>Yhteensä!D25+Yhteensä!E25+Yhteensä!F25+Yhteensä!I25</f>
        <v>0.9745620852513901</v>
      </c>
      <c r="G25" s="15">
        <f>F25+MAX(0,Yhteensä!H25-Yhteensä!J25)</f>
        <v>0.9745620852513901</v>
      </c>
      <c r="I25" s="7">
        <f t="shared" si="1"/>
        <v>1.264028301286204E-3</v>
      </c>
      <c r="J25" s="7">
        <f>alkavuus!H24</f>
        <v>4.3100937736618326E-3</v>
      </c>
    </row>
    <row r="26" spans="3:10">
      <c r="C26" s="7" t="str">
        <f>[1]Yhteensä!C26</f>
        <v>41</v>
      </c>
      <c r="D26" s="7">
        <f>Yhteensä!J26</f>
        <v>3.3126415815951278E-2</v>
      </c>
      <c r="E26" s="7">
        <f t="shared" si="0"/>
        <v>3.3126415815951278E-2</v>
      </c>
      <c r="F26" s="14">
        <f>Yhteensä!D26+Yhteensä!E26+Yhteensä!F26+Yhteensä!I26</f>
        <v>0.97384601806360516</v>
      </c>
      <c r="G26" s="15">
        <f>F26+MAX(0,Yhteensä!H26-Yhteensä!J26)</f>
        <v>0.97384601806360516</v>
      </c>
      <c r="I26" s="7">
        <f t="shared" si="1"/>
        <v>2.0001947249382256E-3</v>
      </c>
      <c r="J26" s="7">
        <f>alkavuus!H25</f>
        <v>4.3857101365088582E-3</v>
      </c>
    </row>
    <row r="27" spans="3:10">
      <c r="C27" s="7" t="str">
        <f>[1]Yhteensä!C27</f>
        <v>42</v>
      </c>
      <c r="D27" s="7">
        <f>Yhteensä!J27</f>
        <v>3.5074297484184197E-2</v>
      </c>
      <c r="E27" s="7">
        <f t="shared" si="0"/>
        <v>3.5074297484184197E-2</v>
      </c>
      <c r="F27" s="14">
        <f>Yhteensä!D27+Yhteensä!E27+Yhteensä!F27+Yhteensä!I27</f>
        <v>0.9726055612770339</v>
      </c>
      <c r="G27" s="15">
        <f>F27+MAX(0,Yhteensä!H27-Yhteensä!J27)</f>
        <v>0.9726055612770339</v>
      </c>
      <c r="I27" s="7">
        <f t="shared" si="1"/>
        <v>1.8469653598877055E-3</v>
      </c>
      <c r="J27" s="7">
        <f>alkavuus!H26</f>
        <v>4.2673432904676775E-3</v>
      </c>
    </row>
    <row r="28" spans="3:10">
      <c r="C28" s="7" t="str">
        <f>[1]Yhteensä!C28</f>
        <v>43</v>
      </c>
      <c r="D28" s="7">
        <f>Yhteensä!J28</f>
        <v>3.6870666264697018E-2</v>
      </c>
      <c r="E28" s="7">
        <f t="shared" si="0"/>
        <v>3.6870666264697018E-2</v>
      </c>
      <c r="F28" s="14">
        <f>Yhteensä!D28+Yhteensä!E28+Yhteensä!F28+Yhteensä!I28</f>
        <v>0.97132951462164607</v>
      </c>
      <c r="G28" s="15">
        <f>F28+MAX(0,Yhteensä!H28-Yhteensä!J28)</f>
        <v>0.97132951462164607</v>
      </c>
      <c r="I28" s="7">
        <f t="shared" si="1"/>
        <v>3.387731809379423E-3</v>
      </c>
      <c r="J28" s="7">
        <f>alkavuus!H27</f>
        <v>4.8893994285882595E-3</v>
      </c>
    </row>
    <row r="29" spans="3:10">
      <c r="C29" s="7" t="str">
        <f>[1]Yhteensä!C29</f>
        <v>44</v>
      </c>
      <c r="D29" s="7">
        <f>Yhteensä!J29</f>
        <v>4.0161270158769843E-2</v>
      </c>
      <c r="E29" s="7">
        <f t="shared" si="0"/>
        <v>4.0161270158769843E-2</v>
      </c>
      <c r="F29" s="14">
        <f>Yhteensä!D29+Yhteensä!E29+Yhteensä!F29+Yhteensä!I29</f>
        <v>0.96924615576947115</v>
      </c>
      <c r="G29" s="15">
        <f>F29+MAX(0,Yhteensä!H29-Yhteensä!J29)</f>
        <v>0.96924615576947115</v>
      </c>
      <c r="I29" s="7">
        <f t="shared" si="1"/>
        <v>3.0389171660130236E-3</v>
      </c>
      <c r="J29" s="7">
        <f>alkavuus!H28</f>
        <v>5.0437016384198494E-3</v>
      </c>
    </row>
    <row r="30" spans="3:10">
      <c r="C30" s="7" t="str">
        <f>[1]Yhteensä!C30</f>
        <v>45</v>
      </c>
      <c r="D30" s="7">
        <f>Yhteensä!J30</f>
        <v>4.3106728939629822E-2</v>
      </c>
      <c r="E30" s="7">
        <f t="shared" si="0"/>
        <v>4.3106728939629822E-2</v>
      </c>
      <c r="F30" s="14">
        <f>Yhteensä!D30+Yhteensä!E30+Yhteensä!F30+Yhteensä!I30</f>
        <v>0.96581906244594373</v>
      </c>
      <c r="G30" s="15">
        <f>F30+MAX(0,Yhteensä!H30-Yhteensä!J30)</f>
        <v>0.96581906244594373</v>
      </c>
      <c r="I30" s="7">
        <f t="shared" si="1"/>
        <v>3.380599133920159E-3</v>
      </c>
      <c r="J30" s="7">
        <f>alkavuus!H29</f>
        <v>5.7934249768605804E-3</v>
      </c>
    </row>
    <row r="31" spans="3:10">
      <c r="C31" s="7" t="str">
        <f>[1]Yhteensä!C31</f>
        <v>46</v>
      </c>
      <c r="D31" s="7">
        <f>Yhteensä!J31</f>
        <v>4.637177602565816E-2</v>
      </c>
      <c r="E31" s="7">
        <f t="shared" si="0"/>
        <v>4.637177602565816E-2</v>
      </c>
      <c r="F31" s="14">
        <f>Yhteensä!D31+Yhteensä!E31+Yhteensä!F31+Yhteensä!I31</f>
        <v>0.9642857142857143</v>
      </c>
      <c r="G31" s="15">
        <f>F31+MAX(0,Yhteensä!H31-Yhteensä!J31)</f>
        <v>0.9642857142857143</v>
      </c>
      <c r="I31" s="7">
        <f t="shared" si="1"/>
        <v>2.509260294991831E-3</v>
      </c>
      <c r="J31" s="7">
        <f>alkavuus!H30</f>
        <v>5.5694513923628484E-3</v>
      </c>
    </row>
    <row r="32" spans="3:10">
      <c r="C32" s="7" t="str">
        <f>[1]Yhteensä!C32</f>
        <v>47</v>
      </c>
      <c r="D32" s="7">
        <f>Yhteensä!J32</f>
        <v>4.879141988154314E-2</v>
      </c>
      <c r="E32" s="7">
        <f t="shared" si="0"/>
        <v>4.879141988154314E-2</v>
      </c>
      <c r="F32" s="14">
        <f>Yhteensä!D32+Yhteensä!E32+Yhteensä!F32+Yhteensä!I32</f>
        <v>0.96206178965903633</v>
      </c>
      <c r="G32" s="15">
        <f>F32+MAX(0,Yhteensä!H32-Yhteensä!J32)</f>
        <v>0.96206178965903633</v>
      </c>
      <c r="I32" s="7">
        <f t="shared" si="1"/>
        <v>3.7301615576265526E-3</v>
      </c>
      <c r="J32" s="7">
        <f>alkavuus!H31</f>
        <v>6.2984336356141793E-3</v>
      </c>
    </row>
    <row r="33" spans="3:10">
      <c r="C33" s="7" t="str">
        <f>[1]Yhteensä!C33</f>
        <v>48</v>
      </c>
      <c r="D33" s="7">
        <f>Yhteensä!J33</f>
        <v>5.238006578539068E-2</v>
      </c>
      <c r="E33" s="7">
        <f t="shared" si="0"/>
        <v>5.238006578539068E-2</v>
      </c>
      <c r="F33" s="14">
        <f>Yhteensä!D33+Yhteensä!E33+Yhteensä!F33+Yhteensä!I33</f>
        <v>0.95925650096195625</v>
      </c>
      <c r="G33" s="15">
        <f>F33+MAX(0,Yhteensä!H33-Yhteensä!J33)</f>
        <v>0.95925650096195625</v>
      </c>
      <c r="I33" s="7">
        <f t="shared" si="1"/>
        <v>4.7428851893124941E-3</v>
      </c>
      <c r="J33" s="7">
        <f>alkavuus!H32</f>
        <v>6.3630812739017256E-3</v>
      </c>
    </row>
    <row r="34" spans="3:10">
      <c r="C34" s="7" t="str">
        <f>[1]Yhteensä!C34</f>
        <v>49</v>
      </c>
      <c r="D34" s="7">
        <f>Yhteensä!J34</f>
        <v>5.6929709236554868E-2</v>
      </c>
      <c r="E34" s="7">
        <f t="shared" si="0"/>
        <v>5.6929709236554868E-2</v>
      </c>
      <c r="F34" s="14">
        <f>Yhteensä!D34+Yhteensä!E34+Yhteensä!F34+Yhteensä!I34</f>
        <v>0.95578928058213841</v>
      </c>
      <c r="G34" s="15">
        <f>F34+MAX(0,Yhteensä!H34-Yhteensä!J34)</f>
        <v>0.95578928058213841</v>
      </c>
      <c r="I34" s="7">
        <f t="shared" si="1"/>
        <v>2.853525245949192E-3</v>
      </c>
      <c r="J34" s="7">
        <f>alkavuus!H33</f>
        <v>7.0433606892431532E-3</v>
      </c>
    </row>
    <row r="35" spans="3:10">
      <c r="C35" s="7" t="str">
        <f>[1]Yhteensä!C35</f>
        <v>50</v>
      </c>
      <c r="D35" s="7">
        <f>Yhteensä!J35</f>
        <v>5.9657078078503616E-2</v>
      </c>
      <c r="E35" s="7">
        <f t="shared" si="0"/>
        <v>5.9657078078503616E-2</v>
      </c>
      <c r="F35" s="14">
        <f>Yhteensä!D35+Yhteensä!E35+Yhteensä!F35+Yhteensä!I35</f>
        <v>0.95275612866657222</v>
      </c>
      <c r="G35" s="15">
        <f>F35+MAX(0,Yhteensä!H35-Yhteensä!J35)</f>
        <v>0.95275612866657222</v>
      </c>
      <c r="I35" s="7">
        <f t="shared" si="1"/>
        <v>7.6307042011599362E-3</v>
      </c>
      <c r="J35" s="7">
        <f>alkavuus!H34</f>
        <v>9.3898113095060663E-3</v>
      </c>
    </row>
    <row r="36" spans="3:10">
      <c r="C36" s="7" t="str">
        <f>[1]Yhteensä!C36</f>
        <v>51</v>
      </c>
      <c r="D36" s="7">
        <f>Yhteensä!J36</f>
        <v>6.6927278272200505E-2</v>
      </c>
      <c r="E36" s="7">
        <f t="shared" si="0"/>
        <v>6.6927278272200505E-2</v>
      </c>
      <c r="F36" s="14">
        <f>Yhteensä!D36+Yhteensä!E36+Yhteensä!F36+Yhteensä!I36</f>
        <v>0.94848762094873706</v>
      </c>
      <c r="G36" s="15">
        <f>F36+MAX(0,Yhteensä!H36-Yhteensä!J36)</f>
        <v>0.94848762094873706</v>
      </c>
      <c r="I36" s="7">
        <f t="shared" si="1"/>
        <v>4.6482712219915439E-3</v>
      </c>
      <c r="J36" s="7">
        <f>alkavuus!H35</f>
        <v>7.4576667739010907E-3</v>
      </c>
    </row>
    <row r="37" spans="3:10">
      <c r="C37" s="7" t="str">
        <f>[1]Yhteensä!C37</f>
        <v>52</v>
      </c>
      <c r="D37" s="7">
        <f>Yhteensä!J37</f>
        <v>7.1336105985071743E-2</v>
      </c>
      <c r="E37" s="7">
        <f t="shared" si="0"/>
        <v>7.1336105985071743E-2</v>
      </c>
      <c r="F37" s="14">
        <f>Yhteensä!D37+Yhteensä!E37+Yhteensä!F37+Yhteensä!I37</f>
        <v>0.94472140358608536</v>
      </c>
      <c r="G37" s="15">
        <f>F37+MAX(0,Yhteensä!H37-Yhteensä!J37)</f>
        <v>0.94472140358608536</v>
      </c>
      <c r="I37" s="7">
        <f t="shared" si="1"/>
        <v>4.737349535120043E-3</v>
      </c>
      <c r="J37" s="7">
        <f>alkavuus!H36</f>
        <v>9.2513730212341033E-3</v>
      </c>
    </row>
    <row r="38" spans="3:10">
      <c r="C38" s="7" t="str">
        <f>[1]Yhteensä!C38</f>
        <v>53</v>
      </c>
      <c r="D38" s="7">
        <f>Yhteensä!J38</f>
        <v>7.5811581487168239E-2</v>
      </c>
      <c r="E38" s="7">
        <f t="shared" si="0"/>
        <v>7.5811581487168239E-2</v>
      </c>
      <c r="F38" s="14">
        <f>Yhteensä!D38+Yhteensä!E38+Yhteensä!F38+Yhteensä!I38</f>
        <v>0.94236674709366086</v>
      </c>
      <c r="G38" s="15">
        <f>F38+MAX(0,Yhteensä!H38-Yhteensä!J38)</f>
        <v>0.94236674709366086</v>
      </c>
      <c r="I38" s="7">
        <f t="shared" si="1"/>
        <v>7.128776800412173E-3</v>
      </c>
      <c r="J38" s="7">
        <f>alkavuus!H37</f>
        <v>1.115483622806758E-2</v>
      </c>
    </row>
    <row r="39" spans="3:10">
      <c r="C39" s="7" t="str">
        <f>[1]Yhteensä!C39</f>
        <v>54</v>
      </c>
      <c r="D39" s="7">
        <f>Yhteensä!J39</f>
        <v>8.2529503691329414E-2</v>
      </c>
      <c r="E39" s="7">
        <f t="shared" si="0"/>
        <v>8.2529503691329414E-2</v>
      </c>
      <c r="F39" s="14">
        <f>Yhteensä!D39+Yhteensä!E39+Yhteensä!F39+Yhteensä!I39</f>
        <v>0.93781322412027812</v>
      </c>
      <c r="G39" s="15">
        <f>F39+MAX(0,Yhteensä!H39-Yhteensä!J39)</f>
        <v>0.93781322412027812</v>
      </c>
      <c r="I39" s="7">
        <f t="shared" si="1"/>
        <v>7.1986338660738483E-3</v>
      </c>
      <c r="J39" s="7">
        <f>alkavuus!H38</f>
        <v>9.5240877618393768E-3</v>
      </c>
    </row>
    <row r="40" spans="3:10">
      <c r="C40" s="7" t="str">
        <f>[1]Yhteensä!C40</f>
        <v>55</v>
      </c>
      <c r="D40" s="7">
        <f>Yhteensä!J40</f>
        <v>8.9280477726533553E-2</v>
      </c>
      <c r="E40" s="7">
        <f t="shared" si="0"/>
        <v>8.9280477726533553E-2</v>
      </c>
      <c r="F40" s="14">
        <f>Yhteensä!D40+Yhteensä!E40+Yhteensä!F40+Yhteensä!I40</f>
        <v>0.93391271893577887</v>
      </c>
      <c r="G40" s="15">
        <f>F40+MAX(0,Yhteensä!H40-Yhteensä!J40)</f>
        <v>0.93391271893577887</v>
      </c>
      <c r="I40" s="7">
        <f t="shared" si="1"/>
        <v>1.6556570491027035E-2</v>
      </c>
      <c r="J40" s="7">
        <f>alkavuus!H39</f>
        <v>1.3689795679066632E-2</v>
      </c>
    </row>
    <row r="41" spans="3:10">
      <c r="C41" s="7" t="str">
        <f>[1]Yhteensä!C41</f>
        <v>56</v>
      </c>
      <c r="D41" s="7">
        <f>Yhteensä!J41</f>
        <v>0.10474286949006049</v>
      </c>
      <c r="E41" s="7">
        <f t="shared" si="0"/>
        <v>0.10474286949006049</v>
      </c>
      <c r="F41" s="14">
        <f>Yhteensä!D41+Yhteensä!E41+Yhteensä!F41+Yhteensä!I41</f>
        <v>0.92259075194468454</v>
      </c>
      <c r="G41" s="15">
        <f>F41+MAX(0,Yhteensä!H41-Yhteensä!J41)</f>
        <v>0.92259075194468454</v>
      </c>
      <c r="I41" s="7">
        <f t="shared" si="1"/>
        <v>1.1752225308920826E-2</v>
      </c>
      <c r="J41" s="7">
        <f>alkavuus!H40</f>
        <v>1.4658422560699744E-2</v>
      </c>
    </row>
    <row r="42" spans="3:10">
      <c r="C42" s="7" t="str">
        <f>[1]Yhteensä!C42</f>
        <v>57</v>
      </c>
      <c r="D42" s="7">
        <f>Yhteensä!J42</f>
        <v>0.11558536387484111</v>
      </c>
      <c r="E42" s="7">
        <f t="shared" si="0"/>
        <v>0.11558536387484111</v>
      </c>
      <c r="F42" s="14">
        <f>Yhteensä!D42+Yhteensä!E42+Yhteensä!F42+Yhteensä!I42</f>
        <v>0.91540687454363523</v>
      </c>
      <c r="G42" s="15">
        <f>F42+MAX(0,Yhteensä!H42-Yhteensä!J42)</f>
        <v>0.91540687454363523</v>
      </c>
      <c r="I42" s="7">
        <f t="shared" si="1"/>
        <v>1.9697643033293532E-2</v>
      </c>
      <c r="J42" s="7">
        <f>alkavuus!H41</f>
        <v>1.7440417080436942E-2</v>
      </c>
    </row>
    <row r="43" spans="3:10">
      <c r="C43" s="7" t="str">
        <f>[1]Yhteensä!C43</f>
        <v>58</v>
      </c>
      <c r="D43" s="7">
        <f>Yhteensä!J43</f>
        <v>0.13361672171982455</v>
      </c>
      <c r="E43" s="7">
        <f t="shared" si="0"/>
        <v>0.13361672171982455</v>
      </c>
      <c r="F43" s="14">
        <f>Yhteensä!D43+Yhteensä!E43+Yhteensä!F43+Yhteensä!I43</f>
        <v>0.90328694427898415</v>
      </c>
      <c r="G43" s="15">
        <f>F43+MAX(0,Yhteensä!H43-Yhteensä!J43)</f>
        <v>0.90328694427898415</v>
      </c>
      <c r="I43" s="7">
        <f t="shared" si="1"/>
        <v>2.3829745560528519E-2</v>
      </c>
      <c r="J43" s="7">
        <f>alkavuus!H42</f>
        <v>2.2804726566232444E-2</v>
      </c>
    </row>
    <row r="44" spans="3:10">
      <c r="C44" s="7" t="str">
        <f>[1]Yhteensä!C44</f>
        <v>59</v>
      </c>
      <c r="D44" s="7">
        <f>Yhteensä!J44</f>
        <v>0.15514181977014005</v>
      </c>
      <c r="E44" s="7">
        <f t="shared" si="0"/>
        <v>0.15514181977014005</v>
      </c>
      <c r="F44" s="14">
        <f>Yhteensä!D44+Yhteensä!E44+Yhteensä!F44+Yhteensä!I44</f>
        <v>0.88850973219404328</v>
      </c>
      <c r="G44" s="15">
        <f>F44+MAX(0,Yhteensä!H44-Yhteensä!J44)</f>
        <v>0.88850973219404328</v>
      </c>
      <c r="I44" s="7">
        <f t="shared" si="1"/>
        <v>2.6050823313996808E-2</v>
      </c>
      <c r="J44" s="7">
        <f>alkavuus!H43</f>
        <v>2.6778380154427468E-2</v>
      </c>
    </row>
    <row r="45" spans="3:10">
      <c r="C45" s="7" t="str">
        <f>[1]Yhteensä!C45</f>
        <v>60</v>
      </c>
      <c r="D45" s="7">
        <f>Yhteensä!J45</f>
        <v>0.17828822981629369</v>
      </c>
      <c r="E45" s="7">
        <f t="shared" si="0"/>
        <v>0.17828822981629369</v>
      </c>
      <c r="F45" s="14">
        <f>Yhteensä!D45+Yhteensä!E45+Yhteensä!F45+Yhteensä!I45</f>
        <v>0.85834015294748423</v>
      </c>
      <c r="G45" s="15">
        <f>F45+MAX(0,Yhteensä!H45-Yhteensä!J45)</f>
        <v>0.85834015294748423</v>
      </c>
      <c r="I45" s="7">
        <f t="shared" si="1"/>
        <v>3.7670072308775018E-2</v>
      </c>
      <c r="J45" s="7">
        <f>alkavuus!H44</f>
        <v>3.7438458541423157E-2</v>
      </c>
    </row>
    <row r="46" spans="3:10">
      <c r="C46" s="7" t="str">
        <f>[1]Yhteensä!C46</f>
        <v>61</v>
      </c>
      <c r="D46" s="7">
        <f>Yhteensä!J46</f>
        <v>0.21062196544335043</v>
      </c>
      <c r="E46" s="7">
        <f>D46</f>
        <v>0.21062196544335043</v>
      </c>
      <c r="F46" s="14">
        <f>Yhteensä!D46+Yhteensä!E46+Yhteensä!F46+Yhteensä!I46</f>
        <v>0.82301245015867841</v>
      </c>
      <c r="G46" s="15">
        <f>F46+MAX(0,Yhteensä!H46-Yhteensä!J46)</f>
        <v>0.82301245015867841</v>
      </c>
      <c r="I46" s="7">
        <f t="shared" si="1"/>
        <v>2.2548782503795342E-2</v>
      </c>
      <c r="J46" s="7">
        <f>alkavuus!H45</f>
        <v>3.4691279439847234E-2</v>
      </c>
    </row>
    <row r="47" spans="3:10">
      <c r="C47" s="7" t="str">
        <f>[1]Yhteensä!C47</f>
        <v>62</v>
      </c>
      <c r="D47" s="7">
        <f>Yhteensä!J47</f>
        <v>0.22917989417989418</v>
      </c>
      <c r="E47" s="7">
        <f>D47</f>
        <v>0.22917989417989418</v>
      </c>
      <c r="F47" s="14">
        <f>Yhteensä!D47+Yhteensä!E47+Yhteensä!F47+Yhteensä!I47</f>
        <v>0.74224867724867716</v>
      </c>
      <c r="G47" s="15">
        <f>F47+MAX(0,Yhteensä!H47-Yhteensä!J47)</f>
        <v>0.77082010582010574</v>
      </c>
      <c r="I47" s="7">
        <f t="shared" si="1"/>
        <v>2.4075563930444233E-2</v>
      </c>
      <c r="J47" s="7">
        <f>alkavuus!H46</f>
        <v>2.2649572649572649E-2</v>
      </c>
    </row>
    <row r="48" spans="3:10">
      <c r="C48" s="7" t="str">
        <f>[1]Yhteensä!C48</f>
        <v>63</v>
      </c>
      <c r="D48" s="7">
        <f>Yhteensä!J48</f>
        <v>0.14341757625897361</v>
      </c>
      <c r="E48" s="7">
        <f>E47+($D$47-$D$46)</f>
        <v>0.24773782291643792</v>
      </c>
      <c r="F48" s="14">
        <f>Yhteensä!D48+Yhteensä!E48+Yhteensä!F48+Yhteensä!I48</f>
        <v>0.48207947479384061</v>
      </c>
      <c r="G48" s="15">
        <f>F48+MAX(0,Yhteensä!H48-Yhteensä!J48)</f>
        <v>0.85658242374102644</v>
      </c>
      <c r="I48" s="7">
        <f t="shared" si="1"/>
        <v>2.1665082334393609E-2</v>
      </c>
      <c r="J48" s="7">
        <f>alkavuus!H47</f>
        <v>4.4140727177609208E-3</v>
      </c>
    </row>
    <row r="49" spans="3:10">
      <c r="C49" s="7" t="str">
        <f>[1]Yhteensä!C49</f>
        <v>64</v>
      </c>
      <c r="D49" s="7">
        <f>Yhteensä!J49</f>
        <v>0.13015739105217369</v>
      </c>
      <c r="E49" s="7">
        <f t="shared" ref="E49:E55" si="2">E48+($D$47-$D$46)</f>
        <v>0.26629575165298169</v>
      </c>
      <c r="F49" s="14">
        <f>Yhteensä!D49+Yhteensä!E49+Yhteensä!F49+Yhteensä!I49</f>
        <v>0.26500751364319425</v>
      </c>
      <c r="G49" s="15">
        <f>F49+MAX(0,Yhteensä!H49-Yhteensä!J49)</f>
        <v>0.86984260894782639</v>
      </c>
      <c r="I49" s="7">
        <f t="shared" si="1"/>
        <v>2.1334812235734971E-2</v>
      </c>
      <c r="J49" s="7">
        <f>alkavuus!H48</f>
        <v>2.6456776241814934E-4</v>
      </c>
    </row>
    <row r="50" spans="3:10">
      <c r="C50" s="7" t="str">
        <f>[1]Yhteensä!C50</f>
        <v>65</v>
      </c>
      <c r="D50" s="7">
        <f>Yhteensä!J50</f>
        <v>1.1072608154204343E-2</v>
      </c>
      <c r="E50" s="7">
        <f t="shared" si="2"/>
        <v>0.28485368038952541</v>
      </c>
      <c r="F50" s="14">
        <f>Yhteensä!D50+Yhteensä!E50+Yhteensä!F50+Yhteensä!I50</f>
        <v>0.14491851210135906</v>
      </c>
      <c r="G50" s="15">
        <f>F50+MAX(0,Yhteensä!H50-Yhteensä!J50)</f>
        <v>0.9889273918457957</v>
      </c>
      <c r="I50" s="7">
        <f t="shared" si="1"/>
        <v>1.8765714135904398E-2</v>
      </c>
      <c r="J50" s="7">
        <f>alkavuus!H49</f>
        <v>0</v>
      </c>
    </row>
    <row r="51" spans="3:10">
      <c r="C51" s="7" t="str">
        <f>[1]Yhteensä!C51</f>
        <v>66</v>
      </c>
      <c r="D51" s="7">
        <f>Yhteensä!J51</f>
        <v>0</v>
      </c>
      <c r="E51" s="7">
        <f t="shared" si="2"/>
        <v>0.30341160912606913</v>
      </c>
      <c r="F51" s="14">
        <f>Yhteensä!D51+Yhteensä!E51+Yhteensä!F51+Yhteensä!I51</f>
        <v>0.10394331322603587</v>
      </c>
      <c r="G51" s="15">
        <f>F51+MAX(0,Yhteensä!H51-Yhteensä!J51)</f>
        <v>1</v>
      </c>
      <c r="I51" s="7">
        <f t="shared" si="1"/>
        <v>1.8557928736543716E-2</v>
      </c>
      <c r="J51" s="7">
        <f>alkavuus!H50</f>
        <v>0</v>
      </c>
    </row>
    <row r="52" spans="3:10">
      <c r="C52" s="7" t="str">
        <f>[1]Yhteensä!C52</f>
        <v>67</v>
      </c>
      <c r="D52" s="7">
        <f>Yhteensä!J52</f>
        <v>0</v>
      </c>
      <c r="E52" s="7">
        <f t="shared" si="2"/>
        <v>0.32196953786261284</v>
      </c>
      <c r="F52" s="14">
        <f>Yhteensä!D52+Yhteensä!E52+Yhteensä!F52+Yhteensä!I52</f>
        <v>8.4325478282289187E-2</v>
      </c>
      <c r="G52" s="15">
        <f>F52+MAX(0,Yhteensä!H52-Yhteensä!J52)</f>
        <v>1</v>
      </c>
      <c r="I52" s="7">
        <f t="shared" si="1"/>
        <v>1.8557928736543716E-2</v>
      </c>
      <c r="J52" s="7">
        <f>alkavuus!H51</f>
        <v>0</v>
      </c>
    </row>
    <row r="53" spans="3:10">
      <c r="C53" s="7" t="str">
        <f>[1]Yhteensä!C53</f>
        <v>68</v>
      </c>
      <c r="D53" s="7">
        <f>Yhteensä!J53</f>
        <v>0</v>
      </c>
      <c r="E53" s="7">
        <f t="shared" si="2"/>
        <v>0.34052746659915656</v>
      </c>
      <c r="F53" s="14">
        <f>Yhteensä!D53+Yhteensä!E53+Yhteensä!F53+Yhteensä!I53</f>
        <v>1.6511621743394028E-2</v>
      </c>
      <c r="G53" s="15">
        <f>F53+MAX(0,Yhteensä!H53-Yhteensä!J53)</f>
        <v>1</v>
      </c>
      <c r="I53" s="7">
        <f t="shared" si="1"/>
        <v>1.8557928736543716E-2</v>
      </c>
      <c r="J53" s="7">
        <f>alkavuus!H52</f>
        <v>0</v>
      </c>
    </row>
    <row r="54" spans="3:10">
      <c r="C54" s="7" t="str">
        <f>[1]Yhteensä!C54</f>
        <v>69</v>
      </c>
      <c r="D54" s="7">
        <f>Yhteensä!J54</f>
        <v>0</v>
      </c>
      <c r="E54" s="7">
        <f t="shared" si="2"/>
        <v>0.35908539533570027</v>
      </c>
      <c r="F54" s="14">
        <f>Yhteensä!D54+Yhteensä!E54+Yhteensä!F54+Yhteensä!I54</f>
        <v>8.5653104925053538E-3</v>
      </c>
      <c r="G54" s="15">
        <f>F54+MAX(0,Yhteensä!H54-Yhteensä!J54)</f>
        <v>1</v>
      </c>
      <c r="I54" s="7">
        <f t="shared" si="1"/>
        <v>1.8557928736543716E-2</v>
      </c>
      <c r="J54" s="7">
        <f>alkavuus!H53</f>
        <v>0</v>
      </c>
    </row>
    <row r="55" spans="3:10">
      <c r="C55" s="7" t="str">
        <f>[1]Yhteensä!C55</f>
        <v>70</v>
      </c>
      <c r="D55" s="7">
        <f>Yhteensä!J55</f>
        <v>0</v>
      </c>
      <c r="E55" s="7">
        <f t="shared" si="2"/>
        <v>0.37764332407224399</v>
      </c>
      <c r="F55" s="14">
        <f>Yhteensä!D55+Yhteensä!E55+Yhteensä!F55+Yhteensä!I55</f>
        <v>7.5961587317717599E-3</v>
      </c>
      <c r="G55" s="15">
        <f>F55+MAX(0,Yhteensä!H55-Yhteensä!J55)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27A9-DBD4-474A-8D31-8DEE213D8D65}">
  <dimension ref="B3:L11"/>
  <sheetViews>
    <sheetView workbookViewId="0">
      <selection activeCell="J26" sqref="J26"/>
    </sheetView>
  </sheetViews>
  <sheetFormatPr baseColWidth="10" defaultRowHeight="15"/>
  <cols>
    <col min="1" max="16384" width="10.83203125" style="7"/>
  </cols>
  <sheetData>
    <row r="3" spans="2:12">
      <c r="C3" s="7" t="s">
        <v>96</v>
      </c>
      <c r="F3" s="7" t="s">
        <v>97</v>
      </c>
    </row>
    <row r="4" spans="2:12" ht="16">
      <c r="B4" s="16"/>
      <c r="C4" s="16" t="s">
        <v>98</v>
      </c>
      <c r="D4" s="16" t="s">
        <v>99</v>
      </c>
      <c r="E4" s="16" t="s">
        <v>100</v>
      </c>
      <c r="F4" s="16" t="s">
        <v>98</v>
      </c>
      <c r="G4" s="16" t="s">
        <v>99</v>
      </c>
      <c r="K4" s="16"/>
      <c r="L4" s="17"/>
    </row>
    <row r="5" spans="2:12" ht="16">
      <c r="B5" s="16" t="s">
        <v>101</v>
      </c>
      <c r="C5" s="17">
        <v>71</v>
      </c>
      <c r="D5" s="17">
        <v>59</v>
      </c>
      <c r="E5" s="17">
        <f>D5+C5</f>
        <v>130</v>
      </c>
      <c r="F5" s="18">
        <f>C5/E5</f>
        <v>0.5461538461538461</v>
      </c>
      <c r="G5" s="18">
        <f>D5/E5</f>
        <v>0.45384615384615384</v>
      </c>
      <c r="K5" s="16"/>
      <c r="L5" s="17"/>
    </row>
    <row r="6" spans="2:12" ht="16">
      <c r="B6" s="16" t="s">
        <v>102</v>
      </c>
      <c r="C6" s="17">
        <v>49</v>
      </c>
      <c r="D6" s="17">
        <v>184</v>
      </c>
      <c r="E6" s="17">
        <f t="shared" ref="E6:E10" si="0">D6+C6</f>
        <v>233</v>
      </c>
      <c r="F6" s="18">
        <f t="shared" ref="F6:F10" si="1">C6/E6</f>
        <v>0.21030042918454936</v>
      </c>
      <c r="G6" s="18">
        <f t="shared" ref="G6:G10" si="2">D6/E6</f>
        <v>0.78969957081545061</v>
      </c>
      <c r="K6" s="16"/>
      <c r="L6" s="17"/>
    </row>
    <row r="7" spans="2:12" ht="16">
      <c r="B7" s="16" t="s">
        <v>103</v>
      </c>
      <c r="C7" s="17">
        <v>41</v>
      </c>
      <c r="D7" s="17">
        <v>211</v>
      </c>
      <c r="E7" s="17">
        <f t="shared" si="0"/>
        <v>252</v>
      </c>
      <c r="F7" s="18">
        <f t="shared" si="1"/>
        <v>0.1626984126984127</v>
      </c>
      <c r="G7" s="18">
        <f t="shared" si="2"/>
        <v>0.83730158730158732</v>
      </c>
      <c r="K7" s="16"/>
      <c r="L7" s="17"/>
    </row>
    <row r="8" spans="2:12" ht="16">
      <c r="B8" s="16" t="s">
        <v>104</v>
      </c>
      <c r="C8" s="17">
        <v>32</v>
      </c>
      <c r="D8" s="17">
        <v>228</v>
      </c>
      <c r="E8" s="17">
        <f t="shared" si="0"/>
        <v>260</v>
      </c>
      <c r="F8" s="18">
        <f t="shared" si="1"/>
        <v>0.12307692307692308</v>
      </c>
      <c r="G8" s="18">
        <f t="shared" si="2"/>
        <v>0.87692307692307692</v>
      </c>
      <c r="K8" s="16"/>
      <c r="L8" s="17"/>
    </row>
    <row r="9" spans="2:12" ht="16">
      <c r="B9" s="16" t="s">
        <v>105</v>
      </c>
      <c r="C9" s="17">
        <v>40</v>
      </c>
      <c r="D9" s="17">
        <v>188</v>
      </c>
      <c r="E9" s="17">
        <f t="shared" si="0"/>
        <v>228</v>
      </c>
      <c r="F9" s="18">
        <f t="shared" si="1"/>
        <v>0.17543859649122806</v>
      </c>
      <c r="G9" s="18">
        <f t="shared" si="2"/>
        <v>0.82456140350877194</v>
      </c>
      <c r="K9" s="16"/>
      <c r="L9" s="17"/>
    </row>
    <row r="10" spans="2:12" ht="16">
      <c r="B10" s="16" t="s">
        <v>106</v>
      </c>
      <c r="C10" s="17">
        <v>12</v>
      </c>
      <c r="D10" s="17">
        <v>5</v>
      </c>
      <c r="E10" s="17">
        <f t="shared" si="0"/>
        <v>17</v>
      </c>
      <c r="F10" s="18">
        <f t="shared" si="1"/>
        <v>0.70588235294117652</v>
      </c>
      <c r="G10" s="18">
        <f t="shared" si="2"/>
        <v>0.29411764705882354</v>
      </c>
      <c r="K10" s="16"/>
      <c r="L10" s="17"/>
    </row>
    <row r="11" spans="2:12" ht="16">
      <c r="K11" s="16"/>
      <c r="L1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0E7F-AA90-364A-B196-E94AA979B6B8}">
  <dimension ref="C2:I309"/>
  <sheetViews>
    <sheetView workbookViewId="0">
      <selection activeCell="G4" sqref="G4"/>
    </sheetView>
  </sheetViews>
  <sheetFormatPr baseColWidth="10" defaultRowHeight="15"/>
  <cols>
    <col min="1" max="16384" width="10.83203125" style="7"/>
  </cols>
  <sheetData>
    <row r="2" spans="3:9">
      <c r="F2" s="7">
        <v>0.8</v>
      </c>
    </row>
    <row r="3" spans="3:9">
      <c r="C3" s="7" t="s">
        <v>84</v>
      </c>
      <c r="D3" s="7" t="s">
        <v>85</v>
      </c>
      <c r="E3" s="7" t="s">
        <v>86</v>
      </c>
      <c r="F3" s="7" t="s">
        <v>87</v>
      </c>
      <c r="H3" s="7" t="s">
        <v>88</v>
      </c>
    </row>
    <row r="4" spans="3:9">
      <c r="C4" s="11">
        <v>20</v>
      </c>
      <c r="D4" s="5">
        <f>E4</f>
        <v>351</v>
      </c>
      <c r="E4" s="5">
        <f>'022_115c_2018'!L5</f>
        <v>351</v>
      </c>
      <c r="F4" s="5">
        <f>$F$2*D4</f>
        <v>280.8</v>
      </c>
      <c r="G4" s="5">
        <v>161</v>
      </c>
      <c r="H4" s="7">
        <f>G4/('[1]022_115c_2018'!D5-'[1]022_115c_2018'!L5)</f>
        <v>5.3265400648448355E-3</v>
      </c>
    </row>
    <row r="5" spans="3:9">
      <c r="C5" s="11">
        <f>1+C4</f>
        <v>21</v>
      </c>
      <c r="D5" s="5">
        <f t="shared" ref="D5:D48" si="0">D4+G5</f>
        <v>504</v>
      </c>
      <c r="E5" s="5">
        <f>'022_115c_2018'!L6</f>
        <v>460</v>
      </c>
      <c r="F5" s="5">
        <f t="shared" ref="F5:F48" si="1">$F$2*D5</f>
        <v>403.20000000000005</v>
      </c>
      <c r="G5" s="5">
        <v>153</v>
      </c>
      <c r="H5" s="7">
        <f>G5/('[1]022_115c_2018'!D6-'[1]022_115c_2018'!L6)</f>
        <v>4.9174005270939125E-3</v>
      </c>
      <c r="I5" s="5"/>
    </row>
    <row r="6" spans="3:9">
      <c r="C6" s="11">
        <f t="shared" ref="C6:C48" si="2">1+C5</f>
        <v>22</v>
      </c>
      <c r="D6" s="5">
        <f t="shared" si="0"/>
        <v>650</v>
      </c>
      <c r="E6" s="5">
        <f>'022_115c_2018'!L7</f>
        <v>525</v>
      </c>
      <c r="F6" s="5">
        <f t="shared" si="1"/>
        <v>520</v>
      </c>
      <c r="G6" s="5">
        <v>146</v>
      </c>
      <c r="H6" s="7">
        <f>G6/('[1]022_115c_2018'!D7-'[1]022_115c_2018'!L7)</f>
        <v>4.5319096101316117E-3</v>
      </c>
      <c r="I6" s="5"/>
    </row>
    <row r="7" spans="3:9">
      <c r="C7" s="11">
        <f t="shared" si="2"/>
        <v>23</v>
      </c>
      <c r="D7" s="5">
        <f t="shared" si="0"/>
        <v>777</v>
      </c>
      <c r="E7" s="5">
        <f>'022_115c_2018'!L8</f>
        <v>648</v>
      </c>
      <c r="F7" s="5">
        <f t="shared" si="1"/>
        <v>621.6</v>
      </c>
      <c r="G7" s="5">
        <v>127</v>
      </c>
      <c r="H7" s="7">
        <f>G7/('[1]022_115c_2018'!D8-'[1]022_115c_2018'!L8)</f>
        <v>3.7995512341062079E-3</v>
      </c>
      <c r="I7" s="5"/>
    </row>
    <row r="8" spans="3:9">
      <c r="C8" s="11">
        <f t="shared" si="2"/>
        <v>24</v>
      </c>
      <c r="D8" s="5">
        <f t="shared" si="0"/>
        <v>889</v>
      </c>
      <c r="E8" s="5">
        <f>'022_115c_2018'!L9</f>
        <v>658</v>
      </c>
      <c r="F8" s="5">
        <f t="shared" si="1"/>
        <v>711.2</v>
      </c>
      <c r="G8" s="5">
        <v>112</v>
      </c>
      <c r="H8" s="7">
        <f>G8/('[1]022_115c_2018'!D9-'[1]022_115c_2018'!L9)</f>
        <v>3.253733077682877E-3</v>
      </c>
      <c r="I8" s="5"/>
    </row>
    <row r="9" spans="3:9">
      <c r="C9" s="11">
        <f t="shared" si="2"/>
        <v>25</v>
      </c>
      <c r="D9" s="5">
        <f t="shared" si="0"/>
        <v>996</v>
      </c>
      <c r="E9" s="5">
        <f>'022_115c_2018'!L10</f>
        <v>700</v>
      </c>
      <c r="F9" s="5">
        <f t="shared" si="1"/>
        <v>796.80000000000007</v>
      </c>
      <c r="G9" s="5">
        <v>107</v>
      </c>
      <c r="H9" s="7">
        <f>G9/('[1]022_115c_2018'!D10-'[1]022_115c_2018'!L10)</f>
        <v>3.0923068030749667E-3</v>
      </c>
      <c r="I9" s="5"/>
    </row>
    <row r="10" spans="3:9">
      <c r="C10" s="11">
        <f t="shared" si="2"/>
        <v>26</v>
      </c>
      <c r="D10" s="5">
        <f t="shared" si="0"/>
        <v>1098</v>
      </c>
      <c r="E10" s="5">
        <f>'022_115c_2018'!L11</f>
        <v>747</v>
      </c>
      <c r="F10" s="5">
        <f t="shared" si="1"/>
        <v>878.40000000000009</v>
      </c>
      <c r="G10" s="5">
        <v>102</v>
      </c>
      <c r="H10" s="7">
        <f>G10/('[1]022_115c_2018'!D11-'[1]022_115c_2018'!L11)</f>
        <v>2.8225918034147828E-3</v>
      </c>
      <c r="I10" s="5"/>
    </row>
    <row r="11" spans="3:9">
      <c r="C11" s="11">
        <f t="shared" si="2"/>
        <v>27</v>
      </c>
      <c r="D11" s="5">
        <f t="shared" si="0"/>
        <v>1216</v>
      </c>
      <c r="E11" s="5">
        <f>'022_115c_2018'!L12</f>
        <v>771</v>
      </c>
      <c r="F11" s="5">
        <f t="shared" si="1"/>
        <v>972.80000000000007</v>
      </c>
      <c r="G11" s="5">
        <v>118</v>
      </c>
      <c r="H11" s="7">
        <f>G11/('[1]022_115c_2018'!D12-'[1]022_115c_2018'!L12)</f>
        <v>3.3097722427914283E-3</v>
      </c>
      <c r="I11" s="5"/>
    </row>
    <row r="12" spans="3:9">
      <c r="C12" s="11">
        <f t="shared" si="2"/>
        <v>28</v>
      </c>
      <c r="D12" s="5">
        <f t="shared" si="0"/>
        <v>1306</v>
      </c>
      <c r="E12" s="5">
        <f>'022_115c_2018'!L13</f>
        <v>773</v>
      </c>
      <c r="F12" s="5">
        <f t="shared" si="1"/>
        <v>1044.8</v>
      </c>
      <c r="G12" s="5">
        <v>90</v>
      </c>
      <c r="H12" s="7">
        <f>G12/('[1]022_115c_2018'!D13-'[1]022_115c_2018'!L13)</f>
        <v>2.4822792840003311E-3</v>
      </c>
      <c r="I12" s="5"/>
    </row>
    <row r="13" spans="3:9">
      <c r="C13" s="11">
        <f t="shared" si="2"/>
        <v>29</v>
      </c>
      <c r="D13" s="5">
        <f t="shared" si="0"/>
        <v>1399</v>
      </c>
      <c r="E13" s="5">
        <f>'022_115c_2018'!L14</f>
        <v>734</v>
      </c>
      <c r="F13" s="5">
        <f t="shared" si="1"/>
        <v>1119.2</v>
      </c>
      <c r="G13" s="5">
        <v>93</v>
      </c>
      <c r="H13" s="7">
        <f>G13/('[1]022_115c_2018'!D14-'[1]022_115c_2018'!L14)</f>
        <v>2.615886588658866E-3</v>
      </c>
      <c r="I13" s="5"/>
    </row>
    <row r="14" spans="3:9">
      <c r="C14" s="11">
        <f t="shared" si="2"/>
        <v>30</v>
      </c>
      <c r="D14" s="5">
        <f t="shared" si="0"/>
        <v>1485</v>
      </c>
      <c r="E14" s="5">
        <f>'022_115c_2018'!L15</f>
        <v>737</v>
      </c>
      <c r="F14" s="5">
        <f t="shared" si="1"/>
        <v>1188</v>
      </c>
      <c r="G14" s="5">
        <v>86</v>
      </c>
      <c r="H14" s="7">
        <f>G14/('[1]022_115c_2018'!D15-'[1]022_115c_2018'!L15)</f>
        <v>2.4165449027762167E-3</v>
      </c>
      <c r="I14" s="5"/>
    </row>
    <row r="15" spans="3:9">
      <c r="C15" s="11">
        <f t="shared" si="2"/>
        <v>31</v>
      </c>
      <c r="D15" s="5">
        <f t="shared" si="0"/>
        <v>1606</v>
      </c>
      <c r="E15" s="5">
        <f>'022_115c_2018'!L16</f>
        <v>794</v>
      </c>
      <c r="F15" s="5">
        <f t="shared" si="1"/>
        <v>1284.8000000000002</v>
      </c>
      <c r="G15" s="5">
        <v>121</v>
      </c>
      <c r="H15" s="7">
        <f>G15/('[1]022_115c_2018'!D16-'[1]022_115c_2018'!L16)</f>
        <v>3.5462032179596143E-3</v>
      </c>
      <c r="I15" s="5"/>
    </row>
    <row r="16" spans="3:9">
      <c r="C16" s="11">
        <f t="shared" si="2"/>
        <v>32</v>
      </c>
      <c r="D16" s="5">
        <f t="shared" si="0"/>
        <v>1698</v>
      </c>
      <c r="E16" s="5">
        <f>'022_115c_2018'!L17</f>
        <v>795</v>
      </c>
      <c r="F16" s="5">
        <f t="shared" si="1"/>
        <v>1358.4</v>
      </c>
      <c r="G16" s="5">
        <v>92</v>
      </c>
      <c r="H16" s="7">
        <f>G16/('[1]022_115c_2018'!D17-'[1]022_115c_2018'!L17)</f>
        <v>2.6652760878382292E-3</v>
      </c>
      <c r="I16" s="5"/>
    </row>
    <row r="17" spans="3:9">
      <c r="C17" s="11">
        <f t="shared" si="2"/>
        <v>33</v>
      </c>
      <c r="D17" s="5">
        <f t="shared" si="0"/>
        <v>1808</v>
      </c>
      <c r="E17" s="5">
        <f>'022_115c_2018'!L18</f>
        <v>823</v>
      </c>
      <c r="F17" s="5">
        <f t="shared" si="1"/>
        <v>1446.4</v>
      </c>
      <c r="G17" s="5">
        <v>110</v>
      </c>
      <c r="H17" s="7">
        <f>G17/('[1]022_115c_2018'!D18-'[1]022_115c_2018'!L18)</f>
        <v>3.0951041080472708E-3</v>
      </c>
      <c r="I17" s="5"/>
    </row>
    <row r="18" spans="3:9">
      <c r="C18" s="11">
        <f t="shared" si="2"/>
        <v>34</v>
      </c>
      <c r="D18" s="5">
        <f t="shared" si="0"/>
        <v>1922</v>
      </c>
      <c r="E18" s="5">
        <f>'022_115c_2018'!L19</f>
        <v>913</v>
      </c>
      <c r="F18" s="5">
        <f t="shared" si="1"/>
        <v>1537.6000000000001</v>
      </c>
      <c r="G18" s="5">
        <v>114</v>
      </c>
      <c r="H18" s="7">
        <f>G18/('[1]022_115c_2018'!D19-'[1]022_115c_2018'!L19)</f>
        <v>3.129632679953879E-3</v>
      </c>
      <c r="I18" s="5"/>
    </row>
    <row r="19" spans="3:9">
      <c r="C19" s="11">
        <f t="shared" si="2"/>
        <v>35</v>
      </c>
      <c r="D19" s="5">
        <f t="shared" si="0"/>
        <v>2048</v>
      </c>
      <c r="E19" s="5">
        <f>'022_115c_2018'!L20</f>
        <v>945</v>
      </c>
      <c r="F19" s="5">
        <f t="shared" si="1"/>
        <v>1638.4</v>
      </c>
      <c r="G19" s="5">
        <v>126</v>
      </c>
      <c r="H19" s="7">
        <f>G19/('[1]022_115c_2018'!D20-'[1]022_115c_2018'!L20)</f>
        <v>3.4064181243072264E-3</v>
      </c>
      <c r="I19" s="5"/>
    </row>
    <row r="20" spans="3:9">
      <c r="C20" s="11">
        <f t="shared" si="2"/>
        <v>36</v>
      </c>
      <c r="D20" s="5">
        <f t="shared" si="0"/>
        <v>2165</v>
      </c>
      <c r="E20" s="5">
        <f>'022_115c_2018'!L21</f>
        <v>1000</v>
      </c>
      <c r="F20" s="5">
        <f t="shared" si="1"/>
        <v>1732</v>
      </c>
      <c r="G20" s="5">
        <v>117</v>
      </c>
      <c r="H20" s="7">
        <f>G20/('[1]022_115c_2018'!D21-'[1]022_115c_2018'!L21)</f>
        <v>3.1716771937433923E-3</v>
      </c>
      <c r="I20" s="5"/>
    </row>
    <row r="21" spans="3:9">
      <c r="C21" s="11">
        <f t="shared" si="2"/>
        <v>37</v>
      </c>
      <c r="D21" s="5">
        <f t="shared" si="0"/>
        <v>2281</v>
      </c>
      <c r="E21" s="5">
        <f>'022_115c_2018'!L22</f>
        <v>921</v>
      </c>
      <c r="F21" s="5">
        <f t="shared" si="1"/>
        <v>1824.8000000000002</v>
      </c>
      <c r="G21" s="5">
        <v>116</v>
      </c>
      <c r="H21" s="7">
        <f>G21/('[1]022_115c_2018'!D22-'[1]022_115c_2018'!L22)</f>
        <v>3.3203572246393405E-3</v>
      </c>
      <c r="I21" s="5"/>
    </row>
    <row r="22" spans="3:9">
      <c r="C22" s="11">
        <f t="shared" si="2"/>
        <v>38</v>
      </c>
      <c r="D22" s="5">
        <f t="shared" si="0"/>
        <v>2399</v>
      </c>
      <c r="E22" s="5">
        <f>'022_115c_2018'!L23</f>
        <v>964</v>
      </c>
      <c r="F22" s="5">
        <f t="shared" si="1"/>
        <v>1919.2</v>
      </c>
      <c r="G22" s="5">
        <v>118</v>
      </c>
      <c r="H22" s="7">
        <f>G22/('[1]022_115c_2018'!D23-'[1]022_115c_2018'!L23)</f>
        <v>3.3912918522776259E-3</v>
      </c>
      <c r="I22" s="5"/>
    </row>
    <row r="23" spans="3:9">
      <c r="C23" s="11">
        <f t="shared" si="2"/>
        <v>39</v>
      </c>
      <c r="D23" s="5">
        <f t="shared" si="0"/>
        <v>2536</v>
      </c>
      <c r="E23" s="5">
        <f>'022_115c_2018'!L24</f>
        <v>1028</v>
      </c>
      <c r="F23" s="5">
        <f t="shared" si="1"/>
        <v>2028.8000000000002</v>
      </c>
      <c r="G23" s="5">
        <v>137</v>
      </c>
      <c r="H23" s="7">
        <f>G23/('[1]022_115c_2018'!D24-'[1]022_115c_2018'!L24)</f>
        <v>4.0073712229794951E-3</v>
      </c>
      <c r="I23" s="5"/>
    </row>
    <row r="24" spans="3:9">
      <c r="C24" s="11">
        <f t="shared" si="2"/>
        <v>40</v>
      </c>
      <c r="D24" s="5">
        <f t="shared" si="0"/>
        <v>2684</v>
      </c>
      <c r="E24" s="5">
        <f>'022_115c_2018'!L25</f>
        <v>1067</v>
      </c>
      <c r="F24" s="5">
        <f t="shared" si="1"/>
        <v>2147.2000000000003</v>
      </c>
      <c r="G24" s="5">
        <v>148</v>
      </c>
      <c r="H24" s="7">
        <f>G24/('[1]022_115c_2018'!D25-'[1]022_115c_2018'!L25)</f>
        <v>4.3100937736618326E-3</v>
      </c>
      <c r="I24" s="5"/>
    </row>
    <row r="25" spans="3:9">
      <c r="C25" s="11">
        <f t="shared" si="2"/>
        <v>41</v>
      </c>
      <c r="D25" s="5">
        <f t="shared" si="0"/>
        <v>2835</v>
      </c>
      <c r="E25" s="5">
        <f>'022_115c_2018'!L26</f>
        <v>1126</v>
      </c>
      <c r="F25" s="5">
        <f t="shared" si="1"/>
        <v>2268</v>
      </c>
      <c r="G25" s="5">
        <v>151</v>
      </c>
      <c r="H25" s="7">
        <f>G25/('[1]022_115c_2018'!D26-'[1]022_115c_2018'!L26)</f>
        <v>4.3857101365088582E-3</v>
      </c>
      <c r="I25" s="5"/>
    </row>
    <row r="26" spans="3:9">
      <c r="C26" s="11">
        <f t="shared" si="2"/>
        <v>42</v>
      </c>
      <c r="D26" s="5">
        <f t="shared" si="0"/>
        <v>2983</v>
      </c>
      <c r="E26" s="5">
        <f>'022_115c_2018'!L27</f>
        <v>1192</v>
      </c>
      <c r="F26" s="5">
        <f t="shared" si="1"/>
        <v>2386.4</v>
      </c>
      <c r="G26" s="5">
        <v>148</v>
      </c>
      <c r="H26" s="7">
        <f>G26/('[1]022_115c_2018'!D27-'[1]022_115c_2018'!L27)</f>
        <v>4.2673432904676775E-3</v>
      </c>
      <c r="I26" s="5"/>
    </row>
    <row r="27" spans="3:9">
      <c r="C27" s="11">
        <f t="shared" si="2"/>
        <v>43</v>
      </c>
      <c r="D27" s="5">
        <f t="shared" si="0"/>
        <v>3149</v>
      </c>
      <c r="E27" s="5">
        <f>'022_115c_2018'!L28</f>
        <v>1223</v>
      </c>
      <c r="F27" s="5">
        <f t="shared" si="1"/>
        <v>2519.2000000000003</v>
      </c>
      <c r="G27" s="5">
        <v>166</v>
      </c>
      <c r="H27" s="7">
        <f>G27/('[1]022_115c_2018'!D28-'[1]022_115c_2018'!L28)</f>
        <v>4.8893994285882595E-3</v>
      </c>
      <c r="I27" s="5"/>
    </row>
    <row r="28" spans="3:9">
      <c r="C28" s="11">
        <f t="shared" si="2"/>
        <v>44</v>
      </c>
      <c r="D28" s="5">
        <f t="shared" si="0"/>
        <v>3310</v>
      </c>
      <c r="E28" s="5">
        <f>'022_115c_2018'!L29</f>
        <v>1285</v>
      </c>
      <c r="F28" s="5">
        <f t="shared" si="1"/>
        <v>2648</v>
      </c>
      <c r="G28" s="5">
        <v>161</v>
      </c>
      <c r="H28" s="7">
        <f>G28/('[1]022_115c_2018'!D29-'[1]022_115c_2018'!L29)</f>
        <v>5.0437016384198494E-3</v>
      </c>
      <c r="I28" s="5"/>
    </row>
    <row r="29" spans="3:9">
      <c r="C29" s="11">
        <f t="shared" si="2"/>
        <v>45</v>
      </c>
      <c r="D29" s="5">
        <f t="shared" si="0"/>
        <v>3479</v>
      </c>
      <c r="E29" s="5">
        <f>'022_115c_2018'!L30</f>
        <v>1246</v>
      </c>
      <c r="F29" s="5">
        <f t="shared" si="1"/>
        <v>2783.2000000000003</v>
      </c>
      <c r="G29" s="5">
        <v>169</v>
      </c>
      <c r="H29" s="7">
        <f>G29/('[1]022_115c_2018'!D30-'[1]022_115c_2018'!L30)</f>
        <v>5.7934249768605804E-3</v>
      </c>
      <c r="I29" s="5"/>
    </row>
    <row r="30" spans="3:9">
      <c r="C30" s="11">
        <f t="shared" si="2"/>
        <v>46</v>
      </c>
      <c r="D30" s="5">
        <f t="shared" si="0"/>
        <v>3646</v>
      </c>
      <c r="E30" s="5">
        <f>'022_115c_2018'!L31</f>
        <v>1388</v>
      </c>
      <c r="F30" s="5">
        <f t="shared" si="1"/>
        <v>2916.8</v>
      </c>
      <c r="G30" s="5">
        <v>167</v>
      </c>
      <c r="H30" s="7">
        <f>G30/('[1]022_115c_2018'!D31-'[1]022_115c_2018'!L31)</f>
        <v>5.5694513923628484E-3</v>
      </c>
      <c r="I30" s="5"/>
    </row>
    <row r="31" spans="3:9">
      <c r="C31" s="11">
        <f t="shared" si="2"/>
        <v>47</v>
      </c>
      <c r="D31" s="5">
        <f t="shared" si="0"/>
        <v>3837</v>
      </c>
      <c r="E31" s="5">
        <f>'022_115c_2018'!L32</f>
        <v>1524</v>
      </c>
      <c r="F31" s="5">
        <f t="shared" si="1"/>
        <v>3069.6000000000004</v>
      </c>
      <c r="G31" s="5">
        <v>191</v>
      </c>
      <c r="H31" s="7">
        <f>G31/('[1]022_115c_2018'!D32-'[1]022_115c_2018'!L32)</f>
        <v>6.2984336356141793E-3</v>
      </c>
      <c r="I31" s="5"/>
    </row>
    <row r="32" spans="3:9">
      <c r="C32" s="11">
        <f t="shared" si="2"/>
        <v>48</v>
      </c>
      <c r="D32" s="5">
        <f t="shared" si="0"/>
        <v>4035</v>
      </c>
      <c r="E32" s="5">
        <f>'022_115c_2018'!L33</f>
        <v>1688</v>
      </c>
      <c r="F32" s="5">
        <f t="shared" si="1"/>
        <v>3228</v>
      </c>
      <c r="G32" s="5">
        <v>198</v>
      </c>
      <c r="H32" s="7">
        <f>G32/('[1]022_115c_2018'!D33-'[1]022_115c_2018'!L33)</f>
        <v>6.3630812739017256E-3</v>
      </c>
      <c r="I32" s="5"/>
    </row>
    <row r="33" spans="3:9">
      <c r="C33" s="11">
        <f t="shared" si="2"/>
        <v>49</v>
      </c>
      <c r="D33" s="5">
        <f t="shared" si="0"/>
        <v>4259</v>
      </c>
      <c r="E33" s="5">
        <f>'022_115c_2018'!L34</f>
        <v>1862</v>
      </c>
      <c r="F33" s="5">
        <f t="shared" si="1"/>
        <v>3407.2000000000003</v>
      </c>
      <c r="G33" s="5">
        <v>224</v>
      </c>
      <c r="H33" s="7">
        <f>G33/('[1]022_115c_2018'!D34-'[1]022_115c_2018'!L34)</f>
        <v>7.0433606892431532E-3</v>
      </c>
      <c r="I33" s="5"/>
    </row>
    <row r="34" spans="3:9">
      <c r="C34" s="11">
        <f t="shared" si="2"/>
        <v>50</v>
      </c>
      <c r="D34" s="5">
        <f t="shared" si="0"/>
        <v>4574</v>
      </c>
      <c r="E34" s="5">
        <f>'022_115c_2018'!L35</f>
        <v>2105</v>
      </c>
      <c r="F34" s="5">
        <f t="shared" si="1"/>
        <v>3659.2000000000003</v>
      </c>
      <c r="G34" s="5">
        <v>315</v>
      </c>
      <c r="H34" s="7">
        <f>G34/('[1]022_115c_2018'!D35-'[1]022_115c_2018'!L35)</f>
        <v>9.3898113095060663E-3</v>
      </c>
      <c r="I34" s="5"/>
    </row>
    <row r="35" spans="3:9">
      <c r="C35" s="11">
        <f t="shared" si="2"/>
        <v>51</v>
      </c>
      <c r="D35" s="5">
        <f t="shared" si="0"/>
        <v>4829</v>
      </c>
      <c r="E35" s="5">
        <f>'022_115c_2018'!L36</f>
        <v>2414</v>
      </c>
      <c r="F35" s="5">
        <f t="shared" si="1"/>
        <v>3863.2000000000003</v>
      </c>
      <c r="G35" s="5">
        <v>255</v>
      </c>
      <c r="H35" s="7">
        <f>G35/('[1]022_115c_2018'!D36-'[1]022_115c_2018'!L36)</f>
        <v>7.4576667739010907E-3</v>
      </c>
      <c r="I35" s="5"/>
    </row>
    <row r="36" spans="3:9">
      <c r="C36" s="11">
        <f t="shared" si="2"/>
        <v>52</v>
      </c>
      <c r="D36" s="5">
        <f t="shared" si="0"/>
        <v>5144</v>
      </c>
      <c r="E36" s="5">
        <f>'022_115c_2018'!L37</f>
        <v>2590</v>
      </c>
      <c r="F36" s="5">
        <f t="shared" si="1"/>
        <v>4115.2</v>
      </c>
      <c r="G36" s="5">
        <v>315</v>
      </c>
      <c r="H36" s="7">
        <f>G36/('[1]022_115c_2018'!D37-'[1]022_115c_2018'!L37)</f>
        <v>9.2513730212341033E-3</v>
      </c>
      <c r="I36" s="5"/>
    </row>
    <row r="37" spans="3:9">
      <c r="C37" s="11">
        <f t="shared" si="2"/>
        <v>53</v>
      </c>
      <c r="D37" s="5">
        <f t="shared" si="0"/>
        <v>5521</v>
      </c>
      <c r="E37" s="5">
        <f>'022_115c_2018'!L38</f>
        <v>2765</v>
      </c>
      <c r="F37" s="5">
        <f t="shared" si="1"/>
        <v>4416.8</v>
      </c>
      <c r="G37" s="5">
        <v>377</v>
      </c>
      <c r="H37" s="7">
        <f>G37/('[1]022_115c_2018'!D38-'[1]022_115c_2018'!L38)</f>
        <v>1.115483622806758E-2</v>
      </c>
      <c r="I37" s="5"/>
    </row>
    <row r="38" spans="3:9">
      <c r="C38" s="11">
        <f t="shared" si="2"/>
        <v>54</v>
      </c>
      <c r="D38" s="5">
        <f t="shared" si="0"/>
        <v>5847</v>
      </c>
      <c r="E38" s="5">
        <f>'022_115c_2018'!L39</f>
        <v>3063</v>
      </c>
      <c r="F38" s="5">
        <f t="shared" si="1"/>
        <v>4677.6000000000004</v>
      </c>
      <c r="G38" s="5">
        <v>326</v>
      </c>
      <c r="H38" s="7">
        <f>G38/('[1]022_115c_2018'!D39-'[1]022_115c_2018'!L39)</f>
        <v>9.5240877618393768E-3</v>
      </c>
      <c r="I38" s="5"/>
    </row>
    <row r="39" spans="3:9">
      <c r="C39" s="11">
        <f t="shared" si="2"/>
        <v>55</v>
      </c>
      <c r="D39" s="5">
        <f t="shared" si="0"/>
        <v>6314</v>
      </c>
      <c r="E39" s="5">
        <f>'022_115c_2018'!L40</f>
        <v>3349</v>
      </c>
      <c r="F39" s="5">
        <f t="shared" si="1"/>
        <v>5051.2000000000007</v>
      </c>
      <c r="G39" s="5">
        <v>467</v>
      </c>
      <c r="H39" s="7">
        <f>G39/('[1]022_115c_2018'!D40-'[1]022_115c_2018'!L40)</f>
        <v>1.3689795679066632E-2</v>
      </c>
      <c r="I39" s="5"/>
    </row>
    <row r="40" spans="3:9">
      <c r="C40" s="11">
        <f t="shared" si="2"/>
        <v>56</v>
      </c>
      <c r="D40" s="5">
        <f t="shared" si="0"/>
        <v>6800</v>
      </c>
      <c r="E40" s="5">
        <f>'022_115c_2018'!L41</f>
        <v>3878</v>
      </c>
      <c r="F40" s="5">
        <f t="shared" si="1"/>
        <v>5440</v>
      </c>
      <c r="G40" s="5">
        <v>486</v>
      </c>
      <c r="H40" s="7">
        <f>G40/('[1]022_115c_2018'!D41-'[1]022_115c_2018'!L41)</f>
        <v>1.4658422560699744E-2</v>
      </c>
      <c r="I40" s="5"/>
    </row>
    <row r="41" spans="3:9">
      <c r="C41" s="11">
        <f t="shared" si="2"/>
        <v>57</v>
      </c>
      <c r="D41" s="5">
        <f t="shared" si="0"/>
        <v>7362</v>
      </c>
      <c r="E41" s="5">
        <f>'022_115c_2018'!L42</f>
        <v>4274</v>
      </c>
      <c r="F41" s="5">
        <f t="shared" si="1"/>
        <v>5889.6</v>
      </c>
      <c r="G41" s="5">
        <v>562</v>
      </c>
      <c r="H41" s="7">
        <f>G41/('[1]022_115c_2018'!D42-'[1]022_115c_2018'!L42)</f>
        <v>1.7440417080436942E-2</v>
      </c>
      <c r="I41" s="5"/>
    </row>
    <row r="42" spans="3:9">
      <c r="C42" s="11">
        <f t="shared" si="2"/>
        <v>58</v>
      </c>
      <c r="D42" s="5">
        <f t="shared" si="0"/>
        <v>8078</v>
      </c>
      <c r="E42" s="5">
        <f>'022_115c_2018'!L43</f>
        <v>4935</v>
      </c>
      <c r="F42" s="5">
        <f t="shared" si="1"/>
        <v>6462.4000000000005</v>
      </c>
      <c r="G42" s="5">
        <v>716</v>
      </c>
      <c r="H42" s="7">
        <f>G42/('[1]022_115c_2018'!D43-'[1]022_115c_2018'!L43)</f>
        <v>2.2804726566232444E-2</v>
      </c>
      <c r="I42" s="5"/>
    </row>
    <row r="43" spans="3:9">
      <c r="C43" s="11">
        <f t="shared" si="2"/>
        <v>59</v>
      </c>
      <c r="D43" s="5">
        <f t="shared" si="0"/>
        <v>8893</v>
      </c>
      <c r="E43" s="5">
        <f>'022_115c_2018'!L44</f>
        <v>5683</v>
      </c>
      <c r="F43" s="5">
        <f t="shared" si="1"/>
        <v>7114.4000000000005</v>
      </c>
      <c r="G43" s="5">
        <v>815</v>
      </c>
      <c r="H43" s="7">
        <f>G43/('[1]022_115c_2018'!D44-'[1]022_115c_2018'!L44)</f>
        <v>2.6778380154427468E-2</v>
      </c>
      <c r="I43" s="5"/>
    </row>
    <row r="44" spans="3:9">
      <c r="C44" s="11">
        <f t="shared" si="2"/>
        <v>60</v>
      </c>
      <c r="D44" s="5">
        <f t="shared" si="0"/>
        <v>9950</v>
      </c>
      <c r="E44" s="5">
        <f>'022_115c_2018'!L45</f>
        <v>6318</v>
      </c>
      <c r="F44" s="5">
        <f t="shared" si="1"/>
        <v>7960</v>
      </c>
      <c r="G44" s="5">
        <v>1057</v>
      </c>
      <c r="H44" s="7">
        <f>G44/('[1]022_115c_2018'!D45-'[1]022_115c_2018'!L45)</f>
        <v>3.7438458541423157E-2</v>
      </c>
      <c r="I44" s="5"/>
    </row>
    <row r="45" spans="3:9">
      <c r="C45" s="11">
        <f t="shared" si="2"/>
        <v>61</v>
      </c>
      <c r="D45" s="5">
        <f t="shared" si="0"/>
        <v>10931</v>
      </c>
      <c r="E45" s="5">
        <f>'022_115c_2018'!L46</f>
        <v>7765</v>
      </c>
      <c r="F45" s="5">
        <f t="shared" si="1"/>
        <v>8744.8000000000011</v>
      </c>
      <c r="G45" s="5">
        <v>981</v>
      </c>
      <c r="H45" s="7">
        <f>G45/('[1]022_115c_2018'!D46-'[1]022_115c_2018'!L46)</f>
        <v>3.4691279439847234E-2</v>
      </c>
      <c r="I45" s="5"/>
    </row>
    <row r="46" spans="3:9">
      <c r="C46" s="11">
        <f t="shared" si="2"/>
        <v>62</v>
      </c>
      <c r="D46" s="5">
        <f t="shared" si="0"/>
        <v>11567</v>
      </c>
      <c r="E46" s="5">
        <f>'022_115c_2018'!L47</f>
        <v>8663</v>
      </c>
      <c r="F46" s="5">
        <f t="shared" si="1"/>
        <v>9253.6</v>
      </c>
      <c r="G46" s="5">
        <v>636</v>
      </c>
      <c r="H46" s="7">
        <f>G46/('[1]022_115c_2018'!D47-'[1]022_115c_2018'!L47)</f>
        <v>2.2649572649572649E-2</v>
      </c>
      <c r="I46" s="5"/>
    </row>
    <row r="47" spans="3:9">
      <c r="C47" s="11">
        <f t="shared" si="2"/>
        <v>63</v>
      </c>
      <c r="D47" s="5">
        <f t="shared" si="0"/>
        <v>11702</v>
      </c>
      <c r="E47" s="5">
        <f>'022_115c_2018'!L48</f>
        <v>5374</v>
      </c>
      <c r="F47" s="5">
        <f t="shared" si="1"/>
        <v>9361.6</v>
      </c>
      <c r="G47" s="5">
        <v>135</v>
      </c>
      <c r="H47" s="7">
        <f>G47/('[1]022_115c_2018'!D48-'[1]022_115c_2018'!L48)</f>
        <v>4.4140727177609208E-3</v>
      </c>
      <c r="I47" s="5"/>
    </row>
    <row r="48" spans="3:9">
      <c r="C48" s="11">
        <f t="shared" si="2"/>
        <v>64</v>
      </c>
      <c r="D48" s="5">
        <f t="shared" si="0"/>
        <v>11710</v>
      </c>
      <c r="E48" s="5">
        <f>'022_115c_2018'!L49</f>
        <v>4937</v>
      </c>
      <c r="F48" s="5">
        <f t="shared" si="1"/>
        <v>9368</v>
      </c>
      <c r="G48" s="5">
        <v>8</v>
      </c>
      <c r="H48" s="7">
        <f>G48/('[1]022_115c_2018'!D49-'[1]022_115c_2018'!L49)</f>
        <v>2.6456776241814934E-4</v>
      </c>
      <c r="I48" s="5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  <row r="176" spans="3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Yhteensä</vt:lpstr>
      <vt:lpstr>tkmalli2</vt:lpstr>
      <vt:lpstr>osatyö</vt:lpstr>
      <vt:lpstr>alkavuus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2020-12-02T12:13:06Z</dcterms:modified>
</cp:coreProperties>
</file>