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AD02762B-8C57-B142-8805-BFAB0CE26C9F}" xr6:coauthVersionLast="45" xr6:coauthVersionMax="45" xr10:uidLastSave="{00000000-0000-0000-0000-000000000000}"/>
  <bookViews>
    <workbookView xWindow="2120" yWindow="500" windowWidth="26200" windowHeight="14600" activeTab="4" xr2:uid="{00000000-000D-0000-FFFF-FFFF00000000}"/>
  </bookViews>
  <sheets>
    <sheet name="022_115c_2018" sheetId="2" r:id="rId1"/>
    <sheet name="alkavuus" sheetId="5" r:id="rId2"/>
    <sheet name="tkmalli2" sheetId="6" r:id="rId3"/>
    <sheet name="osatyö" sheetId="7" r:id="rId4"/>
    <sheet name="Yhteensä" sheetId="3" r:id="rId5"/>
    <sheet name="kuv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5" i="3" l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I5" i="6" l="1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10" i="7" l="1"/>
  <c r="G10" i="7" s="1"/>
  <c r="E9" i="7"/>
  <c r="F9" i="7" s="1"/>
  <c r="E8" i="7"/>
  <c r="F8" i="7" s="1"/>
  <c r="E7" i="7"/>
  <c r="G7" i="7" s="1"/>
  <c r="E6" i="7"/>
  <c r="F6" i="7" s="1"/>
  <c r="E5" i="7"/>
  <c r="F5" i="7" s="1"/>
  <c r="F7" i="7" l="1"/>
  <c r="F10" i="7"/>
  <c r="G5" i="7"/>
  <c r="G6" i="7"/>
  <c r="G8" i="7"/>
  <c r="G9" i="7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42" i="6"/>
  <c r="I41" i="6"/>
  <c r="I34" i="6"/>
  <c r="I33" i="6"/>
  <c r="I26" i="6"/>
  <c r="I25" i="6"/>
  <c r="I18" i="6"/>
  <c r="I17" i="6"/>
  <c r="I10" i="6"/>
  <c r="I9" i="6"/>
  <c r="G55" i="6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G42" i="6"/>
  <c r="G41" i="6"/>
  <c r="G40" i="6"/>
  <c r="I40" i="6" s="1"/>
  <c r="G39" i="6"/>
  <c r="I39" i="6" s="1"/>
  <c r="G38" i="6"/>
  <c r="I38" i="6" s="1"/>
  <c r="G37" i="6"/>
  <c r="I37" i="6" s="1"/>
  <c r="G36" i="6"/>
  <c r="I36" i="6" s="1"/>
  <c r="G35" i="6"/>
  <c r="I35" i="6" s="1"/>
  <c r="G34" i="6"/>
  <c r="G33" i="6"/>
  <c r="G32" i="6"/>
  <c r="I32" i="6" s="1"/>
  <c r="G31" i="6"/>
  <c r="I31" i="6" s="1"/>
  <c r="G30" i="6"/>
  <c r="I30" i="6" s="1"/>
  <c r="G29" i="6"/>
  <c r="I29" i="6" s="1"/>
  <c r="G28" i="6"/>
  <c r="I28" i="6" s="1"/>
  <c r="G27" i="6"/>
  <c r="I27" i="6" s="1"/>
  <c r="G26" i="6"/>
  <c r="G25" i="6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G17" i="6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G9" i="6"/>
  <c r="G8" i="6"/>
  <c r="I8" i="6" s="1"/>
  <c r="G7" i="6"/>
  <c r="I7" i="6" s="1"/>
  <c r="G6" i="6"/>
  <c r="I6" i="6" s="1"/>
  <c r="G5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6" i="6"/>
  <c r="E49" i="6"/>
  <c r="E50" i="6" s="1"/>
  <c r="E51" i="6" s="1"/>
  <c r="E52" i="6" s="1"/>
  <c r="E53" i="6" s="1"/>
  <c r="E54" i="6" s="1"/>
  <c r="E55" i="6" s="1"/>
  <c r="E48" i="6"/>
  <c r="E47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48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<sst xmlns="http://schemas.openxmlformats.org/spreadsheetml/2006/main" count="471" uniqueCount="110">
  <si>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</si>
  <si>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</si>
  <si>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</si>
  <si>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</si>
  <si>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</si>
  <si>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</si>
  <si>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</si>
  <si>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</si>
  <si>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</si>
  <si>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</si>
  <si>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</si>
  <si>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</si>
  <si>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</si>
  <si>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</si>
  <si>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</si>
  <si>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</si>
  <si>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</si>
  <si>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</si>
  <si>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</si>
  <si>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</si>
  <si>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</si>
  <si>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</si>
  <si>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</si>
  <si>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</si>
  <si>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</si>
  <si>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</si>
  <si>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</si>
  <si>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</si>
  <si>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</si>
  <si>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</si>
  <si>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</si>
  <si>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</si>
  <si>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</si>
  <si>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</si>
  <si>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</si>
  <si>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</si>
  <si>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</si>
  <si>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</si>
  <si>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</si>
  <si>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</si>
  <si>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</si>
  <si>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</si>
  <si>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</si>
  <si>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</si>
  <si>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</si>
  <si>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</si>
  <si>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</si>
  <si>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</si>
  <si>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</si>
  <si>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</si>
  <si>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</si>
  <si>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</si>
  <si>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</si>
  <si>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</si>
  <si>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</si>
  <si>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</si>
  <si>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</si>
  <si>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</si>
  <si>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</si>
  <si>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</si>
  <si>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</si>
  <si>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</si>
  <si>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</si>
  <si>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</si>
  <si>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</si>
  <si>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</si>
  <si>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</si>
  <si>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</si>
  <si>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</si>
  <si>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</si>
  <si>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</si>
  <si>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</si>
  <si>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</si>
  <si>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</si>
  <si>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</si>
  <si>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</si>
  <si>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</si>
  <si>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</si>
  <si>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</si>
  <si>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</si>
  <si>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</si>
  <si>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</si>
  <si>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Miehet</t>
  </si>
  <si>
    <t>Työkyvyttömät</t>
  </si>
  <si>
    <t>työkyvyttömät</t>
  </si>
  <si>
    <t>tk-alkavuus</t>
  </si>
  <si>
    <t>summa</t>
  </si>
  <si>
    <t>vrt</t>
  </si>
  <si>
    <t>ikä</t>
  </si>
  <si>
    <t>testi</t>
  </si>
  <si>
    <t>Työttömyysaste</t>
  </si>
  <si>
    <t>non-outsider</t>
  </si>
  <si>
    <t>tk</t>
  </si>
  <si>
    <t>efektiivinen tk</t>
  </si>
  <si>
    <t>pop</t>
  </si>
  <si>
    <t>eff.pop</t>
  </si>
  <si>
    <t>oikea</t>
  </si>
  <si>
    <t>Osa-aikatyö</t>
  </si>
  <si>
    <t>15 - 24</t>
  </si>
  <si>
    <t>25 - 34</t>
  </si>
  <si>
    <t>35 - 44</t>
  </si>
  <si>
    <t>45 - 54</t>
  </si>
  <si>
    <t>55 - 64</t>
  </si>
  <si>
    <t>65 - 74</t>
  </si>
  <si>
    <t>Kokoaikatyö</t>
  </si>
  <si>
    <t>osuus</t>
  </si>
  <si>
    <t>määrä</t>
  </si>
  <si>
    <t>yht</t>
  </si>
  <si>
    <t>ei-opisk</t>
  </si>
  <si>
    <t>vanh.vapaat mukana työllisissä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</si>
</sst>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00\ _€_-;\-* #,##0.00000\ _€_-;_-* &quot;-&quot;???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164" fontId="0" fillId="0" borderId="0" xfId="1" applyNumberFormat="1" applyFont="1" applyFill="1" applyProtection="1"/>
    <xf numFmtId="43" fontId="0" fillId="0" borderId="0" xfId="0" applyNumberFormat="1"/>
    <xf numFmtId="0" fontId="2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9" fontId="6" fillId="0" borderId="0" xfId="2" applyNumberFormat="1" applyFont="1" applyFill="1" applyProtection="1"/>
    <xf numFmtId="165" fontId="0" fillId="0" borderId="0" xfId="0" applyNumberFormat="1"/>
    <xf numFmtId="11" fontId="0" fillId="0" borderId="0" xfId="0" applyNumberForma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4-AF4B-AC34-73ADCA805352}"/>
            </c:ext>
          </c:extLst>
        </c:ser>
        <c:ser>
          <c:idx val="1"/>
          <c:order val="1"/>
          <c:tx>
            <c:strRef>
              <c:f>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AF4B-AC34-73ADCA805352}"/>
            </c:ext>
          </c:extLst>
        </c:ser>
        <c:ser>
          <c:idx val="2"/>
          <c:order val="2"/>
          <c:tx>
            <c:strRef>
              <c:f>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AF4B-AC34-73ADCA8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Miehet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AA44-B5EE-70F603ED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21088"/>
        <c:axId val="1288946112"/>
      </c:scatterChart>
      <c:valAx>
        <c:axId val="12891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8946112"/>
        <c:crosses val="autoZero"/>
        <c:crossBetween val="midCat"/>
      </c:valAx>
      <c:valAx>
        <c:axId val="1288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91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>
                  <c:v>0.37390765618886135</c:v>
                </c:pt>
                <c:pt idx="1">
                  <c:v>0.52392676767676771</c:v>
                </c:pt>
                <c:pt idx="2">
                  <c:v>0.5499209053297639</c:v>
                </c:pt>
                <c:pt idx="3">
                  <c:v>0.57857981220657273</c:v>
                </c:pt>
                <c:pt idx="4">
                  <c:v>0.62555754424841614</c:v>
                </c:pt>
                <c:pt idx="5">
                  <c:v>0.67149553823562635</c:v>
                </c:pt>
                <c:pt idx="6">
                  <c:v>0.71000405022276225</c:v>
                </c:pt>
                <c:pt idx="7">
                  <c:v>0.73316394831024778</c:v>
                </c:pt>
                <c:pt idx="8">
                  <c:v>0.75184189298198445</c:v>
                </c:pt>
                <c:pt idx="9">
                  <c:v>0.76897925539222423</c:v>
                </c:pt>
                <c:pt idx="10">
                  <c:v>0.77441713925645872</c:v>
                </c:pt>
                <c:pt idx="11">
                  <c:v>0.78830633621429802</c:v>
                </c:pt>
                <c:pt idx="12">
                  <c:v>0.79807502328600866</c:v>
                </c:pt>
                <c:pt idx="13">
                  <c:v>0.79953392734749829</c:v>
                </c:pt>
                <c:pt idx="14">
                  <c:v>0.80528211284513807</c:v>
                </c:pt>
                <c:pt idx="15">
                  <c:v>0.81197658239479142</c:v>
                </c:pt>
                <c:pt idx="16">
                  <c:v>0.81402021691060333</c:v>
                </c:pt>
                <c:pt idx="17">
                  <c:v>0.81973260845445473</c:v>
                </c:pt>
                <c:pt idx="18">
                  <c:v>0.81902216282436802</c:v>
                </c:pt>
                <c:pt idx="19">
                  <c:v>0.82607709750566893</c:v>
                </c:pt>
                <c:pt idx="20">
                  <c:v>0.82437215573908651</c:v>
                </c:pt>
                <c:pt idx="21">
                  <c:v>0.83100288620506069</c:v>
                </c:pt>
                <c:pt idx="22">
                  <c:v>0.83050234911456455</c:v>
                </c:pt>
                <c:pt idx="23">
                  <c:v>0.83123883010411048</c:v>
                </c:pt>
                <c:pt idx="24">
                  <c:v>0.8283626961698034</c:v>
                </c:pt>
                <c:pt idx="25">
                  <c:v>0.82097128074139569</c:v>
                </c:pt>
                <c:pt idx="26">
                  <c:v>0.82159893150162178</c:v>
                </c:pt>
                <c:pt idx="27">
                  <c:v>0.81272892339479696</c:v>
                </c:pt>
                <c:pt idx="28">
                  <c:v>0.81100209592661221</c:v>
                </c:pt>
                <c:pt idx="29">
                  <c:v>0.80305995374488526</c:v>
                </c:pt>
                <c:pt idx="30">
                  <c:v>0.80281060542564187</c:v>
                </c:pt>
                <c:pt idx="31">
                  <c:v>0.7980863591756624</c:v>
                </c:pt>
                <c:pt idx="32">
                  <c:v>0.78975601786297789</c:v>
                </c:pt>
                <c:pt idx="33">
                  <c:v>0.78282292092010342</c:v>
                </c:pt>
                <c:pt idx="34">
                  <c:v>0.77648129315420433</c:v>
                </c:pt>
                <c:pt idx="35">
                  <c:v>0.76448687604712395</c:v>
                </c:pt>
                <c:pt idx="36">
                  <c:v>0.74583715040146581</c:v>
                </c:pt>
                <c:pt idx="37">
                  <c:v>0.73473235511107471</c:v>
                </c:pt>
                <c:pt idx="38">
                  <c:v>0.72288321269101696</c:v>
                </c:pt>
                <c:pt idx="39">
                  <c:v>0.69643705463182903</c:v>
                </c:pt>
                <c:pt idx="40">
                  <c:v>0.65560853637262317</c:v>
                </c:pt>
                <c:pt idx="41">
                  <c:v>0.59556639201838457</c:v>
                </c:pt>
                <c:pt idx="42">
                  <c:v>0.53938610484625116</c:v>
                </c:pt>
                <c:pt idx="43">
                  <c:v>0.36224690111615909</c:v>
                </c:pt>
                <c:pt idx="44">
                  <c:v>0.21365443468809886</c:v>
                </c:pt>
                <c:pt idx="45">
                  <c:v>0.14805480721879435</c:v>
                </c:pt>
                <c:pt idx="46">
                  <c:v>0.11498846175493893</c:v>
                </c:pt>
                <c:pt idx="47">
                  <c:v>9.3521375055090353E-2</c:v>
                </c:pt>
                <c:pt idx="48">
                  <c:v>1.1552056093565907E-2</c:v>
                </c:pt>
                <c:pt idx="49">
                  <c:v>1.921501031393936E-3</c:v>
                </c:pt>
                <c:pt idx="50">
                  <c:v>1.5240890745392454E-3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0.13274422851180384</c:v>
                </c:pt>
                <c:pt idx="1">
                  <c:v>0.10164141414141414</c:v>
                </c:pt>
                <c:pt idx="2">
                  <c:v>9.071550255536627E-2</c:v>
                </c:pt>
                <c:pt idx="3">
                  <c:v>8.8526995305164322E-2</c:v>
                </c:pt>
                <c:pt idx="4">
                  <c:v>8.8780931276456712E-2</c:v>
                </c:pt>
                <c:pt idx="5">
                  <c:v>9.0590760194284428E-2</c:v>
                </c:pt>
                <c:pt idx="6">
                  <c:v>8.8591872552990419E-2</c:v>
                </c:pt>
                <c:pt idx="7">
                  <c:v>8.8626615304756434E-2</c:v>
                </c:pt>
                <c:pt idx="8">
                  <c:v>9.0884646410325357E-2</c:v>
                </c:pt>
                <c:pt idx="9">
                  <c:v>8.8666025552960576E-2</c:v>
                </c:pt>
                <c:pt idx="10">
                  <c:v>8.9203035533273065E-2</c:v>
                </c:pt>
                <c:pt idx="11">
                  <c:v>8.2880201476732876E-2</c:v>
                </c:pt>
                <c:pt idx="12">
                  <c:v>8.5325580738942669E-2</c:v>
                </c:pt>
                <c:pt idx="13">
                  <c:v>8.4578478409869776E-2</c:v>
                </c:pt>
                <c:pt idx="14">
                  <c:v>8.019207683073229E-2</c:v>
                </c:pt>
                <c:pt idx="15">
                  <c:v>8.0727730960069313E-2</c:v>
                </c:pt>
                <c:pt idx="16">
                  <c:v>7.9735706012424981E-2</c:v>
                </c:pt>
                <c:pt idx="17">
                  <c:v>7.5224675468767335E-2</c:v>
                </c:pt>
                <c:pt idx="18">
                  <c:v>7.6706760218287109E-2</c:v>
                </c:pt>
                <c:pt idx="19">
                  <c:v>7.4858276643990931E-2</c:v>
                </c:pt>
                <c:pt idx="20">
                  <c:v>7.4442384403618181E-2</c:v>
                </c:pt>
                <c:pt idx="21">
                  <c:v>7.1986998066522825E-2</c:v>
                </c:pt>
                <c:pt idx="22">
                  <c:v>7.3309054516138006E-2</c:v>
                </c:pt>
                <c:pt idx="23">
                  <c:v>7.4324132648719191E-2</c:v>
                </c:pt>
                <c:pt idx="24">
                  <c:v>7.3537369971739527E-2</c:v>
                </c:pt>
                <c:pt idx="25">
                  <c:v>7.8396699086354257E-2</c:v>
                </c:pt>
                <c:pt idx="26">
                  <c:v>7.6384913820517708E-2</c:v>
                </c:pt>
                <c:pt idx="27">
                  <c:v>8.252199229878221E-2</c:v>
                </c:pt>
                <c:pt idx="28">
                  <c:v>8.4748336927796847E-2</c:v>
                </c:pt>
                <c:pt idx="29">
                  <c:v>8.9307952321650952E-2</c:v>
                </c:pt>
                <c:pt idx="30">
                  <c:v>8.6581175090101423E-2</c:v>
                </c:pt>
                <c:pt idx="31">
                  <c:v>8.5895758368771127E-2</c:v>
                </c:pt>
                <c:pt idx="32">
                  <c:v>9.1765602875503754E-2</c:v>
                </c:pt>
                <c:pt idx="33">
                  <c:v>9.1084796515584598E-2</c:v>
                </c:pt>
                <c:pt idx="34">
                  <c:v>9.3775089653695867E-2</c:v>
                </c:pt>
                <c:pt idx="35">
                  <c:v>9.6322101959950002E-2</c:v>
                </c:pt>
                <c:pt idx="36">
                  <c:v>0.1006089346338309</c:v>
                </c:pt>
                <c:pt idx="37">
                  <c:v>9.9379730579009215E-2</c:v>
                </c:pt>
                <c:pt idx="38">
                  <c:v>0.10208836009651386</c:v>
                </c:pt>
                <c:pt idx="39">
                  <c:v>0.11038144473941595</c:v>
                </c:pt>
                <c:pt idx="40">
                  <c:v>0.12007908356108624</c:v>
                </c:pt>
                <c:pt idx="41">
                  <c:v>0.14620817218765764</c:v>
                </c:pt>
                <c:pt idx="42">
                  <c:v>0.12464932064469993</c:v>
                </c:pt>
                <c:pt idx="43">
                  <c:v>6.6184306466991985E-2</c:v>
                </c:pt>
                <c:pt idx="44">
                  <c:v>2.8058232989159968E-2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##0.000_-;\-* #\ ##0.000_-;_-* "-"??_-;_-@_-</c:formatCode>
                <c:ptCount val="51"/>
                <c:pt idx="0">
                  <c:v>8.9115690622146859E-2</c:v>
                </c:pt>
                <c:pt idx="1">
                  <c:v>1.5498737373737373E-2</c:v>
                </c:pt>
                <c:pt idx="2">
                  <c:v>6.2971525918715018E-3</c:v>
                </c:pt>
                <c:pt idx="3">
                  <c:v>3.9906103286384978E-3</c:v>
                </c:pt>
                <c:pt idx="4">
                  <c:v>2.244381942668826E-3</c:v>
                </c:pt>
                <c:pt idx="5">
                  <c:v>1.7508189314356716E-3</c:v>
                </c:pt>
                <c:pt idx="6">
                  <c:v>1.1070608883488591E-3</c:v>
                </c:pt>
                <c:pt idx="7">
                  <c:v>9.835259404966806E-4</c:v>
                </c:pt>
                <c:pt idx="8">
                  <c:v>7.5289056197902667E-4</c:v>
                </c:pt>
                <c:pt idx="9">
                  <c:v>7.6933644731419146E-4</c:v>
                </c:pt>
                <c:pt idx="10">
                  <c:v>2.7396509684666173E-5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1.2455980174775011E-2</c:v>
                </c:pt>
                <c:pt idx="1">
                  <c:v>1.5688131313131314E-2</c:v>
                </c:pt>
                <c:pt idx="2">
                  <c:v>1.7644195668045752E-2</c:v>
                </c:pt>
                <c:pt idx="3">
                  <c:v>1.6784037558685447E-2</c:v>
                </c:pt>
                <c:pt idx="4">
                  <c:v>1.9375550441773914E-2</c:v>
                </c:pt>
                <c:pt idx="5">
                  <c:v>2.0388568846718625E-2</c:v>
                </c:pt>
                <c:pt idx="6">
                  <c:v>2.071013905764817E-2</c:v>
                </c:pt>
                <c:pt idx="7">
                  <c:v>2.2730377291478841E-2</c:v>
                </c:pt>
                <c:pt idx="8">
                  <c:v>2.2264049475665501E-2</c:v>
                </c:pt>
                <c:pt idx="9">
                  <c:v>2.0881989284242342E-2</c:v>
                </c:pt>
                <c:pt idx="10">
                  <c:v>2.2163776334894934E-2</c:v>
                </c:pt>
                <c:pt idx="11">
                  <c:v>2.1092095472497283E-2</c:v>
                </c:pt>
                <c:pt idx="12">
                  <c:v>2.3540037822123119E-2</c:v>
                </c:pt>
                <c:pt idx="13">
                  <c:v>2.3605209047292665E-2</c:v>
                </c:pt>
                <c:pt idx="14">
                  <c:v>2.5556889422435641E-2</c:v>
                </c:pt>
                <c:pt idx="15">
                  <c:v>2.5937885589771861E-2</c:v>
                </c:pt>
                <c:pt idx="16">
                  <c:v>2.6008213119932611E-2</c:v>
                </c:pt>
                <c:pt idx="17">
                  <c:v>2.787640075446577E-2</c:v>
                </c:pt>
                <c:pt idx="18">
                  <c:v>2.7954115157589932E-2</c:v>
                </c:pt>
                <c:pt idx="19">
                  <c:v>2.729591836734694E-2</c:v>
                </c:pt>
                <c:pt idx="20">
                  <c:v>3.1771447834147988E-2</c:v>
                </c:pt>
                <c:pt idx="21">
                  <c:v>3.160814862554992E-2</c:v>
                </c:pt>
                <c:pt idx="22">
                  <c:v>3.266520252425565E-2</c:v>
                </c:pt>
                <c:pt idx="23">
                  <c:v>3.2991971858954354E-2</c:v>
                </c:pt>
                <c:pt idx="24">
                  <c:v>3.6227526907582228E-2</c:v>
                </c:pt>
                <c:pt idx="25">
                  <c:v>4.0508235910534762E-2</c:v>
                </c:pt>
                <c:pt idx="26">
                  <c:v>4.2135724734465432E-2</c:v>
                </c:pt>
                <c:pt idx="27">
                  <c:v>4.5268133863444263E-2</c:v>
                </c:pt>
                <c:pt idx="28">
                  <c:v>4.9087208772516024E-2</c:v>
                </c:pt>
                <c:pt idx="29">
                  <c:v>5.0613769791851983E-2</c:v>
                </c:pt>
                <c:pt idx="30">
                  <c:v>5.5848909004553964E-2</c:v>
                </c:pt>
                <c:pt idx="31">
                  <c:v>6.0462326900010903E-2</c:v>
                </c:pt>
                <c:pt idx="32">
                  <c:v>6.4862215444940641E-2</c:v>
                </c:pt>
                <c:pt idx="33">
                  <c:v>7.1784401796651701E-2</c:v>
                </c:pt>
                <c:pt idx="34">
                  <c:v>7.8012096558368577E-2</c:v>
                </c:pt>
                <c:pt idx="35">
                  <c:v>8.6402680637183205E-2</c:v>
                </c:pt>
                <c:pt idx="36">
                  <c:v>9.9207846095812902E-2</c:v>
                </c:pt>
                <c:pt idx="37">
                  <c:v>0.11189441757521108</c:v>
                </c:pt>
                <c:pt idx="38">
                  <c:v>0.12291649333000527</c:v>
                </c:pt>
                <c:pt idx="39">
                  <c:v>0.14444599692608634</c:v>
                </c:pt>
                <c:pt idx="40">
                  <c:v>0.17787986276676165</c:v>
                </c:pt>
                <c:pt idx="41">
                  <c:v>0.21599125609551034</c:v>
                </c:pt>
                <c:pt idx="42">
                  <c:v>0.2972660762418175</c:v>
                </c:pt>
                <c:pt idx="43">
                  <c:v>0.54860059453699028</c:v>
                </c:pt>
                <c:pt idx="44">
                  <c:v>0.74776191974372908</c:v>
                </c:pt>
                <c:pt idx="45">
                  <c:v>0.84299411952145076</c:v>
                </c:pt>
                <c:pt idx="46">
                  <c:v>0.87960826250914614</c:v>
                </c:pt>
                <c:pt idx="47">
                  <c:v>0.9007198472161011</c:v>
                </c:pt>
                <c:pt idx="48">
                  <c:v>0.98232707836432076</c:v>
                </c:pt>
                <c:pt idx="49">
                  <c:v>0.99304868744525132</c:v>
                </c:pt>
                <c:pt idx="50">
                  <c:v>0.99325449465157634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0.15136298421807748</c:v>
                </c:pt>
                <c:pt idx="1">
                  <c:v>7.3895202020202014E-2</c:v>
                </c:pt>
                <c:pt idx="2">
                  <c:v>6.2606473594548545E-2</c:v>
                </c:pt>
                <c:pt idx="3">
                  <c:v>5.9771126760563377E-2</c:v>
                </c:pt>
                <c:pt idx="4">
                  <c:v>5.7359584079093154E-2</c:v>
                </c:pt>
                <c:pt idx="5">
                  <c:v>5.7184005421890886E-2</c:v>
                </c:pt>
                <c:pt idx="6">
                  <c:v>5.7378155798568919E-2</c:v>
                </c:pt>
                <c:pt idx="7">
                  <c:v>5.8519793459552494E-2</c:v>
                </c:pt>
                <c:pt idx="8">
                  <c:v>5.8295240656090347E-2</c:v>
                </c:pt>
                <c:pt idx="9">
                  <c:v>5.8991619727984612E-2</c:v>
                </c:pt>
                <c:pt idx="10">
                  <c:v>5.8683323744554941E-2</c:v>
                </c:pt>
                <c:pt idx="11">
                  <c:v>6.1129872359910707E-2</c:v>
                </c:pt>
                <c:pt idx="12">
                  <c:v>5.5575940613621609E-2</c:v>
                </c:pt>
                <c:pt idx="13">
                  <c:v>5.6833447566826595E-2</c:v>
                </c:pt>
                <c:pt idx="14">
                  <c:v>5.7516339869281043E-2</c:v>
                </c:pt>
                <c:pt idx="15">
                  <c:v>5.2610852957391513E-2</c:v>
                </c:pt>
                <c:pt idx="16">
                  <c:v>5.3595872380751815E-2</c:v>
                </c:pt>
                <c:pt idx="17">
                  <c:v>5.1508931543326308E-2</c:v>
                </c:pt>
                <c:pt idx="18">
                  <c:v>5.2901213943646289E-2</c:v>
                </c:pt>
                <c:pt idx="19">
                  <c:v>5.0595238095238096E-2</c:v>
                </c:pt>
                <c:pt idx="20">
                  <c:v>4.9974717680768582E-2</c:v>
                </c:pt>
                <c:pt idx="21">
                  <c:v>4.6095216745593637E-2</c:v>
                </c:pt>
                <c:pt idx="22">
                  <c:v>4.6871090600761722E-2</c:v>
                </c:pt>
                <c:pt idx="23">
                  <c:v>4.6381662931548044E-2</c:v>
                </c:pt>
                <c:pt idx="24">
                  <c:v>4.7291203174794058E-2</c:v>
                </c:pt>
                <c:pt idx="25">
                  <c:v>4.6042505812620753E-2</c:v>
                </c:pt>
                <c:pt idx="26">
                  <c:v>4.6619601857151943E-2</c:v>
                </c:pt>
                <c:pt idx="27">
                  <c:v>4.645775287230379E-2</c:v>
                </c:pt>
                <c:pt idx="28">
                  <c:v>4.2404544211901221E-2</c:v>
                </c:pt>
                <c:pt idx="29">
                  <c:v>4.5928956887861E-2</c:v>
                </c:pt>
                <c:pt idx="30">
                  <c:v>4.4477970552901404E-2</c:v>
                </c:pt>
                <c:pt idx="31">
                  <c:v>4.6014611274670159E-2</c:v>
                </c:pt>
                <c:pt idx="32">
                  <c:v>4.4711905021239513E-2</c:v>
                </c:pt>
                <c:pt idx="33">
                  <c:v>4.7121273989383421E-2</c:v>
                </c:pt>
                <c:pt idx="34">
                  <c:v>4.4184552802012528E-2</c:v>
                </c:pt>
                <c:pt idx="35">
                  <c:v>4.6033561152035739E-2</c:v>
                </c:pt>
                <c:pt idx="36">
                  <c:v>4.7313682168453955E-2</c:v>
                </c:pt>
                <c:pt idx="37">
                  <c:v>4.7954750389376181E-2</c:v>
                </c:pt>
                <c:pt idx="38">
                  <c:v>4.7508112155753388E-2</c:v>
                </c:pt>
                <c:pt idx="39">
                  <c:v>4.4990917982394858E-2</c:v>
                </c:pt>
                <c:pt idx="40">
                  <c:v>4.3583183113333722E-2</c:v>
                </c:pt>
                <c:pt idx="41">
                  <c:v>3.9319544868561179E-2</c:v>
                </c:pt>
                <c:pt idx="42">
                  <c:v>3.7020738214423234E-2</c:v>
                </c:pt>
                <c:pt idx="43">
                  <c:v>2.0920971451006787E-2</c:v>
                </c:pt>
                <c:pt idx="44">
                  <c:v>8.5804993850642115E-3</c:v>
                </c:pt>
                <c:pt idx="45">
                  <c:v>7.2130007821326145E-3</c:v>
                </c:pt>
                <c:pt idx="46">
                  <c:v>4.052456801936174E-3</c:v>
                </c:pt>
                <c:pt idx="47">
                  <c:v>4.3484648156309679E-3</c:v>
                </c:pt>
                <c:pt idx="48">
                  <c:v>4.6840426449035891E-3</c:v>
                </c:pt>
                <c:pt idx="49">
                  <c:v>3.4756562773743255E-3</c:v>
                </c:pt>
                <c:pt idx="50">
                  <c:v>3.7537749428466598E-3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6AE0FE6-A24D-A043-9A47-8A50E92F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95250</xdr:rowOff>
    </xdr:from>
    <xdr:to>
      <xdr:col>4</xdr:col>
      <xdr:colOff>482600</xdr:colOff>
      <xdr:row>27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5306917-E6F5-F346-8EF4-51879551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K5" sqref="K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30668</v>
      </c>
      <c r="E5" s="5">
        <v>11467</v>
      </c>
      <c r="F5" s="5">
        <v>4071</v>
      </c>
      <c r="G5" s="5">
        <v>15130</v>
      </c>
      <c r="H5" s="5">
        <v>7373</v>
      </c>
      <c r="I5" s="5">
        <v>2733</v>
      </c>
      <c r="J5" s="5">
        <v>382</v>
      </c>
      <c r="K5" s="5">
        <v>4642</v>
      </c>
      <c r="L5" s="5">
        <v>442</v>
      </c>
    </row>
    <row r="6" spans="1:12">
      <c r="C6" s="2" t="s">
        <v>5</v>
      </c>
      <c r="D6" s="5">
        <v>31680</v>
      </c>
      <c r="E6" s="5">
        <v>16598</v>
      </c>
      <c r="F6" s="5">
        <v>3220</v>
      </c>
      <c r="G6" s="5">
        <v>11862</v>
      </c>
      <c r="H6" s="5">
        <v>8533</v>
      </c>
      <c r="I6" s="5">
        <v>491</v>
      </c>
      <c r="J6" s="5">
        <v>497</v>
      </c>
      <c r="K6" s="5">
        <v>2341</v>
      </c>
      <c r="L6" s="5">
        <v>566</v>
      </c>
    </row>
    <row r="7" spans="1:12">
      <c r="C7" s="2" t="s">
        <v>6</v>
      </c>
      <c r="D7" s="5">
        <v>32872</v>
      </c>
      <c r="E7" s="5">
        <v>18077</v>
      </c>
      <c r="F7" s="5">
        <v>2982</v>
      </c>
      <c r="G7" s="5">
        <v>11813</v>
      </c>
      <c r="H7" s="5">
        <v>8968</v>
      </c>
      <c r="I7" s="5">
        <v>207</v>
      </c>
      <c r="J7" s="5">
        <v>580</v>
      </c>
      <c r="K7" s="5">
        <v>2058</v>
      </c>
      <c r="L7" s="5">
        <v>656</v>
      </c>
    </row>
    <row r="8" spans="1:12">
      <c r="C8" s="2" t="s">
        <v>7</v>
      </c>
      <c r="D8" s="5">
        <v>34080</v>
      </c>
      <c r="E8" s="5">
        <v>19718</v>
      </c>
      <c r="F8" s="5">
        <v>3017</v>
      </c>
      <c r="G8" s="5">
        <v>11345</v>
      </c>
      <c r="H8" s="5">
        <v>8600</v>
      </c>
      <c r="I8" s="5">
        <v>136</v>
      </c>
      <c r="J8" s="5">
        <v>572</v>
      </c>
      <c r="K8" s="5">
        <v>2037</v>
      </c>
      <c r="L8" s="5">
        <v>655</v>
      </c>
    </row>
    <row r="9" spans="1:12">
      <c r="C9" s="2" t="s">
        <v>8</v>
      </c>
      <c r="D9" s="5">
        <v>35199</v>
      </c>
      <c r="E9" s="5">
        <v>22019</v>
      </c>
      <c r="F9" s="5">
        <v>3125</v>
      </c>
      <c r="G9" s="5">
        <v>10055</v>
      </c>
      <c r="H9" s="5">
        <v>7275</v>
      </c>
      <c r="I9" s="5">
        <v>79</v>
      </c>
      <c r="J9" s="5">
        <v>682</v>
      </c>
      <c r="K9" s="5">
        <v>2019</v>
      </c>
      <c r="L9" s="5">
        <v>777</v>
      </c>
    </row>
    <row r="10" spans="1:12">
      <c r="C10" s="2" t="s">
        <v>9</v>
      </c>
      <c r="D10" s="5">
        <v>35412</v>
      </c>
      <c r="E10" s="5">
        <v>23779</v>
      </c>
      <c r="F10" s="5">
        <v>3208</v>
      </c>
      <c r="G10" s="5">
        <v>8425</v>
      </c>
      <c r="H10" s="5">
        <v>5616</v>
      </c>
      <c r="I10" s="5">
        <v>62</v>
      </c>
      <c r="J10" s="5">
        <v>722</v>
      </c>
      <c r="K10" s="5">
        <v>2025</v>
      </c>
      <c r="L10" s="5">
        <v>810</v>
      </c>
    </row>
    <row r="11" spans="1:12">
      <c r="C11" s="2" t="s">
        <v>10</v>
      </c>
      <c r="D11" s="5">
        <v>37035</v>
      </c>
      <c r="E11" s="5">
        <v>26295</v>
      </c>
      <c r="F11" s="5">
        <v>3281</v>
      </c>
      <c r="G11" s="5">
        <v>7459</v>
      </c>
      <c r="H11" s="5">
        <v>4526</v>
      </c>
      <c r="I11" s="5">
        <v>41</v>
      </c>
      <c r="J11" s="5">
        <v>767</v>
      </c>
      <c r="K11" s="5">
        <v>2125</v>
      </c>
      <c r="L11" s="5">
        <v>898</v>
      </c>
    </row>
    <row r="12" spans="1:12">
      <c r="C12" s="2" t="s">
        <v>11</v>
      </c>
      <c r="D12" s="5">
        <v>36603</v>
      </c>
      <c r="E12" s="5">
        <v>26836</v>
      </c>
      <c r="F12" s="5">
        <v>3244</v>
      </c>
      <c r="G12" s="5">
        <v>6523</v>
      </c>
      <c r="H12" s="5">
        <v>3513</v>
      </c>
      <c r="I12" s="5">
        <v>36</v>
      </c>
      <c r="J12" s="5">
        <v>832</v>
      </c>
      <c r="K12" s="5">
        <v>2142</v>
      </c>
      <c r="L12" s="5">
        <v>951</v>
      </c>
    </row>
    <row r="13" spans="1:12">
      <c r="C13" s="2" t="s">
        <v>12</v>
      </c>
      <c r="D13" s="5">
        <v>37190</v>
      </c>
      <c r="E13" s="5">
        <v>27961</v>
      </c>
      <c r="F13" s="5">
        <v>3380</v>
      </c>
      <c r="G13" s="5">
        <v>5849</v>
      </c>
      <c r="H13" s="5">
        <v>2825</v>
      </c>
      <c r="I13" s="5">
        <v>28</v>
      </c>
      <c r="J13" s="5">
        <v>828</v>
      </c>
      <c r="K13" s="5">
        <v>2168</v>
      </c>
      <c r="L13" s="5">
        <v>933</v>
      </c>
    </row>
    <row r="14" spans="1:12">
      <c r="C14" s="2" t="s">
        <v>13</v>
      </c>
      <c r="D14" s="5">
        <v>36395</v>
      </c>
      <c r="E14" s="5">
        <v>27987</v>
      </c>
      <c r="F14" s="5">
        <v>3227</v>
      </c>
      <c r="G14" s="5">
        <v>5181</v>
      </c>
      <c r="H14" s="5">
        <v>2246</v>
      </c>
      <c r="I14" s="5">
        <v>28</v>
      </c>
      <c r="J14" s="5">
        <v>760</v>
      </c>
      <c r="K14" s="5">
        <v>2147</v>
      </c>
      <c r="L14" s="5">
        <v>843</v>
      </c>
    </row>
    <row r="15" spans="1:12">
      <c r="C15" s="2" t="s">
        <v>14</v>
      </c>
      <c r="D15" s="5">
        <v>36501</v>
      </c>
      <c r="E15" s="5">
        <v>28267</v>
      </c>
      <c r="F15" s="5">
        <v>3256</v>
      </c>
      <c r="G15" s="5">
        <v>4978</v>
      </c>
      <c r="H15" s="5">
        <v>2026</v>
      </c>
      <c r="I15" s="5">
        <v>1</v>
      </c>
      <c r="J15" s="5">
        <v>809</v>
      </c>
      <c r="K15" s="5">
        <v>2142</v>
      </c>
      <c r="L15" s="5">
        <v>913</v>
      </c>
    </row>
    <row r="16" spans="1:12">
      <c r="C16" s="2" t="s">
        <v>15</v>
      </c>
      <c r="D16" s="5">
        <v>34942</v>
      </c>
      <c r="E16" s="5">
        <v>27545</v>
      </c>
      <c r="F16" s="5">
        <v>2896</v>
      </c>
      <c r="G16" s="5">
        <v>4501</v>
      </c>
      <c r="H16" s="5">
        <v>1628</v>
      </c>
      <c r="I16" s="5">
        <v>0</v>
      </c>
      <c r="J16" s="5">
        <v>737</v>
      </c>
      <c r="K16" s="5">
        <v>2136</v>
      </c>
      <c r="L16" s="5">
        <v>821</v>
      </c>
    </row>
    <row r="17" spans="3:12">
      <c r="C17" s="2" t="s">
        <v>16</v>
      </c>
      <c r="D17" s="5">
        <v>35429</v>
      </c>
      <c r="E17" s="5">
        <v>28275</v>
      </c>
      <c r="F17" s="5">
        <v>3023</v>
      </c>
      <c r="G17" s="5">
        <v>4131</v>
      </c>
      <c r="H17" s="5">
        <v>1328</v>
      </c>
      <c r="I17" s="5">
        <v>0</v>
      </c>
      <c r="J17" s="5">
        <v>834</v>
      </c>
      <c r="K17" s="5">
        <v>1969</v>
      </c>
      <c r="L17" s="5">
        <v>911</v>
      </c>
    </row>
    <row r="18" spans="3:12">
      <c r="C18" s="2" t="s">
        <v>17</v>
      </c>
      <c r="D18" s="5">
        <v>36475</v>
      </c>
      <c r="E18" s="5">
        <v>29163</v>
      </c>
      <c r="F18" s="5">
        <v>3085</v>
      </c>
      <c r="G18" s="5">
        <v>4227</v>
      </c>
      <c r="H18" s="5">
        <v>1293</v>
      </c>
      <c r="I18" s="5">
        <v>0</v>
      </c>
      <c r="J18" s="5">
        <v>861</v>
      </c>
      <c r="K18" s="5">
        <v>2073</v>
      </c>
      <c r="L18" s="5">
        <v>935</v>
      </c>
    </row>
    <row r="19" spans="3:12">
      <c r="C19" s="2" t="s">
        <v>18</v>
      </c>
      <c r="D19" s="5">
        <v>37485</v>
      </c>
      <c r="E19" s="5">
        <v>30186</v>
      </c>
      <c r="F19" s="5">
        <v>3006</v>
      </c>
      <c r="G19" s="5">
        <v>4293</v>
      </c>
      <c r="H19" s="5">
        <v>1179</v>
      </c>
      <c r="I19" s="5">
        <v>0</v>
      </c>
      <c r="J19" s="5">
        <v>958</v>
      </c>
      <c r="K19" s="5">
        <v>2156</v>
      </c>
      <c r="L19" s="5">
        <v>1059</v>
      </c>
    </row>
    <row r="20" spans="3:12">
      <c r="C20" s="2" t="s">
        <v>19</v>
      </c>
      <c r="D20" s="5">
        <v>38091</v>
      </c>
      <c r="E20" s="5">
        <v>30929</v>
      </c>
      <c r="F20" s="5">
        <v>3075</v>
      </c>
      <c r="G20" s="5">
        <v>4087</v>
      </c>
      <c r="H20" s="5">
        <v>1095</v>
      </c>
      <c r="I20" s="5">
        <v>0</v>
      </c>
      <c r="J20" s="5">
        <v>988</v>
      </c>
      <c r="K20" s="5">
        <v>2004</v>
      </c>
      <c r="L20" s="5">
        <v>1102</v>
      </c>
    </row>
    <row r="21" spans="3:12">
      <c r="C21" s="2" t="s">
        <v>20</v>
      </c>
      <c r="D21" s="5">
        <v>37988</v>
      </c>
      <c r="E21" s="5">
        <v>30923</v>
      </c>
      <c r="F21" s="5">
        <v>3029</v>
      </c>
      <c r="G21" s="5">
        <v>4036</v>
      </c>
      <c r="H21" s="5">
        <v>1012</v>
      </c>
      <c r="I21" s="5">
        <v>0</v>
      </c>
      <c r="J21" s="5">
        <v>988</v>
      </c>
      <c r="K21" s="5">
        <v>2036</v>
      </c>
      <c r="L21" s="5">
        <v>1099</v>
      </c>
    </row>
    <row r="22" spans="3:12">
      <c r="C22" s="2" t="s">
        <v>21</v>
      </c>
      <c r="D22" s="5">
        <v>36052</v>
      </c>
      <c r="E22" s="5">
        <v>29553</v>
      </c>
      <c r="F22" s="5">
        <v>2712</v>
      </c>
      <c r="G22" s="5">
        <v>3787</v>
      </c>
      <c r="H22" s="5">
        <v>925</v>
      </c>
      <c r="I22" s="5">
        <v>0</v>
      </c>
      <c r="J22" s="5">
        <v>1005</v>
      </c>
      <c r="K22" s="5">
        <v>1857</v>
      </c>
      <c r="L22" s="5">
        <v>1116</v>
      </c>
    </row>
    <row r="23" spans="3:12">
      <c r="C23" s="2" t="s">
        <v>22</v>
      </c>
      <c r="D23" s="5">
        <v>35916</v>
      </c>
      <c r="E23" s="5">
        <v>29416</v>
      </c>
      <c r="F23" s="5">
        <v>2755</v>
      </c>
      <c r="G23" s="5">
        <v>3745</v>
      </c>
      <c r="H23" s="5">
        <v>841</v>
      </c>
      <c r="I23" s="5">
        <v>0</v>
      </c>
      <c r="J23" s="5">
        <v>1004</v>
      </c>
      <c r="K23" s="5">
        <v>1900</v>
      </c>
      <c r="L23" s="5">
        <v>1121</v>
      </c>
    </row>
    <row r="24" spans="3:12">
      <c r="C24" s="2" t="s">
        <v>23</v>
      </c>
      <c r="D24" s="5">
        <v>35280</v>
      </c>
      <c r="E24" s="5">
        <v>29144</v>
      </c>
      <c r="F24" s="5">
        <v>2641</v>
      </c>
      <c r="G24" s="5">
        <v>3495</v>
      </c>
      <c r="H24" s="5">
        <v>747</v>
      </c>
      <c r="I24" s="5">
        <v>0</v>
      </c>
      <c r="J24" s="5">
        <v>963</v>
      </c>
      <c r="K24" s="5">
        <v>1785</v>
      </c>
      <c r="L24" s="5">
        <v>1093</v>
      </c>
    </row>
    <row r="25" spans="3:12">
      <c r="C25" s="2" t="s">
        <v>24</v>
      </c>
      <c r="D25" s="5">
        <v>35598</v>
      </c>
      <c r="E25" s="5">
        <v>29346</v>
      </c>
      <c r="F25" s="5">
        <v>2650</v>
      </c>
      <c r="G25" s="5">
        <v>3602</v>
      </c>
      <c r="H25" s="5">
        <v>692</v>
      </c>
      <c r="I25" s="5">
        <v>0</v>
      </c>
      <c r="J25" s="5">
        <v>1131</v>
      </c>
      <c r="K25" s="5">
        <v>1779</v>
      </c>
      <c r="L25" s="5">
        <v>1260</v>
      </c>
    </row>
    <row r="26" spans="3:12">
      <c r="C26" s="2" t="s">
        <v>25</v>
      </c>
      <c r="D26" s="5">
        <v>35687</v>
      </c>
      <c r="E26" s="5">
        <v>29656</v>
      </c>
      <c r="F26" s="5">
        <v>2569</v>
      </c>
      <c r="G26" s="5">
        <v>3462</v>
      </c>
      <c r="H26" s="5">
        <v>689</v>
      </c>
      <c r="I26" s="5">
        <v>0</v>
      </c>
      <c r="J26" s="5">
        <v>1128</v>
      </c>
      <c r="K26" s="5">
        <v>1645</v>
      </c>
      <c r="L26" s="5">
        <v>1257</v>
      </c>
    </row>
    <row r="27" spans="3:12">
      <c r="C27" s="2" t="s">
        <v>26</v>
      </c>
      <c r="D27" s="5">
        <v>35971</v>
      </c>
      <c r="E27" s="5">
        <v>29874</v>
      </c>
      <c r="F27" s="5">
        <v>2637</v>
      </c>
      <c r="G27" s="5">
        <v>3460</v>
      </c>
      <c r="H27" s="5">
        <v>599</v>
      </c>
      <c r="I27" s="5">
        <v>0</v>
      </c>
      <c r="J27" s="5">
        <v>1175</v>
      </c>
      <c r="K27" s="5">
        <v>1686</v>
      </c>
      <c r="L27" s="5">
        <v>1289</v>
      </c>
    </row>
    <row r="28" spans="3:12">
      <c r="C28" s="2" t="s">
        <v>27</v>
      </c>
      <c r="D28" s="5">
        <v>35251</v>
      </c>
      <c r="E28" s="5">
        <v>29302</v>
      </c>
      <c r="F28" s="5">
        <v>2620</v>
      </c>
      <c r="G28" s="5">
        <v>3329</v>
      </c>
      <c r="H28" s="5">
        <v>531</v>
      </c>
      <c r="I28" s="5">
        <v>0</v>
      </c>
      <c r="J28" s="5">
        <v>1163</v>
      </c>
      <c r="K28" s="5">
        <v>1635</v>
      </c>
      <c r="L28" s="5">
        <v>1300</v>
      </c>
    </row>
    <row r="29" spans="3:12">
      <c r="C29" s="2" t="s">
        <v>28</v>
      </c>
      <c r="D29" s="5">
        <v>33262</v>
      </c>
      <c r="E29" s="5">
        <v>27553</v>
      </c>
      <c r="F29" s="5">
        <v>2446</v>
      </c>
      <c r="G29" s="5">
        <v>3263</v>
      </c>
      <c r="H29" s="5">
        <v>485</v>
      </c>
      <c r="I29" s="5">
        <v>0</v>
      </c>
      <c r="J29" s="5">
        <v>1205</v>
      </c>
      <c r="K29" s="5">
        <v>1573</v>
      </c>
      <c r="L29" s="5">
        <v>1341</v>
      </c>
    </row>
    <row r="30" spans="3:12">
      <c r="C30" s="2" t="s">
        <v>29</v>
      </c>
      <c r="D30" s="5">
        <v>30537</v>
      </c>
      <c r="E30" s="5">
        <v>25070</v>
      </c>
      <c r="F30" s="5">
        <v>2394</v>
      </c>
      <c r="G30" s="5">
        <v>3073</v>
      </c>
      <c r="H30" s="5">
        <v>430</v>
      </c>
      <c r="I30" s="5">
        <v>0</v>
      </c>
      <c r="J30" s="5">
        <v>1237</v>
      </c>
      <c r="K30" s="5">
        <v>1406</v>
      </c>
      <c r="L30" s="5">
        <v>1366</v>
      </c>
    </row>
    <row r="31" spans="3:12">
      <c r="C31" s="2" t="s">
        <v>30</v>
      </c>
      <c r="D31" s="5">
        <v>31446</v>
      </c>
      <c r="E31" s="5">
        <v>25836</v>
      </c>
      <c r="F31" s="5">
        <v>2402</v>
      </c>
      <c r="G31" s="5">
        <v>3208</v>
      </c>
      <c r="H31" s="5">
        <v>417</v>
      </c>
      <c r="I31" s="5">
        <v>0</v>
      </c>
      <c r="J31" s="5">
        <v>1325</v>
      </c>
      <c r="K31" s="5">
        <v>1466</v>
      </c>
      <c r="L31" s="5">
        <v>1461</v>
      </c>
    </row>
    <row r="32" spans="3:12">
      <c r="C32" s="2" t="s">
        <v>31</v>
      </c>
      <c r="D32" s="5">
        <v>31943</v>
      </c>
      <c r="E32" s="5">
        <v>25961</v>
      </c>
      <c r="F32" s="5">
        <v>2636</v>
      </c>
      <c r="G32" s="5">
        <v>3346</v>
      </c>
      <c r="H32" s="5">
        <v>416</v>
      </c>
      <c r="I32" s="5">
        <v>0</v>
      </c>
      <c r="J32" s="5">
        <v>1446</v>
      </c>
      <c r="K32" s="5">
        <v>1484</v>
      </c>
      <c r="L32" s="5">
        <v>1618</v>
      </c>
    </row>
    <row r="33" spans="3:12">
      <c r="C33" s="2" t="s">
        <v>32</v>
      </c>
      <c r="D33" s="5">
        <v>32921</v>
      </c>
      <c r="E33" s="5">
        <v>26699</v>
      </c>
      <c r="F33" s="5">
        <v>2790</v>
      </c>
      <c r="G33" s="5">
        <v>3432</v>
      </c>
      <c r="H33" s="5">
        <v>420</v>
      </c>
      <c r="I33" s="5">
        <v>0</v>
      </c>
      <c r="J33" s="5">
        <v>1616</v>
      </c>
      <c r="K33" s="5">
        <v>1396</v>
      </c>
      <c r="L33" s="5">
        <v>1804</v>
      </c>
    </row>
    <row r="34" spans="3:12">
      <c r="C34" s="2" t="s">
        <v>33</v>
      </c>
      <c r="D34" s="5">
        <v>33726</v>
      </c>
      <c r="E34" s="5">
        <v>27084</v>
      </c>
      <c r="F34" s="5">
        <v>3012</v>
      </c>
      <c r="G34" s="5">
        <v>3630</v>
      </c>
      <c r="H34" s="5">
        <v>374</v>
      </c>
      <c r="I34" s="5">
        <v>0</v>
      </c>
      <c r="J34" s="5">
        <v>1707</v>
      </c>
      <c r="K34" s="5">
        <v>1549</v>
      </c>
      <c r="L34" s="5">
        <v>1923</v>
      </c>
    </row>
    <row r="35" spans="3:12">
      <c r="C35" s="2" t="s">
        <v>34</v>
      </c>
      <c r="D35" s="5">
        <v>35793</v>
      </c>
      <c r="E35" s="5">
        <v>28735</v>
      </c>
      <c r="F35" s="5">
        <v>3099</v>
      </c>
      <c r="G35" s="5">
        <v>3959</v>
      </c>
      <c r="H35" s="5">
        <v>368</v>
      </c>
      <c r="I35" s="5">
        <v>0</v>
      </c>
      <c r="J35" s="5">
        <v>1999</v>
      </c>
      <c r="K35" s="5">
        <v>1592</v>
      </c>
      <c r="L35" s="5">
        <v>2246</v>
      </c>
    </row>
    <row r="36" spans="3:12">
      <c r="C36" s="2" t="s">
        <v>35</v>
      </c>
      <c r="D36" s="5">
        <v>36684</v>
      </c>
      <c r="E36" s="5">
        <v>29277</v>
      </c>
      <c r="F36" s="5">
        <v>3151</v>
      </c>
      <c r="G36" s="5">
        <v>4256</v>
      </c>
      <c r="H36" s="5">
        <v>350</v>
      </c>
      <c r="I36" s="5">
        <v>0</v>
      </c>
      <c r="J36" s="5">
        <v>2218</v>
      </c>
      <c r="K36" s="5">
        <v>1688</v>
      </c>
      <c r="L36" s="5">
        <v>2491</v>
      </c>
    </row>
    <row r="37" spans="3:12">
      <c r="C37" s="2" t="s">
        <v>36</v>
      </c>
      <c r="D37" s="5">
        <v>36724</v>
      </c>
      <c r="E37" s="5">
        <v>29003</v>
      </c>
      <c r="F37" s="5">
        <v>3370</v>
      </c>
      <c r="G37" s="5">
        <v>4351</v>
      </c>
      <c r="H37" s="5">
        <v>327</v>
      </c>
      <c r="I37" s="5">
        <v>0</v>
      </c>
      <c r="J37" s="5">
        <v>2382</v>
      </c>
      <c r="K37" s="5">
        <v>1642</v>
      </c>
      <c r="L37" s="5">
        <v>2675</v>
      </c>
    </row>
    <row r="38" spans="3:12">
      <c r="C38" s="2" t="s">
        <v>37</v>
      </c>
      <c r="D38" s="5">
        <v>36735</v>
      </c>
      <c r="E38" s="5">
        <v>28757</v>
      </c>
      <c r="F38" s="5">
        <v>3346</v>
      </c>
      <c r="G38" s="5">
        <v>4632</v>
      </c>
      <c r="H38" s="5">
        <v>264</v>
      </c>
      <c r="I38" s="5">
        <v>0</v>
      </c>
      <c r="J38" s="5">
        <v>2637</v>
      </c>
      <c r="K38" s="5">
        <v>1731</v>
      </c>
      <c r="L38" s="5">
        <v>2938</v>
      </c>
    </row>
    <row r="39" spans="3:12">
      <c r="C39" s="2" t="s">
        <v>38</v>
      </c>
      <c r="D39" s="5">
        <v>37366</v>
      </c>
      <c r="E39" s="5">
        <v>29014</v>
      </c>
      <c r="F39" s="5">
        <v>3504</v>
      </c>
      <c r="G39" s="5">
        <v>4848</v>
      </c>
      <c r="H39" s="5">
        <v>282</v>
      </c>
      <c r="I39" s="5">
        <v>0</v>
      </c>
      <c r="J39" s="5">
        <v>2915</v>
      </c>
      <c r="K39" s="5">
        <v>1651</v>
      </c>
      <c r="L39" s="5">
        <v>3137</v>
      </c>
    </row>
    <row r="40" spans="3:12">
      <c r="C40" s="2" t="s">
        <v>39</v>
      </c>
      <c r="D40" s="5">
        <v>37603</v>
      </c>
      <c r="E40" s="5">
        <v>28747</v>
      </c>
      <c r="F40" s="5">
        <v>3622</v>
      </c>
      <c r="G40" s="5">
        <v>5234</v>
      </c>
      <c r="H40" s="5">
        <v>254</v>
      </c>
      <c r="I40" s="5">
        <v>0</v>
      </c>
      <c r="J40" s="5">
        <v>3249</v>
      </c>
      <c r="K40" s="5">
        <v>1731</v>
      </c>
      <c r="L40" s="5">
        <v>3490</v>
      </c>
    </row>
    <row r="41" spans="3:12">
      <c r="C41" s="2" t="s">
        <v>40</v>
      </c>
      <c r="D41" s="5">
        <v>37114</v>
      </c>
      <c r="E41" s="5">
        <v>27681</v>
      </c>
      <c r="F41" s="5">
        <v>3734</v>
      </c>
      <c r="G41" s="5">
        <v>5699</v>
      </c>
      <c r="H41" s="5">
        <v>261</v>
      </c>
      <c r="I41" s="5">
        <v>0</v>
      </c>
      <c r="J41" s="5">
        <v>3682</v>
      </c>
      <c r="K41" s="5">
        <v>1756</v>
      </c>
      <c r="L41" s="5">
        <v>3959</v>
      </c>
    </row>
    <row r="42" spans="3:12">
      <c r="C42" s="2" t="s">
        <v>41</v>
      </c>
      <c r="D42" s="5">
        <v>36597</v>
      </c>
      <c r="E42" s="5">
        <v>26889</v>
      </c>
      <c r="F42" s="5">
        <v>3637</v>
      </c>
      <c r="G42" s="5">
        <v>6071</v>
      </c>
      <c r="H42" s="5">
        <v>221</v>
      </c>
      <c r="I42" s="5">
        <v>0</v>
      </c>
      <c r="J42" s="5">
        <v>4095</v>
      </c>
      <c r="K42" s="5">
        <v>1755</v>
      </c>
      <c r="L42" s="5">
        <v>4373</v>
      </c>
    </row>
    <row r="43" spans="3:12">
      <c r="C43" s="2" t="s">
        <v>42</v>
      </c>
      <c r="D43" s="5">
        <v>36057</v>
      </c>
      <c r="E43" s="5">
        <v>26065</v>
      </c>
      <c r="F43" s="5">
        <v>3681</v>
      </c>
      <c r="G43" s="5">
        <v>6311</v>
      </c>
      <c r="H43" s="5">
        <v>166</v>
      </c>
      <c r="I43" s="5">
        <v>0</v>
      </c>
      <c r="J43" s="5">
        <v>4432</v>
      </c>
      <c r="K43" s="5">
        <v>1713</v>
      </c>
      <c r="L43" s="5">
        <v>4660</v>
      </c>
    </row>
    <row r="44" spans="3:12">
      <c r="C44" s="2" t="s">
        <v>43</v>
      </c>
      <c r="D44" s="5">
        <v>35785</v>
      </c>
      <c r="E44" s="5">
        <v>24922</v>
      </c>
      <c r="F44" s="5">
        <v>3950</v>
      </c>
      <c r="G44" s="5">
        <v>6913</v>
      </c>
      <c r="H44" s="5">
        <v>134</v>
      </c>
      <c r="I44" s="5">
        <v>0</v>
      </c>
      <c r="J44" s="5">
        <v>5169</v>
      </c>
      <c r="K44" s="5">
        <v>1610</v>
      </c>
      <c r="L44" s="5">
        <v>5350</v>
      </c>
    </row>
    <row r="45" spans="3:12">
      <c r="C45" s="2" t="s">
        <v>44</v>
      </c>
      <c r="D45" s="5">
        <v>34394</v>
      </c>
      <c r="E45" s="5">
        <v>22549</v>
      </c>
      <c r="F45" s="5">
        <v>4130</v>
      </c>
      <c r="G45" s="5">
        <v>7715</v>
      </c>
      <c r="H45" s="5">
        <v>98</v>
      </c>
      <c r="I45" s="5">
        <v>0</v>
      </c>
      <c r="J45" s="5">
        <v>6118</v>
      </c>
      <c r="K45" s="5">
        <v>1499</v>
      </c>
      <c r="L45" s="5">
        <v>6161</v>
      </c>
    </row>
    <row r="46" spans="3:12">
      <c r="C46" s="2" t="s">
        <v>45</v>
      </c>
      <c r="D46" s="5">
        <v>35682</v>
      </c>
      <c r="E46" s="5">
        <v>21251</v>
      </c>
      <c r="F46" s="5">
        <v>5217</v>
      </c>
      <c r="G46" s="5">
        <v>9214</v>
      </c>
      <c r="H46" s="5">
        <v>104</v>
      </c>
      <c r="I46" s="5">
        <v>0</v>
      </c>
      <c r="J46" s="5">
        <v>7707</v>
      </c>
      <c r="K46" s="5">
        <v>1403</v>
      </c>
      <c r="L46" s="5">
        <v>7404</v>
      </c>
    </row>
    <row r="47" spans="3:12">
      <c r="C47" s="2" t="s">
        <v>46</v>
      </c>
      <c r="D47" s="5">
        <v>36358</v>
      </c>
      <c r="E47" s="5">
        <v>19611</v>
      </c>
      <c r="F47" s="5">
        <v>4532</v>
      </c>
      <c r="G47" s="5">
        <v>12215</v>
      </c>
      <c r="H47" s="5">
        <v>61</v>
      </c>
      <c r="I47" s="5">
        <v>0</v>
      </c>
      <c r="J47" s="5">
        <v>10808</v>
      </c>
      <c r="K47" s="5">
        <v>1346</v>
      </c>
      <c r="L47" s="5">
        <v>8278</v>
      </c>
    </row>
    <row r="48" spans="3:12">
      <c r="C48" s="2" t="s">
        <v>47</v>
      </c>
      <c r="D48" s="5">
        <v>35658</v>
      </c>
      <c r="E48" s="5">
        <v>12917</v>
      </c>
      <c r="F48" s="5">
        <v>2360</v>
      </c>
      <c r="G48" s="5">
        <v>20381</v>
      </c>
      <c r="H48" s="5">
        <v>73</v>
      </c>
      <c r="I48" s="5">
        <v>0</v>
      </c>
      <c r="J48" s="5">
        <v>19562</v>
      </c>
      <c r="K48" s="5">
        <v>746</v>
      </c>
      <c r="L48" s="5">
        <v>5074</v>
      </c>
    </row>
    <row r="49" spans="1:12">
      <c r="C49" s="2" t="s">
        <v>48</v>
      </c>
      <c r="D49" s="5">
        <v>34963</v>
      </c>
      <c r="E49" s="5">
        <v>7470</v>
      </c>
      <c r="F49" s="5">
        <v>981</v>
      </c>
      <c r="G49" s="5">
        <v>26512</v>
      </c>
      <c r="H49" s="5">
        <v>68</v>
      </c>
      <c r="I49" s="5">
        <v>0</v>
      </c>
      <c r="J49" s="5">
        <v>26144</v>
      </c>
      <c r="K49" s="5">
        <v>300</v>
      </c>
      <c r="L49" s="5">
        <v>4725</v>
      </c>
    </row>
    <row r="50" spans="1:12">
      <c r="C50" s="2" t="s">
        <v>49</v>
      </c>
      <c r="D50" s="5">
        <v>34521</v>
      </c>
      <c r="E50" s="5">
        <v>5111</v>
      </c>
      <c r="F50" s="5">
        <v>0</v>
      </c>
      <c r="G50" s="5">
        <v>29410</v>
      </c>
      <c r="H50" s="5">
        <v>60</v>
      </c>
      <c r="I50" s="5">
        <v>0</v>
      </c>
      <c r="J50" s="5">
        <v>29101</v>
      </c>
      <c r="K50" s="5">
        <v>249</v>
      </c>
      <c r="L50" s="5">
        <v>361</v>
      </c>
    </row>
    <row r="51" spans="1:12">
      <c r="C51" s="2" t="s">
        <v>50</v>
      </c>
      <c r="D51" s="5">
        <v>35534</v>
      </c>
      <c r="E51" s="5">
        <v>4086</v>
      </c>
      <c r="F51" s="5">
        <v>0</v>
      </c>
      <c r="G51" s="5">
        <v>31448</v>
      </c>
      <c r="H51" s="5">
        <v>48</v>
      </c>
      <c r="I51" s="5">
        <v>0</v>
      </c>
      <c r="J51" s="5">
        <v>31256</v>
      </c>
      <c r="K51" s="5">
        <v>144</v>
      </c>
    </row>
    <row r="52" spans="1:12">
      <c r="C52" s="2" t="s">
        <v>51</v>
      </c>
      <c r="D52" s="5">
        <v>34035</v>
      </c>
      <c r="E52" s="5">
        <v>3183</v>
      </c>
      <c r="F52" s="5">
        <v>0</v>
      </c>
      <c r="G52" s="5">
        <v>30852</v>
      </c>
      <c r="H52" s="5">
        <v>48</v>
      </c>
      <c r="I52" s="5">
        <v>0</v>
      </c>
      <c r="J52" s="5">
        <v>30656</v>
      </c>
      <c r="K52" s="5">
        <v>148</v>
      </c>
    </row>
    <row r="53" spans="1:12">
      <c r="C53" s="2" t="s">
        <v>52</v>
      </c>
      <c r="D53" s="5">
        <v>34799</v>
      </c>
      <c r="E53" s="5">
        <v>402</v>
      </c>
      <c r="F53" s="5">
        <v>0</v>
      </c>
      <c r="G53" s="5">
        <v>34397</v>
      </c>
      <c r="H53" s="5">
        <v>50</v>
      </c>
      <c r="I53" s="5">
        <v>0</v>
      </c>
      <c r="J53" s="5">
        <v>34184</v>
      </c>
      <c r="K53" s="5">
        <v>163</v>
      </c>
    </row>
    <row r="54" spans="1:12">
      <c r="C54" s="2" t="s">
        <v>53</v>
      </c>
      <c r="D54" s="5">
        <v>35389</v>
      </c>
      <c r="E54" s="5">
        <v>68</v>
      </c>
      <c r="F54" s="5">
        <v>0</v>
      </c>
      <c r="G54" s="5">
        <v>35321</v>
      </c>
      <c r="H54" s="5">
        <v>55</v>
      </c>
      <c r="I54" s="5">
        <v>0</v>
      </c>
      <c r="J54" s="5">
        <v>35143</v>
      </c>
      <c r="K54" s="5">
        <v>123</v>
      </c>
    </row>
    <row r="55" spans="1:12">
      <c r="C55" s="2" t="s">
        <v>54</v>
      </c>
      <c r="D55" s="5">
        <v>35431</v>
      </c>
      <c r="E55" s="5">
        <v>54</v>
      </c>
      <c r="F55" s="5">
        <v>0</v>
      </c>
      <c r="G55" s="5">
        <v>35377</v>
      </c>
      <c r="H55" s="5">
        <v>52</v>
      </c>
      <c r="I55" s="5">
        <v>0</v>
      </c>
      <c r="J55" s="5">
        <v>35192</v>
      </c>
      <c r="K55" s="5">
        <v>133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3E-0402-EE48-B039-C91A3E353B0B}">
  <dimension ref="C2:I309"/>
  <sheetViews>
    <sheetView workbookViewId="0">
      <selection activeCell="E4" sqref="E4"/>
    </sheetView>
  </sheetViews>
  <sheetFormatPr baseColWidth="10" defaultRowHeight="15"/>
  <sheetData>
    <row r="2" spans="3:9">
      <c r="F2">
        <v>0.8</v>
      </c>
    </row>
    <row r="3" spans="3:9">
      <c r="C3" t="s">
        <v>88</v>
      </c>
      <c r="D3" t="s">
        <v>86</v>
      </c>
      <c r="E3" t="s">
        <v>87</v>
      </c>
      <c r="F3" t="s">
        <v>89</v>
      </c>
      <c r="H3" t="s">
        <v>85</v>
      </c>
    </row>
    <row r="4" spans="3:9">
      <c r="C4" s="2">
        <v>20</v>
      </c>
      <c r="D4" s="3">
        <f>E4</f>
        <v>442</v>
      </c>
      <c r="E4" s="3">
        <f>'022_115c_2018'!L5</f>
        <v>442</v>
      </c>
      <c r="F4" s="3">
        <f>$F$2*D4</f>
        <v>353.6</v>
      </c>
      <c r="G4" s="3">
        <v>142</v>
      </c>
      <c r="H4">
        <f>G4/('022_115c_2018'!D5-'022_115c_2018'!L5)</f>
        <v>4.6979421689935814E-3</v>
      </c>
    </row>
    <row r="5" spans="3:9">
      <c r="C5" s="2">
        <f>1+C4</f>
        <v>21</v>
      </c>
      <c r="D5" s="3">
        <f t="shared" ref="D5:D48" si="0">D4+G5</f>
        <v>580</v>
      </c>
      <c r="E5" s="3">
        <f>'022_115c_2018'!L6</f>
        <v>566</v>
      </c>
      <c r="F5" s="3">
        <f t="shared" ref="F5:F48" si="1">$F$2*D5</f>
        <v>464</v>
      </c>
      <c r="G5" s="3">
        <v>138</v>
      </c>
      <c r="H5">
        <f>G5/('022_115c_2018'!D6-'022_115c_2018'!L6)</f>
        <v>4.4353024362023524E-3</v>
      </c>
      <c r="I5" s="3"/>
    </row>
    <row r="6" spans="3:9">
      <c r="C6" s="2">
        <f t="shared" ref="C6:C48" si="2">1+C5</f>
        <v>22</v>
      </c>
      <c r="D6" s="3">
        <f t="shared" si="0"/>
        <v>697</v>
      </c>
      <c r="E6" s="3">
        <f>'022_115c_2018'!L7</f>
        <v>656</v>
      </c>
      <c r="F6" s="3">
        <f t="shared" si="1"/>
        <v>557.6</v>
      </c>
      <c r="G6" s="3">
        <v>117</v>
      </c>
      <c r="H6">
        <f>G6/('022_115c_2018'!D7-'022_115c_2018'!L7)</f>
        <v>3.6317357834616338E-3</v>
      </c>
      <c r="I6" s="3"/>
    </row>
    <row r="7" spans="3:9">
      <c r="C7" s="2">
        <f t="shared" si="2"/>
        <v>23</v>
      </c>
      <c r="D7" s="3">
        <f t="shared" si="0"/>
        <v>802</v>
      </c>
      <c r="E7" s="3">
        <f>'022_115c_2018'!L8</f>
        <v>655</v>
      </c>
      <c r="F7" s="3">
        <f t="shared" si="1"/>
        <v>641.6</v>
      </c>
      <c r="G7" s="3">
        <v>105</v>
      </c>
      <c r="H7">
        <f>G7/('022_115c_2018'!D8-'022_115c_2018'!L8)</f>
        <v>3.1413612565445027E-3</v>
      </c>
      <c r="I7" s="3"/>
    </row>
    <row r="8" spans="3:9">
      <c r="C8" s="2">
        <f t="shared" si="2"/>
        <v>24</v>
      </c>
      <c r="D8" s="3">
        <f t="shared" si="0"/>
        <v>921</v>
      </c>
      <c r="E8" s="3">
        <f>'022_115c_2018'!L9</f>
        <v>777</v>
      </c>
      <c r="F8" s="3">
        <f t="shared" si="1"/>
        <v>736.80000000000007</v>
      </c>
      <c r="G8" s="3">
        <v>119</v>
      </c>
      <c r="H8">
        <f>G8/('022_115c_2018'!D9-'022_115c_2018'!L9)</f>
        <v>3.4570913950380572E-3</v>
      </c>
      <c r="I8" s="3"/>
    </row>
    <row r="9" spans="3:9">
      <c r="C9" s="2">
        <f t="shared" si="2"/>
        <v>25</v>
      </c>
      <c r="D9" s="3">
        <f t="shared" si="0"/>
        <v>1025</v>
      </c>
      <c r="E9" s="3">
        <f>'022_115c_2018'!L10</f>
        <v>810</v>
      </c>
      <c r="F9" s="3">
        <f t="shared" si="1"/>
        <v>820</v>
      </c>
      <c r="G9" s="3">
        <v>104</v>
      </c>
      <c r="H9">
        <f>G9/('022_115c_2018'!D10-'022_115c_2018'!L10)</f>
        <v>3.0056066123345473E-3</v>
      </c>
      <c r="I9" s="3"/>
    </row>
    <row r="10" spans="3:9">
      <c r="C10" s="2">
        <f t="shared" si="2"/>
        <v>26</v>
      </c>
      <c r="D10" s="3">
        <f t="shared" si="0"/>
        <v>1130</v>
      </c>
      <c r="E10" s="3">
        <f>'022_115c_2018'!L11</f>
        <v>898</v>
      </c>
      <c r="F10" s="3">
        <f t="shared" si="1"/>
        <v>904</v>
      </c>
      <c r="G10" s="3">
        <v>105</v>
      </c>
      <c r="H10">
        <f>G10/('022_115c_2018'!D11-'022_115c_2018'!L11)</f>
        <v>2.9056092093975704E-3</v>
      </c>
      <c r="I10" s="3"/>
    </row>
    <row r="11" spans="3:9">
      <c r="C11" s="2">
        <f t="shared" si="2"/>
        <v>27</v>
      </c>
      <c r="D11" s="3">
        <f t="shared" si="0"/>
        <v>1238</v>
      </c>
      <c r="E11" s="3">
        <f>'022_115c_2018'!L12</f>
        <v>951</v>
      </c>
      <c r="F11" s="3">
        <f t="shared" si="1"/>
        <v>990.40000000000009</v>
      </c>
      <c r="G11" s="3">
        <v>108</v>
      </c>
      <c r="H11">
        <f>G11/('022_115c_2018'!D12-'022_115c_2018'!L12)</f>
        <v>3.0292830696735107E-3</v>
      </c>
      <c r="I11" s="3"/>
    </row>
    <row r="12" spans="3:9">
      <c r="C12" s="2">
        <f t="shared" si="2"/>
        <v>28</v>
      </c>
      <c r="D12" s="3">
        <f t="shared" si="0"/>
        <v>1321</v>
      </c>
      <c r="E12" s="3">
        <f>'022_115c_2018'!L13</f>
        <v>933</v>
      </c>
      <c r="F12" s="3">
        <f t="shared" si="1"/>
        <v>1056.8</v>
      </c>
      <c r="G12" s="3">
        <v>83</v>
      </c>
      <c r="H12">
        <f>G12/('022_115c_2018'!D13-'022_115c_2018'!L13)</f>
        <v>2.2892131174669719E-3</v>
      </c>
      <c r="I12" s="3"/>
    </row>
    <row r="13" spans="3:9">
      <c r="C13" s="2">
        <f t="shared" si="2"/>
        <v>29</v>
      </c>
      <c r="D13" s="3">
        <f t="shared" si="0"/>
        <v>1397</v>
      </c>
      <c r="E13" s="3">
        <f>'022_115c_2018'!L14</f>
        <v>843</v>
      </c>
      <c r="F13" s="3">
        <f t="shared" si="1"/>
        <v>1117.6000000000001</v>
      </c>
      <c r="G13" s="3">
        <v>76</v>
      </c>
      <c r="H13">
        <f>G13/('022_115c_2018'!D14-'022_115c_2018'!L14)</f>
        <v>2.1377137713771378E-3</v>
      </c>
      <c r="I13" s="3"/>
    </row>
    <row r="14" spans="3:9">
      <c r="C14" s="2">
        <f t="shared" si="2"/>
        <v>30</v>
      </c>
      <c r="D14" s="3">
        <f t="shared" si="0"/>
        <v>1463</v>
      </c>
      <c r="E14" s="3">
        <f>'022_115c_2018'!L15</f>
        <v>913</v>
      </c>
      <c r="F14" s="3">
        <f t="shared" si="1"/>
        <v>1170.4000000000001</v>
      </c>
      <c r="G14" s="3">
        <v>66</v>
      </c>
      <c r="H14">
        <f>G14/('022_115c_2018'!D15-'022_115c_2018'!L15)</f>
        <v>1.8545577160840733E-3</v>
      </c>
      <c r="I14" s="3"/>
    </row>
    <row r="15" spans="3:9">
      <c r="C15" s="2">
        <f t="shared" si="2"/>
        <v>31</v>
      </c>
      <c r="D15" s="3">
        <f t="shared" si="0"/>
        <v>1559</v>
      </c>
      <c r="E15" s="3">
        <f>'022_115c_2018'!L16</f>
        <v>821</v>
      </c>
      <c r="F15" s="3">
        <f t="shared" si="1"/>
        <v>1247.2</v>
      </c>
      <c r="G15" s="3">
        <v>96</v>
      </c>
      <c r="H15">
        <f>G15/('022_115c_2018'!D16-'022_115c_2018'!L16)</f>
        <v>2.8135166026787024E-3</v>
      </c>
      <c r="I15" s="3"/>
    </row>
    <row r="16" spans="3:9">
      <c r="C16" s="2">
        <f t="shared" si="2"/>
        <v>32</v>
      </c>
      <c r="D16" s="3">
        <f t="shared" si="0"/>
        <v>1649</v>
      </c>
      <c r="E16" s="3">
        <f>'022_115c_2018'!L17</f>
        <v>911</v>
      </c>
      <c r="F16" s="3">
        <f t="shared" si="1"/>
        <v>1319.2</v>
      </c>
      <c r="G16" s="3">
        <v>90</v>
      </c>
      <c r="H16">
        <f>G16/('022_115c_2018'!D17-'022_115c_2018'!L17)</f>
        <v>2.6073353033200068E-3</v>
      </c>
      <c r="I16" s="3"/>
    </row>
    <row r="17" spans="3:9">
      <c r="C17" s="2">
        <f t="shared" si="2"/>
        <v>33</v>
      </c>
      <c r="D17" s="3">
        <f t="shared" si="0"/>
        <v>1753</v>
      </c>
      <c r="E17" s="3">
        <f>'022_115c_2018'!L18</f>
        <v>935</v>
      </c>
      <c r="F17" s="3">
        <f t="shared" si="1"/>
        <v>1402.4</v>
      </c>
      <c r="G17" s="3">
        <v>104</v>
      </c>
      <c r="H17">
        <f>G17/('022_115c_2018'!D18-'022_115c_2018'!L18)</f>
        <v>2.9262802476083287E-3</v>
      </c>
      <c r="I17" s="3"/>
    </row>
    <row r="18" spans="3:9">
      <c r="C18" s="2">
        <f t="shared" si="2"/>
        <v>34</v>
      </c>
      <c r="D18" s="3">
        <f t="shared" si="0"/>
        <v>1860</v>
      </c>
      <c r="E18" s="3">
        <f>'022_115c_2018'!L19</f>
        <v>1059</v>
      </c>
      <c r="F18" s="3">
        <f t="shared" si="1"/>
        <v>1488</v>
      </c>
      <c r="G18" s="3">
        <v>107</v>
      </c>
      <c r="H18">
        <f>G18/('022_115c_2018'!D19-'022_115c_2018'!L19)</f>
        <v>2.9374622522374129E-3</v>
      </c>
      <c r="I18" s="3"/>
    </row>
    <row r="19" spans="3:9">
      <c r="C19" s="2">
        <f t="shared" si="2"/>
        <v>35</v>
      </c>
      <c r="D19" s="3">
        <f t="shared" si="0"/>
        <v>1963</v>
      </c>
      <c r="E19" s="3">
        <f>'022_115c_2018'!L20</f>
        <v>1102</v>
      </c>
      <c r="F19" s="3">
        <f t="shared" si="1"/>
        <v>1570.4</v>
      </c>
      <c r="G19" s="3">
        <v>103</v>
      </c>
      <c r="H19">
        <f>G19/('022_115c_2018'!D20-'022_115c_2018'!L20)</f>
        <v>2.7846116412987643E-3</v>
      </c>
      <c r="I19" s="3"/>
    </row>
    <row r="20" spans="3:9">
      <c r="C20" s="2">
        <f t="shared" si="2"/>
        <v>36</v>
      </c>
      <c r="D20" s="3">
        <f t="shared" si="0"/>
        <v>2068</v>
      </c>
      <c r="E20" s="3">
        <f>'022_115c_2018'!L21</f>
        <v>1099</v>
      </c>
      <c r="F20" s="3">
        <f t="shared" si="1"/>
        <v>1654.4</v>
      </c>
      <c r="G20" s="3">
        <v>105</v>
      </c>
      <c r="H20">
        <f>G20/('022_115c_2018'!D21-'022_115c_2018'!L21)</f>
        <v>2.8463769687440701E-3</v>
      </c>
      <c r="I20" s="3"/>
    </row>
    <row r="21" spans="3:9">
      <c r="C21" s="2">
        <f t="shared" si="2"/>
        <v>37</v>
      </c>
      <c r="D21" s="3">
        <f t="shared" si="0"/>
        <v>2165</v>
      </c>
      <c r="E21" s="3">
        <f>'022_115c_2018'!L22</f>
        <v>1116</v>
      </c>
      <c r="F21" s="3">
        <f t="shared" si="1"/>
        <v>1732</v>
      </c>
      <c r="G21" s="3">
        <v>97</v>
      </c>
      <c r="H21">
        <f>G21/('022_115c_2018'!D22-'022_115c_2018'!L22)</f>
        <v>2.7765056102587587E-3</v>
      </c>
      <c r="I21" s="3"/>
    </row>
    <row r="22" spans="3:9">
      <c r="C22" s="2">
        <f t="shared" si="2"/>
        <v>38</v>
      </c>
      <c r="D22" s="3">
        <f t="shared" si="0"/>
        <v>2270</v>
      </c>
      <c r="E22" s="3">
        <f>'022_115c_2018'!L23</f>
        <v>1121</v>
      </c>
      <c r="F22" s="3">
        <f t="shared" si="1"/>
        <v>1816</v>
      </c>
      <c r="G22" s="3">
        <v>105</v>
      </c>
      <c r="H22">
        <f>G22/('022_115c_2018'!D23-'022_115c_2018'!L23)</f>
        <v>3.0176749532978878E-3</v>
      </c>
      <c r="I22" s="3"/>
    </row>
    <row r="23" spans="3:9">
      <c r="C23" s="2">
        <f t="shared" si="2"/>
        <v>39</v>
      </c>
      <c r="D23" s="3">
        <f t="shared" si="0"/>
        <v>2377</v>
      </c>
      <c r="E23" s="3">
        <f>'022_115c_2018'!L24</f>
        <v>1093</v>
      </c>
      <c r="F23" s="3">
        <f t="shared" si="1"/>
        <v>1901.6000000000001</v>
      </c>
      <c r="G23" s="3">
        <v>107</v>
      </c>
      <c r="H23">
        <f>G23/('022_115c_2018'!D24-'022_115c_2018'!L24)</f>
        <v>3.1298446778015034E-3</v>
      </c>
      <c r="I23" s="3"/>
    </row>
    <row r="24" spans="3:9">
      <c r="C24" s="2">
        <f t="shared" si="2"/>
        <v>40</v>
      </c>
      <c r="D24" s="3">
        <f t="shared" si="0"/>
        <v>2492</v>
      </c>
      <c r="E24" s="3">
        <f>'022_115c_2018'!L25</f>
        <v>1260</v>
      </c>
      <c r="F24" s="3">
        <f t="shared" si="1"/>
        <v>1993.6000000000001</v>
      </c>
      <c r="G24" s="3">
        <v>115</v>
      </c>
      <c r="H24">
        <f>G24/('022_115c_2018'!D25-'022_115c_2018'!L25)</f>
        <v>3.3490593511561534E-3</v>
      </c>
      <c r="I24" s="3"/>
    </row>
    <row r="25" spans="3:9">
      <c r="C25" s="2">
        <f t="shared" si="2"/>
        <v>41</v>
      </c>
      <c r="D25" s="3">
        <f t="shared" si="0"/>
        <v>2595</v>
      </c>
      <c r="E25" s="3">
        <f>'022_115c_2018'!L26</f>
        <v>1257</v>
      </c>
      <c r="F25" s="3">
        <f t="shared" si="1"/>
        <v>2076</v>
      </c>
      <c r="G25" s="3">
        <v>103</v>
      </c>
      <c r="H25">
        <f>G25/('022_115c_2018'!D26-'022_115c_2018'!L26)</f>
        <v>2.991577112982864E-3</v>
      </c>
      <c r="I25" s="3"/>
    </row>
    <row r="26" spans="3:9">
      <c r="C26" s="2">
        <f t="shared" si="2"/>
        <v>42</v>
      </c>
      <c r="D26" s="3">
        <f t="shared" si="0"/>
        <v>2701</v>
      </c>
      <c r="E26" s="3">
        <f>'022_115c_2018'!L27</f>
        <v>1289</v>
      </c>
      <c r="F26" s="3">
        <f t="shared" si="1"/>
        <v>2160.8000000000002</v>
      </c>
      <c r="G26" s="3">
        <v>106</v>
      </c>
      <c r="H26">
        <f>G26/('022_115c_2018'!D27-'022_115c_2018'!L27)</f>
        <v>3.0563404647944181E-3</v>
      </c>
      <c r="I26" s="3"/>
    </row>
    <row r="27" spans="3:9">
      <c r="C27" s="2">
        <f t="shared" si="2"/>
        <v>43</v>
      </c>
      <c r="D27" s="3">
        <f t="shared" si="0"/>
        <v>2818</v>
      </c>
      <c r="E27" s="3">
        <f>'022_115c_2018'!L28</f>
        <v>1300</v>
      </c>
      <c r="F27" s="3">
        <f t="shared" si="1"/>
        <v>2254.4</v>
      </c>
      <c r="G27" s="3">
        <v>117</v>
      </c>
      <c r="H27">
        <f>G27/('022_115c_2018'!D28-'022_115c_2018'!L28)</f>
        <v>3.4461429707519659E-3</v>
      </c>
      <c r="I27" s="3"/>
    </row>
    <row r="28" spans="3:9">
      <c r="C28" s="2">
        <f t="shared" si="2"/>
        <v>44</v>
      </c>
      <c r="D28" s="3">
        <f t="shared" si="0"/>
        <v>2934</v>
      </c>
      <c r="E28" s="3">
        <f>'022_115c_2018'!L29</f>
        <v>1341</v>
      </c>
      <c r="F28" s="3">
        <f t="shared" si="1"/>
        <v>2347.2000000000003</v>
      </c>
      <c r="G28" s="3">
        <v>116</v>
      </c>
      <c r="H28">
        <f>G28/('022_115c_2018'!D29-'022_115c_2018'!L29)</f>
        <v>3.6339713668118168E-3</v>
      </c>
      <c r="I28" s="3"/>
    </row>
    <row r="29" spans="3:9">
      <c r="C29" s="2">
        <f t="shared" si="2"/>
        <v>45</v>
      </c>
      <c r="D29" s="3">
        <f t="shared" si="0"/>
        <v>3052</v>
      </c>
      <c r="E29" s="3">
        <f>'022_115c_2018'!L30</f>
        <v>1366</v>
      </c>
      <c r="F29" s="3">
        <f t="shared" si="1"/>
        <v>2441.6</v>
      </c>
      <c r="G29" s="3">
        <v>118</v>
      </c>
      <c r="H29">
        <f>G29/('022_115c_2018'!D30-'022_115c_2018'!L30)</f>
        <v>4.0451132974529498E-3</v>
      </c>
      <c r="I29" s="3"/>
    </row>
    <row r="30" spans="3:9">
      <c r="C30" s="2">
        <f t="shared" si="2"/>
        <v>46</v>
      </c>
      <c r="D30" s="3">
        <f t="shared" si="0"/>
        <v>3172</v>
      </c>
      <c r="E30" s="3">
        <f>'022_115c_2018'!L31</f>
        <v>1461</v>
      </c>
      <c r="F30" s="3">
        <f t="shared" si="1"/>
        <v>2537.6000000000004</v>
      </c>
      <c r="G30" s="3">
        <v>120</v>
      </c>
      <c r="H30">
        <f>G30/('022_115c_2018'!D31-'022_115c_2018'!L31)</f>
        <v>4.0020010005002498E-3</v>
      </c>
      <c r="I30" s="3"/>
    </row>
    <row r="31" spans="3:9">
      <c r="C31" s="2">
        <f t="shared" si="2"/>
        <v>47</v>
      </c>
      <c r="D31" s="3">
        <f t="shared" si="0"/>
        <v>3309</v>
      </c>
      <c r="E31" s="3">
        <f>'022_115c_2018'!L32</f>
        <v>1618</v>
      </c>
      <c r="F31" s="3">
        <f t="shared" si="1"/>
        <v>2647.2000000000003</v>
      </c>
      <c r="G31" s="3">
        <v>137</v>
      </c>
      <c r="H31">
        <f>G31/('022_115c_2018'!D32-'022_115c_2018'!L32)</f>
        <v>4.5177246496290189E-3</v>
      </c>
      <c r="I31" s="3"/>
    </row>
    <row r="32" spans="3:9">
      <c r="C32" s="2">
        <f t="shared" si="2"/>
        <v>48</v>
      </c>
      <c r="D32" s="3">
        <f t="shared" si="0"/>
        <v>3481</v>
      </c>
      <c r="E32" s="3">
        <f>'022_115c_2018'!L33</f>
        <v>1804</v>
      </c>
      <c r="F32" s="3">
        <f t="shared" si="1"/>
        <v>2784.8</v>
      </c>
      <c r="G32" s="3">
        <v>172</v>
      </c>
      <c r="H32">
        <f>G32/('022_115c_2018'!D33-'022_115c_2018'!L33)</f>
        <v>5.5275251470257416E-3</v>
      </c>
      <c r="I32" s="3"/>
    </row>
    <row r="33" spans="3:9">
      <c r="C33" s="2">
        <f t="shared" si="2"/>
        <v>49</v>
      </c>
      <c r="D33" s="3">
        <f t="shared" si="0"/>
        <v>3658</v>
      </c>
      <c r="E33" s="3">
        <f>'022_115c_2018'!L34</f>
        <v>1923</v>
      </c>
      <c r="F33" s="3">
        <f t="shared" si="1"/>
        <v>2926.4</v>
      </c>
      <c r="G33" s="3">
        <v>177</v>
      </c>
      <c r="H33">
        <f>G33/('022_115c_2018'!D34-'022_115c_2018'!L34)</f>
        <v>5.5655126874823132E-3</v>
      </c>
      <c r="I33" s="3"/>
    </row>
    <row r="34" spans="3:9">
      <c r="C34" s="2">
        <f t="shared" si="2"/>
        <v>50</v>
      </c>
      <c r="D34" s="3">
        <f t="shared" si="0"/>
        <v>3870</v>
      </c>
      <c r="E34" s="3">
        <f>'022_115c_2018'!L35</f>
        <v>2246</v>
      </c>
      <c r="F34" s="3">
        <f t="shared" si="1"/>
        <v>3096</v>
      </c>
      <c r="G34" s="3">
        <v>212</v>
      </c>
      <c r="H34">
        <f>G34/('022_115c_2018'!D35-'022_115c_2018'!L35)</f>
        <v>6.3194920559215429E-3</v>
      </c>
      <c r="I34" s="3"/>
    </row>
    <row r="35" spans="3:9">
      <c r="C35" s="2">
        <f t="shared" si="2"/>
        <v>51</v>
      </c>
      <c r="D35" s="3">
        <f t="shared" si="0"/>
        <v>4123</v>
      </c>
      <c r="E35" s="3">
        <f>'022_115c_2018'!L36</f>
        <v>2491</v>
      </c>
      <c r="F35" s="3">
        <f t="shared" si="1"/>
        <v>3298.4</v>
      </c>
      <c r="G35" s="3">
        <v>253</v>
      </c>
      <c r="H35">
        <f>G35/('022_115c_2018'!D36-'022_115c_2018'!L36)</f>
        <v>7.3991752697920628E-3</v>
      </c>
      <c r="I35" s="3"/>
    </row>
    <row r="36" spans="3:9">
      <c r="C36" s="2">
        <f t="shared" si="2"/>
        <v>52</v>
      </c>
      <c r="D36" s="3">
        <f t="shared" si="0"/>
        <v>4372</v>
      </c>
      <c r="E36" s="3">
        <f>'022_115c_2018'!L37</f>
        <v>2675</v>
      </c>
      <c r="F36" s="3">
        <f t="shared" si="1"/>
        <v>3497.6000000000004</v>
      </c>
      <c r="G36" s="3">
        <v>249</v>
      </c>
      <c r="H36">
        <f>G36/('022_115c_2018'!D37-'022_115c_2018'!L37)</f>
        <v>7.312990102499339E-3</v>
      </c>
      <c r="I36" s="3"/>
    </row>
    <row r="37" spans="3:9">
      <c r="C37" s="2">
        <f t="shared" si="2"/>
        <v>53</v>
      </c>
      <c r="D37" s="3">
        <f t="shared" si="0"/>
        <v>4681</v>
      </c>
      <c r="E37" s="3">
        <f>'022_115c_2018'!L38</f>
        <v>2938</v>
      </c>
      <c r="F37" s="3">
        <f t="shared" si="1"/>
        <v>3744.8</v>
      </c>
      <c r="G37" s="3">
        <v>309</v>
      </c>
      <c r="H37">
        <f>G37/('022_115c_2018'!D38-'022_115c_2018'!L38)</f>
        <v>9.1428233275142757E-3</v>
      </c>
      <c r="I37" s="3"/>
    </row>
    <row r="38" spans="3:9">
      <c r="C38" s="2">
        <f t="shared" si="2"/>
        <v>54</v>
      </c>
      <c r="D38" s="3">
        <f t="shared" si="0"/>
        <v>5032</v>
      </c>
      <c r="E38" s="3">
        <f>'022_115c_2018'!L39</f>
        <v>3137</v>
      </c>
      <c r="F38" s="3">
        <f t="shared" si="1"/>
        <v>4025.6000000000004</v>
      </c>
      <c r="G38" s="3">
        <v>351</v>
      </c>
      <c r="H38">
        <f>G38/('022_115c_2018'!D39-'022_115c_2018'!L39)</f>
        <v>1.0254462590201291E-2</v>
      </c>
      <c r="I38" s="3"/>
    </row>
    <row r="39" spans="3:9">
      <c r="C39" s="2">
        <f t="shared" si="2"/>
        <v>55</v>
      </c>
      <c r="D39" s="3">
        <f t="shared" si="0"/>
        <v>5434</v>
      </c>
      <c r="E39" s="3">
        <f>'022_115c_2018'!L40</f>
        <v>3490</v>
      </c>
      <c r="F39" s="3">
        <f t="shared" si="1"/>
        <v>4347.2</v>
      </c>
      <c r="G39" s="3">
        <v>402</v>
      </c>
      <c r="H39">
        <f>G39/('022_115c_2018'!D40-'022_115c_2018'!L40)</f>
        <v>1.1784363732301469E-2</v>
      </c>
      <c r="I39" s="3"/>
    </row>
    <row r="40" spans="3:9">
      <c r="C40" s="2">
        <f t="shared" si="2"/>
        <v>56</v>
      </c>
      <c r="D40" s="3">
        <f t="shared" si="0"/>
        <v>5891</v>
      </c>
      <c r="E40" s="3">
        <f>'022_115c_2018'!L41</f>
        <v>3959</v>
      </c>
      <c r="F40" s="3">
        <f t="shared" si="1"/>
        <v>4712.8</v>
      </c>
      <c r="G40" s="3">
        <v>457</v>
      </c>
      <c r="H40">
        <f>G40/('022_115c_2018'!D41-'022_115c_2018'!L41)</f>
        <v>1.3783743025184739E-2</v>
      </c>
      <c r="I40" s="3"/>
    </row>
    <row r="41" spans="3:9">
      <c r="C41" s="2">
        <f t="shared" si="2"/>
        <v>57</v>
      </c>
      <c r="D41" s="3">
        <f t="shared" si="0"/>
        <v>6384</v>
      </c>
      <c r="E41" s="3">
        <f>'022_115c_2018'!L42</f>
        <v>4373</v>
      </c>
      <c r="F41" s="3">
        <f t="shared" si="1"/>
        <v>5107.2000000000007</v>
      </c>
      <c r="G41" s="3">
        <v>493</v>
      </c>
      <c r="H41">
        <f>G41/('022_115c_2018'!D42-'022_115c_2018'!L42)</f>
        <v>1.5299155908639523E-2</v>
      </c>
      <c r="I41" s="3"/>
    </row>
    <row r="42" spans="3:9">
      <c r="C42" s="2">
        <f t="shared" si="2"/>
        <v>58</v>
      </c>
      <c r="D42" s="3">
        <f t="shared" si="0"/>
        <v>6958</v>
      </c>
      <c r="E42" s="3">
        <f>'022_115c_2018'!L43</f>
        <v>4660</v>
      </c>
      <c r="F42" s="3">
        <f t="shared" si="1"/>
        <v>5566.4000000000005</v>
      </c>
      <c r="G42" s="3">
        <v>574</v>
      </c>
      <c r="H42">
        <f>G42/('022_115c_2018'!D43-'022_115c_2018'!L43)</f>
        <v>1.8282001465108132E-2</v>
      </c>
      <c r="I42" s="3"/>
    </row>
    <row r="43" spans="3:9">
      <c r="C43" s="2">
        <f t="shared" si="2"/>
        <v>59</v>
      </c>
      <c r="D43" s="3">
        <f t="shared" si="0"/>
        <v>7690</v>
      </c>
      <c r="E43" s="3">
        <f>'022_115c_2018'!L44</f>
        <v>5350</v>
      </c>
      <c r="F43" s="3">
        <f t="shared" si="1"/>
        <v>6152</v>
      </c>
      <c r="G43" s="3">
        <v>732</v>
      </c>
      <c r="H43">
        <f>G43/('022_115c_2018'!D44-'022_115c_2018'!L44)</f>
        <v>2.405125677673731E-2</v>
      </c>
      <c r="I43" s="3"/>
    </row>
    <row r="44" spans="3:9">
      <c r="C44" s="2">
        <f t="shared" si="2"/>
        <v>60</v>
      </c>
      <c r="D44" s="3">
        <f t="shared" si="0"/>
        <v>8603</v>
      </c>
      <c r="E44" s="3">
        <f>'022_115c_2018'!L45</f>
        <v>6161</v>
      </c>
      <c r="F44" s="3">
        <f t="shared" si="1"/>
        <v>6882.4000000000005</v>
      </c>
      <c r="G44" s="3">
        <v>913</v>
      </c>
      <c r="H44">
        <f>G44/('022_115c_2018'!D45-'022_115c_2018'!L45)</f>
        <v>3.2338044132752451E-2</v>
      </c>
      <c r="I44" s="3"/>
    </row>
    <row r="45" spans="3:9">
      <c r="C45" s="2">
        <f t="shared" si="2"/>
        <v>61</v>
      </c>
      <c r="D45" s="3">
        <f t="shared" si="0"/>
        <v>9403</v>
      </c>
      <c r="E45" s="3">
        <f>'022_115c_2018'!L46</f>
        <v>7404</v>
      </c>
      <c r="F45" s="3">
        <f t="shared" si="1"/>
        <v>7522.4000000000005</v>
      </c>
      <c r="G45" s="3">
        <v>800</v>
      </c>
      <c r="H45">
        <f>G45/('022_115c_2018'!D46-'022_115c_2018'!L46)</f>
        <v>2.8290543885706204E-2</v>
      </c>
      <c r="I45" s="3"/>
    </row>
    <row r="46" spans="3:9">
      <c r="C46" s="2">
        <f t="shared" si="2"/>
        <v>62</v>
      </c>
      <c r="D46" s="3">
        <f t="shared" si="0"/>
        <v>9949</v>
      </c>
      <c r="E46" s="3">
        <f>'022_115c_2018'!L47</f>
        <v>8278</v>
      </c>
      <c r="F46" s="3">
        <f t="shared" si="1"/>
        <v>7959.2000000000007</v>
      </c>
      <c r="G46" s="3">
        <v>546</v>
      </c>
      <c r="H46">
        <f>G46/('022_115c_2018'!D47-'022_115c_2018'!L47)</f>
        <v>1.9444444444444445E-2</v>
      </c>
      <c r="I46" s="3"/>
    </row>
    <row r="47" spans="3:9">
      <c r="C47" s="2">
        <f t="shared" si="2"/>
        <v>63</v>
      </c>
      <c r="D47" s="3">
        <f t="shared" si="0"/>
        <v>10088</v>
      </c>
      <c r="E47" s="3">
        <f>'022_115c_2018'!L48</f>
        <v>5074</v>
      </c>
      <c r="F47" s="3">
        <f t="shared" si="1"/>
        <v>8070.4000000000005</v>
      </c>
      <c r="G47" s="3">
        <v>139</v>
      </c>
      <c r="H47">
        <f>G47/('022_115c_2018'!D48-'022_115c_2018'!L48)</f>
        <v>4.5448600575464298E-3</v>
      </c>
      <c r="I47" s="3"/>
    </row>
    <row r="48" spans="3:9">
      <c r="C48" s="2">
        <f t="shared" si="2"/>
        <v>64</v>
      </c>
      <c r="D48" s="3">
        <f t="shared" si="0"/>
        <v>10098</v>
      </c>
      <c r="E48" s="3">
        <f>'022_115c_2018'!L49</f>
        <v>4725</v>
      </c>
      <c r="F48" s="3">
        <f t="shared" si="1"/>
        <v>8078.4000000000005</v>
      </c>
      <c r="G48" s="3">
        <v>10</v>
      </c>
      <c r="H48">
        <f>G48/('022_115c_2018'!D49-'022_115c_2018'!L49)</f>
        <v>3.3070970302268666E-4</v>
      </c>
      <c r="I48" s="3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85EB-9BF6-1F4F-92B3-98D8318AAB2C}">
  <dimension ref="A1:J55"/>
  <sheetViews>
    <sheetView workbookViewId="0">
      <selection activeCell="F5" sqref="F5"/>
    </sheetView>
  </sheetViews>
  <sheetFormatPr baseColWidth="10" defaultRowHeight="15"/>
  <sheetData>
    <row r="1" spans="1:10">
      <c r="A1" t="s">
        <v>92</v>
      </c>
    </row>
    <row r="4" spans="1:10">
      <c r="C4" t="s">
        <v>88</v>
      </c>
      <c r="D4" t="s">
        <v>92</v>
      </c>
      <c r="E4" t="s">
        <v>93</v>
      </c>
      <c r="F4" t="s">
        <v>94</v>
      </c>
      <c r="G4" t="s">
        <v>95</v>
      </c>
      <c r="I4" t="s">
        <v>85</v>
      </c>
      <c r="J4" t="s">
        <v>96</v>
      </c>
    </row>
    <row r="5" spans="1:10">
      <c r="C5" t="str">
        <f>Yhteensä!C5</f>
        <v>20</v>
      </c>
      <c r="D5">
        <f>Yhteensä!J5</f>
        <v>1.4412416851441241E-2</v>
      </c>
      <c r="E5">
        <f t="shared" ref="E5:E45" si="0">D5</f>
        <v>1.4412416851441241E-2</v>
      </c>
      <c r="F5">
        <f>Yhteensä!D5+Yhteensä!E5+Yhteensä!F5+Yhteensä!I5</f>
        <v>0.89842832920307814</v>
      </c>
      <c r="G5">
        <f>F5+MAX(0,Yhteensä!H5-Yhteensä!J5)</f>
        <v>0.89842832920307814</v>
      </c>
      <c r="I5">
        <f>MAX(0,E6-E5)/G5</f>
        <v>3.8442073256793989E-3</v>
      </c>
      <c r="J5">
        <f>alkavuus!H4</f>
        <v>4.6979421689935814E-3</v>
      </c>
    </row>
    <row r="6" spans="1:10">
      <c r="C6" t="str">
        <f>Yhteensä!C6</f>
        <v>21</v>
      </c>
      <c r="D6">
        <f>Yhteensä!J6</f>
        <v>1.7866161616161617E-2</v>
      </c>
      <c r="E6">
        <f t="shared" si="0"/>
        <v>1.7866161616161617E-2</v>
      </c>
      <c r="F6">
        <f>Yhteensä!D6+Yhteensä!E6+Yhteensä!F6+Yhteensä!I6</f>
        <v>0.9688131313131314</v>
      </c>
      <c r="G6">
        <f>F6+MAX(0,Yhteensä!H6-Yhteensä!J6)</f>
        <v>0.9688131313131314</v>
      </c>
      <c r="I6">
        <f t="shared" ref="I6:I54" si="1">MAX(0,E7-E6)/G6</f>
        <v>2.1573119081340002E-3</v>
      </c>
      <c r="J6">
        <f>alkavuus!H5</f>
        <v>4.4353024362023524E-3</v>
      </c>
    </row>
    <row r="7" spans="1:10">
      <c r="C7" t="str">
        <f>Yhteensä!C7</f>
        <v>22</v>
      </c>
      <c r="D7">
        <f>Yhteensä!J7</f>
        <v>1.9956193721100024E-2</v>
      </c>
      <c r="E7">
        <f t="shared" si="0"/>
        <v>1.9956193721100024E-2</v>
      </c>
      <c r="F7">
        <f>Yhteensä!D7+Yhteensä!E7+Yhteensä!F7+Yhteensä!I7</f>
        <v>0.97605865174008277</v>
      </c>
      <c r="G7">
        <f>F7+MAX(0,Yhteensä!H7-Yhteensä!J7)</f>
        <v>0.97605865174008277</v>
      </c>
      <c r="I7">
        <f t="shared" si="1"/>
        <v>0</v>
      </c>
      <c r="J7">
        <f>alkavuus!H6</f>
        <v>3.6317357834616338E-3</v>
      </c>
    </row>
    <row r="8" spans="1:10">
      <c r="C8" t="str">
        <f>Yhteensä!C8</f>
        <v>23</v>
      </c>
      <c r="D8">
        <f>Yhteensä!J8</f>
        <v>1.9219483568075117E-2</v>
      </c>
      <c r="E8">
        <f t="shared" si="0"/>
        <v>1.9219483568075117E-2</v>
      </c>
      <c r="F8">
        <f>Yhteensä!D8+Yhteensä!E8+Yhteensä!F8+Yhteensä!I8</f>
        <v>0.97922535211267592</v>
      </c>
      <c r="G8">
        <f>F8+MAX(0,Yhteensä!H8-Yhteensä!J8)</f>
        <v>0.97922535211267592</v>
      </c>
      <c r="I8">
        <f t="shared" si="1"/>
        <v>2.9155772757960287E-3</v>
      </c>
      <c r="J8">
        <f>alkavuus!H7</f>
        <v>3.1413612565445027E-3</v>
      </c>
    </row>
    <row r="9" spans="1:10">
      <c r="C9" t="str">
        <f>Yhteensä!C9</f>
        <v>24</v>
      </c>
      <c r="D9">
        <f>Yhteensä!J9</f>
        <v>2.20744907525782E-2</v>
      </c>
      <c r="E9">
        <f t="shared" si="0"/>
        <v>2.20744907525782E-2</v>
      </c>
      <c r="F9">
        <f>Yhteensä!D9+Yhteensä!E9+Yhteensä!F9+Yhteensä!I9</f>
        <v>0.97838006761555718</v>
      </c>
      <c r="G9">
        <f>F9+MAX(0,Yhteensä!H9-Yhteensä!J9)</f>
        <v>0.97838006761555718</v>
      </c>
      <c r="I9">
        <f t="shared" si="1"/>
        <v>8.167699267685347E-4</v>
      </c>
      <c r="J9">
        <f>alkavuus!H8</f>
        <v>3.4570913950380572E-3</v>
      </c>
    </row>
    <row r="10" spans="1:10">
      <c r="C10" t="str">
        <f>Yhteensä!C10</f>
        <v>25</v>
      </c>
      <c r="D10">
        <f>Yhteensä!J10</f>
        <v>2.2873602168756352E-2</v>
      </c>
      <c r="E10">
        <f t="shared" si="0"/>
        <v>2.2873602168756352E-2</v>
      </c>
      <c r="F10">
        <f>Yhteensä!D10+Yhteensä!E10+Yhteensä!F10+Yhteensä!I10</f>
        <v>0.97786061222184573</v>
      </c>
      <c r="G10">
        <f>F10+MAX(0,Yhteensä!H10-Yhteensä!J10)</f>
        <v>0.97786061222184573</v>
      </c>
      <c r="I10">
        <f t="shared" si="1"/>
        <v>1.40483359020925E-3</v>
      </c>
      <c r="J10">
        <f>alkavuus!H9</f>
        <v>3.0056066123345473E-3</v>
      </c>
    </row>
    <row r="11" spans="1:10">
      <c r="C11" t="str">
        <f>Yhteensä!C11</f>
        <v>26</v>
      </c>
      <c r="D11">
        <f>Yhteensä!J11</f>
        <v>2.4247333603348183E-2</v>
      </c>
      <c r="E11">
        <f t="shared" si="0"/>
        <v>2.4247333603348183E-2</v>
      </c>
      <c r="F11">
        <f>Yhteensä!D11+Yhteensä!E11+Yhteensä!F11+Yhteensä!I11</f>
        <v>0.97818280005400293</v>
      </c>
      <c r="G11">
        <f>F11+MAX(0,Yhteensä!H11-Yhteensä!J11)</f>
        <v>0.97818280005400293</v>
      </c>
      <c r="I11">
        <f t="shared" si="1"/>
        <v>1.7728213220235781E-3</v>
      </c>
      <c r="J11">
        <f>alkavuus!H10</f>
        <v>2.9056092093975704E-3</v>
      </c>
    </row>
    <row r="12" spans="1:10">
      <c r="C12" t="str">
        <f>Yhteensä!C12</f>
        <v>27</v>
      </c>
      <c r="D12">
        <f>Yhteensä!J12</f>
        <v>2.5981476928120646E-2</v>
      </c>
      <c r="E12">
        <f t="shared" si="0"/>
        <v>2.5981476928120646E-2</v>
      </c>
      <c r="F12">
        <f>Yhteensä!D12+Yhteensä!E12+Yhteensä!F12+Yhteensä!I12</f>
        <v>0.97628609676802447</v>
      </c>
      <c r="G12">
        <f>F12+MAX(0,Yhteensä!H12-Yhteensä!J12)</f>
        <v>0.97628609676802447</v>
      </c>
      <c r="I12">
        <f t="shared" si="1"/>
        <v>0</v>
      </c>
      <c r="J12">
        <f>alkavuus!H11</f>
        <v>3.0292830696735107E-3</v>
      </c>
    </row>
    <row r="13" spans="1:10">
      <c r="C13" t="str">
        <f>Yhteensä!C13</f>
        <v>28</v>
      </c>
      <c r="D13">
        <f>Yhteensä!J13</f>
        <v>2.5087389083086852E-2</v>
      </c>
      <c r="E13">
        <f t="shared" si="0"/>
        <v>2.5087389083086852E-2</v>
      </c>
      <c r="F13">
        <f>Yhteensä!D13+Yhteensä!E13+Yhteensä!F13+Yhteensä!I13</f>
        <v>0.97698305996235557</v>
      </c>
      <c r="G13">
        <f>F13+MAX(0,Yhteensä!H13-Yhteensä!J13)</f>
        <v>0.97698305996235557</v>
      </c>
      <c r="I13">
        <f t="shared" si="1"/>
        <v>0</v>
      </c>
      <c r="J13">
        <f>alkavuus!H12</f>
        <v>2.2892131174669719E-3</v>
      </c>
    </row>
    <row r="14" spans="1:10">
      <c r="C14" t="str">
        <f>Yhteensä!C14</f>
        <v>29</v>
      </c>
      <c r="D14">
        <f>Yhteensä!J14</f>
        <v>2.3162522324495123E-2</v>
      </c>
      <c r="E14">
        <f t="shared" si="0"/>
        <v>2.3162522324495123E-2</v>
      </c>
      <c r="F14">
        <f>Yhteensä!D14+Yhteensä!E14+Yhteensä!F14+Yhteensä!I14</f>
        <v>0.97834867426844341</v>
      </c>
      <c r="G14">
        <f>F14+MAX(0,Yhteensä!H14-Yhteensä!J14)</f>
        <v>0.97834867426844341</v>
      </c>
      <c r="I14">
        <f t="shared" si="1"/>
        <v>1.891443271989704E-3</v>
      </c>
      <c r="J14">
        <f>alkavuus!H13</f>
        <v>2.1377137713771378E-3</v>
      </c>
    </row>
    <row r="15" spans="1:10">
      <c r="C15" t="str">
        <f>Yhteensä!C15</f>
        <v>30</v>
      </c>
      <c r="D15">
        <f>Yhteensä!J15</f>
        <v>2.5013013342100217E-2</v>
      </c>
      <c r="E15">
        <f t="shared" si="0"/>
        <v>2.5013013342100217E-2</v>
      </c>
      <c r="F15">
        <f>Yhteensä!D15+Yhteensä!E15+Yhteensä!F15+Yhteensä!I15</f>
        <v>0.97780882715542039</v>
      </c>
      <c r="G15">
        <f>F15+MAX(0,Yhteensä!H15-Yhteensä!J15)</f>
        <v>0.97780882715542039</v>
      </c>
      <c r="I15">
        <f t="shared" si="1"/>
        <v>0</v>
      </c>
      <c r="J15">
        <f>alkavuus!H14</f>
        <v>1.8545577160840733E-3</v>
      </c>
    </row>
    <row r="16" spans="1:10">
      <c r="C16" t="str">
        <f>Yhteensä!C16</f>
        <v>31</v>
      </c>
      <c r="D16">
        <f>Yhteensä!J16</f>
        <v>2.3496079216988153E-2</v>
      </c>
      <c r="E16">
        <f t="shared" si="0"/>
        <v>2.3496079216988153E-2</v>
      </c>
      <c r="F16">
        <f>Yhteensä!D16+Yhteensä!E16+Yhteensä!F16+Yhteensä!I16</f>
        <v>0.97890790452750287</v>
      </c>
      <c r="G16">
        <f>F16+MAX(0,Yhteensä!H16-Yhteensä!J16)</f>
        <v>0.97890790452750287</v>
      </c>
      <c r="I16">
        <f t="shared" si="1"/>
        <v>2.2650950114908911E-3</v>
      </c>
      <c r="J16">
        <f>alkavuus!H15</f>
        <v>2.8135166026787024E-3</v>
      </c>
    </row>
    <row r="17" spans="3:10">
      <c r="C17" t="str">
        <f>Yhteensä!C17</f>
        <v>32</v>
      </c>
      <c r="D17">
        <f>Yhteensä!J17</f>
        <v>2.5713398628242401E-2</v>
      </c>
      <c r="E17">
        <f t="shared" si="0"/>
        <v>2.5713398628242401E-2</v>
      </c>
      <c r="F17">
        <f>Yhteensä!D17+Yhteensä!E17+Yhteensä!F17+Yhteensä!I17</f>
        <v>0.97645996217787689</v>
      </c>
      <c r="G17">
        <f>F17+MAX(0,Yhteensä!H17-Yhteensä!J17)</f>
        <v>0.97645996217787689</v>
      </c>
      <c r="I17">
        <f t="shared" si="1"/>
        <v>0</v>
      </c>
      <c r="J17">
        <f>alkavuus!H16</f>
        <v>2.6073353033200068E-3</v>
      </c>
    </row>
    <row r="18" spans="3:10">
      <c r="C18" t="str">
        <f>Yhteensä!C18</f>
        <v>33</v>
      </c>
      <c r="D18">
        <f>Yhteensä!J18</f>
        <v>2.5633995887594244E-2</v>
      </c>
      <c r="E18">
        <f t="shared" si="0"/>
        <v>2.5633995887594244E-2</v>
      </c>
      <c r="F18">
        <f>Yhteensä!D18+Yhteensä!E18+Yhteensä!F18+Yhteensä!I18</f>
        <v>0.97639479095270731</v>
      </c>
      <c r="G18">
        <f>F18+MAX(0,Yhteensä!H18-Yhteensä!J18)</f>
        <v>0.97639479095270731</v>
      </c>
      <c r="I18">
        <f t="shared" si="1"/>
        <v>2.6805802907449274E-3</v>
      </c>
      <c r="J18">
        <f>alkavuus!H17</f>
        <v>2.9262802476083287E-3</v>
      </c>
    </row>
    <row r="19" spans="3:10">
      <c r="C19" t="str">
        <f>Yhteensä!C19</f>
        <v>34</v>
      </c>
      <c r="D19">
        <f>Yhteensä!J19</f>
        <v>2.8251300520208085E-2</v>
      </c>
      <c r="E19">
        <f t="shared" si="0"/>
        <v>2.8251300520208085E-2</v>
      </c>
      <c r="F19">
        <f>Yhteensä!D19+Yhteensä!E19+Yhteensä!F19+Yhteensä!I19</f>
        <v>0.97444311057756439</v>
      </c>
      <c r="G19">
        <f>F19+MAX(0,Yhteensä!H19-Yhteensä!J19)</f>
        <v>0.97444311057756439</v>
      </c>
      <c r="I19">
        <f t="shared" si="1"/>
        <v>6.9723723720214038E-4</v>
      </c>
      <c r="J19">
        <f>alkavuus!H18</f>
        <v>2.9374622522374129E-3</v>
      </c>
    </row>
    <row r="20" spans="3:10">
      <c r="C20" t="str">
        <f>Yhteensä!C20</f>
        <v>35</v>
      </c>
      <c r="D20">
        <f>Yhteensä!J20</f>
        <v>2.8930718542437846E-2</v>
      </c>
      <c r="E20">
        <f t="shared" si="0"/>
        <v>2.8930718542437846E-2</v>
      </c>
      <c r="F20">
        <f>Yhteensä!D20+Yhteensä!E20+Yhteensä!F20+Yhteensä!I20</f>
        <v>0.97406211441022827</v>
      </c>
      <c r="G20">
        <f>F20+MAX(0,Yhteensä!H20-Yhteensä!J20)</f>
        <v>0.97406211441022827</v>
      </c>
      <c r="I20">
        <f t="shared" si="1"/>
        <v>0</v>
      </c>
      <c r="J20">
        <f>alkavuus!H19</f>
        <v>2.7846116412987643E-3</v>
      </c>
    </row>
    <row r="21" spans="3:10">
      <c r="C21" t="str">
        <f>Yhteensä!C21</f>
        <v>36</v>
      </c>
      <c r="D21">
        <f>Yhteensä!J21</f>
        <v>2.8930188480572813E-2</v>
      </c>
      <c r="E21">
        <f t="shared" si="0"/>
        <v>2.8930188480572813E-2</v>
      </c>
      <c r="F21">
        <f>Yhteensä!D21+Yhteensä!E21+Yhteensä!F21+Yhteensä!I21</f>
        <v>0.97399178688006738</v>
      </c>
      <c r="G21">
        <f>F21+MAX(0,Yhteensä!H21-Yhteensä!J21)</f>
        <v>0.97399178688006738</v>
      </c>
      <c r="I21">
        <f t="shared" si="1"/>
        <v>2.079173925950804E-3</v>
      </c>
      <c r="J21">
        <f>alkavuus!H20</f>
        <v>2.8463769687440701E-3</v>
      </c>
    </row>
    <row r="22" spans="3:10">
      <c r="C22" t="str">
        <f>Yhteensä!C22</f>
        <v>37</v>
      </c>
      <c r="D22">
        <f>Yhteensä!J22</f>
        <v>3.0955286807944082E-2</v>
      </c>
      <c r="E22">
        <f t="shared" si="0"/>
        <v>3.0955286807944082E-2</v>
      </c>
      <c r="F22">
        <f>Yhteensä!D22+Yhteensä!E22+Yhteensä!F22+Yhteensä!I22</f>
        <v>0.97212359924553438</v>
      </c>
      <c r="G22">
        <f>F22+MAX(0,Yhteensä!H22-Yhteensä!J22)</f>
        <v>0.97212359924553438</v>
      </c>
      <c r="I22">
        <f t="shared" si="1"/>
        <v>2.6378273195532182E-4</v>
      </c>
      <c r="J22">
        <f>alkavuus!H21</f>
        <v>2.7765056102587587E-3</v>
      </c>
    </row>
    <row r="23" spans="3:10">
      <c r="C23" t="str">
        <f>Yhteensä!C23</f>
        <v>38</v>
      </c>
      <c r="D23">
        <f>Yhteensä!J23</f>
        <v>3.1211716226751309E-2</v>
      </c>
      <c r="E23">
        <f t="shared" si="0"/>
        <v>3.1211716226751309E-2</v>
      </c>
      <c r="F23">
        <f>Yhteensä!D23+Yhteensä!E23+Yhteensä!F23+Yhteensä!I23</f>
        <v>0.97204588484241017</v>
      </c>
      <c r="G23">
        <f>F23+MAX(0,Yhteensä!H23-Yhteensä!J23)</f>
        <v>0.97204588484241017</v>
      </c>
      <c r="I23">
        <f t="shared" si="1"/>
        <v>0</v>
      </c>
      <c r="J23">
        <f>alkavuus!H22</f>
        <v>3.0176749532978878E-3</v>
      </c>
    </row>
    <row r="24" spans="3:10">
      <c r="C24" t="str">
        <f>Yhteensä!C24</f>
        <v>39</v>
      </c>
      <c r="D24">
        <f>Yhteensä!J24</f>
        <v>3.0980725623582766E-2</v>
      </c>
      <c r="E24">
        <f t="shared" si="0"/>
        <v>3.0980725623582766E-2</v>
      </c>
      <c r="F24">
        <f>Yhteensä!D24+Yhteensä!E24+Yhteensä!F24+Yhteensä!I24</f>
        <v>0.97270408163265309</v>
      </c>
      <c r="G24">
        <f>F24+MAX(0,Yhteensä!H24-Yhteensä!J24)</f>
        <v>0.97270408163265309</v>
      </c>
      <c r="I24">
        <f t="shared" si="1"/>
        <v>4.5384011270849104E-3</v>
      </c>
      <c r="J24">
        <f>alkavuus!H23</f>
        <v>3.1298446778015034E-3</v>
      </c>
    </row>
    <row r="25" spans="3:10">
      <c r="C25" t="str">
        <f>Yhteensä!C25</f>
        <v>40</v>
      </c>
      <c r="D25">
        <f>Yhteensä!J25</f>
        <v>3.5395246923984491E-2</v>
      </c>
      <c r="E25">
        <f t="shared" si="0"/>
        <v>3.5395246923984491E-2</v>
      </c>
      <c r="F25">
        <f>Yhteensä!D25+Yhteensä!E25+Yhteensä!F25+Yhteensä!I25</f>
        <v>0.96822855216585202</v>
      </c>
      <c r="G25">
        <f>F25+MAX(0,Yhteensä!H25-Yhteensä!J25)</f>
        <v>0.96822855216585202</v>
      </c>
      <c r="I25">
        <f t="shared" si="1"/>
        <v>0</v>
      </c>
      <c r="J25">
        <f>alkavuus!H24</f>
        <v>3.3490593511561534E-3</v>
      </c>
    </row>
    <row r="26" spans="3:10">
      <c r="C26" t="str">
        <f>Yhteensä!C26</f>
        <v>41</v>
      </c>
      <c r="D26">
        <f>Yhteensä!J26</f>
        <v>3.5222910303471855E-2</v>
      </c>
      <c r="E26">
        <f t="shared" si="0"/>
        <v>3.5222910303471855E-2</v>
      </c>
      <c r="F26">
        <f>Yhteensä!D26+Yhteensä!E26+Yhteensä!F26+Yhteensä!I26</f>
        <v>0.96839185137445005</v>
      </c>
      <c r="G26">
        <f>F26+MAX(0,Yhteensä!H26-Yhteensä!J26)</f>
        <v>0.96839185137445005</v>
      </c>
      <c r="I26">
        <f t="shared" si="1"/>
        <v>6.3147151545904848E-4</v>
      </c>
      <c r="J26">
        <f>alkavuus!H25</f>
        <v>2.991577112982864E-3</v>
      </c>
    </row>
    <row r="27" spans="3:10">
      <c r="C27" t="str">
        <f>Yhteensä!C27</f>
        <v>42</v>
      </c>
      <c r="D27">
        <f>Yhteensä!J27</f>
        <v>3.5834422173417473E-2</v>
      </c>
      <c r="E27">
        <f t="shared" si="0"/>
        <v>3.5834422173417473E-2</v>
      </c>
      <c r="F27">
        <f>Yhteensä!D27+Yhteensä!E27+Yhteensä!F27+Yhteensä!I27</f>
        <v>0.96733479747574447</v>
      </c>
      <c r="G27">
        <f>F27+MAX(0,Yhteensä!H27-Yhteensä!J27)</f>
        <v>0.96733479747574447</v>
      </c>
      <c r="I27">
        <f t="shared" si="1"/>
        <v>1.0792171004915183E-3</v>
      </c>
      <c r="J27">
        <f>alkavuus!H26</f>
        <v>3.0563404647944181E-3</v>
      </c>
    </row>
    <row r="28" spans="3:10">
      <c r="C28" t="str">
        <f>Yhteensä!C28</f>
        <v>43</v>
      </c>
      <c r="D28">
        <f>Yhteensä!J28</f>
        <v>3.6878386428753795E-2</v>
      </c>
      <c r="E28">
        <f t="shared" si="0"/>
        <v>3.6878386428753795E-2</v>
      </c>
      <c r="F28">
        <f>Yhteensä!D28+Yhteensä!E28+Yhteensä!F28+Yhteensä!I28</f>
        <v>0.96700802814104558</v>
      </c>
      <c r="G28">
        <f>F28+MAX(0,Yhteensä!H28-Yhteensä!J28)</f>
        <v>0.96700802814104558</v>
      </c>
      <c r="I28">
        <f t="shared" si="1"/>
        <v>3.5551828977847346E-3</v>
      </c>
      <c r="J28">
        <f>alkavuus!H27</f>
        <v>3.4461429707519659E-3</v>
      </c>
    </row>
    <row r="29" spans="3:10">
      <c r="C29" t="str">
        <f>Yhteensä!C29</f>
        <v>44</v>
      </c>
      <c r="D29">
        <f>Yhteensä!J29</f>
        <v>4.031627683242138E-2</v>
      </c>
      <c r="E29">
        <f t="shared" si="0"/>
        <v>4.031627683242138E-2</v>
      </c>
      <c r="F29">
        <f>Yhteensä!D29+Yhteensä!E29+Yhteensä!F29+Yhteensä!I29</f>
        <v>0.96377247309241787</v>
      </c>
      <c r="G29">
        <f>F29+MAX(0,Yhteensä!H29-Yhteensä!J29)</f>
        <v>0.96377247309241787</v>
      </c>
      <c r="I29">
        <f t="shared" si="1"/>
        <v>4.5823498140294527E-3</v>
      </c>
      <c r="J29">
        <f>alkavuus!H28</f>
        <v>3.6339713668118168E-3</v>
      </c>
    </row>
    <row r="30" spans="3:10">
      <c r="C30" t="str">
        <f>Yhteensä!C30</f>
        <v>45</v>
      </c>
      <c r="D30">
        <f>Yhteensä!J30</f>
        <v>4.4732619445263126E-2</v>
      </c>
      <c r="E30">
        <f t="shared" si="0"/>
        <v>4.4732619445263126E-2</v>
      </c>
      <c r="F30">
        <f>Yhteensä!D30+Yhteensä!E30+Yhteensä!F30+Yhteensä!I30</f>
        <v>0.95949176408946524</v>
      </c>
      <c r="G30">
        <f>F30+MAX(0,Yhteensä!H30-Yhteensä!J30)</f>
        <v>0.95949176408946524</v>
      </c>
      <c r="I30">
        <f t="shared" si="1"/>
        <v>1.8009322661373605E-3</v>
      </c>
      <c r="J30">
        <f>alkavuus!H29</f>
        <v>4.0451132974529498E-3</v>
      </c>
    </row>
    <row r="31" spans="3:10">
      <c r="C31" t="str">
        <f>Yhteensä!C31</f>
        <v>46</v>
      </c>
      <c r="D31">
        <f>Yhteensä!J31</f>
        <v>4.6460599122304901E-2</v>
      </c>
      <c r="E31">
        <f t="shared" si="0"/>
        <v>4.6460599122304901E-2</v>
      </c>
      <c r="F31">
        <f>Yhteensä!D31+Yhteensä!E31+Yhteensä!F31+Yhteensä!I31</f>
        <v>0.95786427526553453</v>
      </c>
      <c r="G31">
        <f>F31+MAX(0,Yhteensä!H31-Yhteensä!J31)</f>
        <v>0.95786427526553453</v>
      </c>
      <c r="I31">
        <f t="shared" si="1"/>
        <v>4.3765344972659798E-3</v>
      </c>
      <c r="J31">
        <f>alkavuus!H30</f>
        <v>4.0020010005002498E-3</v>
      </c>
    </row>
    <row r="32" spans="3:10">
      <c r="C32" t="str">
        <f>Yhteensä!C32</f>
        <v>47</v>
      </c>
      <c r="D32">
        <f>Yhteensä!J32</f>
        <v>5.0652725166703189E-2</v>
      </c>
      <c r="E32">
        <f t="shared" si="0"/>
        <v>5.0652725166703189E-2</v>
      </c>
      <c r="F32">
        <f>Yhteensä!D32+Yhteensä!E32+Yhteensä!F32+Yhteensä!I32</f>
        <v>0.9547318661365557</v>
      </c>
      <c r="G32">
        <f>F32+MAX(0,Yhteensä!H32-Yhteensä!J32)</f>
        <v>0.9547318661365557</v>
      </c>
      <c r="I32">
        <f t="shared" si="1"/>
        <v>4.3416632222741114E-3</v>
      </c>
      <c r="J32">
        <f>alkavuus!H31</f>
        <v>4.5177246496290189E-3</v>
      </c>
    </row>
    <row r="33" spans="3:10">
      <c r="C33" t="str">
        <f>Yhteensä!C33</f>
        <v>48</v>
      </c>
      <c r="D33">
        <f>Yhteensä!J33</f>
        <v>5.4797849397041402E-2</v>
      </c>
      <c r="E33">
        <f t="shared" si="0"/>
        <v>5.4797849397041402E-2</v>
      </c>
      <c r="F33">
        <f>Yhteensä!D33+Yhteensä!E33+Yhteensä!F33+Yhteensä!I33</f>
        <v>0.95091279122748396</v>
      </c>
      <c r="G33">
        <f>F33+MAX(0,Yhteensä!H33-Yhteensä!J33)</f>
        <v>0.95091279122748396</v>
      </c>
      <c r="I33">
        <f t="shared" si="1"/>
        <v>2.3350981972848602E-3</v>
      </c>
      <c r="J33">
        <f>alkavuus!H32</f>
        <v>5.5275251470257416E-3</v>
      </c>
    </row>
    <row r="34" spans="3:10">
      <c r="C34" t="str">
        <f>Yhteensä!C34</f>
        <v>49</v>
      </c>
      <c r="D34">
        <f>Yhteensä!J34</f>
        <v>5.7018324141611815E-2</v>
      </c>
      <c r="E34">
        <f t="shared" si="0"/>
        <v>5.7018324141611815E-2</v>
      </c>
      <c r="F34">
        <f>Yhteensä!D34+Yhteensä!E34+Yhteensä!F34+Yhteensä!I34</f>
        <v>0.94938623020814805</v>
      </c>
      <c r="G34">
        <f>F34+MAX(0,Yhteensä!H34-Yhteensä!J34)</f>
        <v>0.94938623020814805</v>
      </c>
      <c r="I34">
        <f t="shared" si="1"/>
        <v>6.0369271619588214E-3</v>
      </c>
      <c r="J34">
        <f>alkavuus!H33</f>
        <v>5.5655126874823132E-3</v>
      </c>
    </row>
    <row r="35" spans="3:10">
      <c r="C35" t="str">
        <f>Yhteensä!C35</f>
        <v>50</v>
      </c>
      <c r="D35">
        <f>Yhteensä!J35</f>
        <v>6.2749699661945074E-2</v>
      </c>
      <c r="E35">
        <f t="shared" si="0"/>
        <v>6.2749699661945074E-2</v>
      </c>
      <c r="F35">
        <f>Yhteensä!D35+Yhteensä!E35+Yhteensä!F35+Yhteensä!I35</f>
        <v>0.94415109099544603</v>
      </c>
      <c r="G35">
        <f>F35+MAX(0,Yhteensä!H35-Yhteensä!J35)</f>
        <v>0.94415109099544603</v>
      </c>
      <c r="I35">
        <f t="shared" si="1"/>
        <v>5.4594691742842032E-3</v>
      </c>
      <c r="J35">
        <f>alkavuus!H34</f>
        <v>6.3194920559215429E-3</v>
      </c>
    </row>
    <row r="36" spans="3:10">
      <c r="C36" t="str">
        <f>Yhteensä!C36</f>
        <v>51</v>
      </c>
      <c r="D36">
        <f>Yhteensä!J36</f>
        <v>6.7904263439101512E-2</v>
      </c>
      <c r="E36">
        <f t="shared" si="0"/>
        <v>6.7904263439101512E-2</v>
      </c>
      <c r="F36">
        <f>Yhteensä!D36+Yhteensä!E36+Yhteensä!F36+Yhteensä!I36</f>
        <v>0.93953767309998915</v>
      </c>
      <c r="G36">
        <f>F36+MAX(0,Yhteensä!H36-Yhteensä!J36)</f>
        <v>0.93953767309998915</v>
      </c>
      <c r="I36">
        <f t="shared" si="1"/>
        <v>5.2540583193097512E-3</v>
      </c>
      <c r="J36">
        <f>alkavuus!H35</f>
        <v>7.3991752697920628E-3</v>
      </c>
    </row>
    <row r="37" spans="3:10">
      <c r="C37" t="str">
        <f>Yhteensä!C37</f>
        <v>52</v>
      </c>
      <c r="D37">
        <f>Yhteensä!J37</f>
        <v>7.2840649166757435E-2</v>
      </c>
      <c r="E37">
        <f t="shared" si="0"/>
        <v>7.2840649166757435E-2</v>
      </c>
      <c r="F37">
        <f>Yhteensä!D37+Yhteensä!E37+Yhteensä!F37+Yhteensä!I37</f>
        <v>0.93513778455505936</v>
      </c>
      <c r="G37">
        <f>F37+MAX(0,Yhteensä!H37-Yhteensä!J37)</f>
        <v>0.93513778455505936</v>
      </c>
      <c r="I37">
        <f t="shared" si="1"/>
        <v>7.6326433974014179E-3</v>
      </c>
      <c r="J37">
        <f>alkavuus!H36</f>
        <v>7.312990102499339E-3</v>
      </c>
    </row>
    <row r="38" spans="3:10">
      <c r="C38" t="str">
        <f>Yhteensä!C38</f>
        <v>53</v>
      </c>
      <c r="D38">
        <f>Yhteensä!J38</f>
        <v>7.9978222403702198E-2</v>
      </c>
      <c r="E38">
        <f t="shared" si="0"/>
        <v>7.9978222403702198E-2</v>
      </c>
      <c r="F38">
        <f>Yhteensä!D38+Yhteensä!E38+Yhteensä!F38+Yhteensä!I38</f>
        <v>0.9282155982033482</v>
      </c>
      <c r="G38">
        <f>F38+MAX(0,Yhteensä!H38-Yhteensä!J38)</f>
        <v>0.9282155982033482</v>
      </c>
      <c r="I38">
        <f t="shared" si="1"/>
        <v>4.282522463039143E-3</v>
      </c>
      <c r="J38">
        <f>alkavuus!H37</f>
        <v>9.1428233275142757E-3</v>
      </c>
    </row>
    <row r="39" spans="3:10">
      <c r="C39" t="str">
        <f>Yhteensä!C39</f>
        <v>54</v>
      </c>
      <c r="D39">
        <f>Yhteensä!J39</f>
        <v>8.3953326553551352E-2</v>
      </c>
      <c r="E39">
        <f t="shared" si="0"/>
        <v>8.3953326553551352E-2</v>
      </c>
      <c r="F39">
        <f>Yhteensä!D39+Yhteensä!E39+Yhteensä!F39+Yhteensä!I39</f>
        <v>0.9219879034416314</v>
      </c>
      <c r="G39">
        <f>F39+MAX(0,Yhteensä!H39-Yhteensä!J39)</f>
        <v>0.9219879034416314</v>
      </c>
      <c r="I39">
        <f t="shared" si="1"/>
        <v>9.6079538107081801E-3</v>
      </c>
      <c r="J39">
        <f>alkavuus!H38</f>
        <v>1.0254462590201291E-2</v>
      </c>
    </row>
    <row r="40" spans="3:10">
      <c r="C40" t="str">
        <f>Yhteensä!C40</f>
        <v>55</v>
      </c>
      <c r="D40">
        <f>Yhteensä!J40</f>
        <v>9.281174374385022E-2</v>
      </c>
      <c r="E40">
        <f t="shared" si="0"/>
        <v>9.281174374385022E-2</v>
      </c>
      <c r="F40">
        <f>Yhteensä!D40+Yhteensä!E40+Yhteensä!F40+Yhteensä!I40</f>
        <v>0.91359731936281685</v>
      </c>
      <c r="G40">
        <f>F40+MAX(0,Yhteensä!H40-Yhteensä!J40)</f>
        <v>0.91359731936281685</v>
      </c>
      <c r="I40">
        <f t="shared" si="1"/>
        <v>1.5170352325036877E-2</v>
      </c>
      <c r="J40">
        <f>alkavuus!H39</f>
        <v>1.1784363732301469E-2</v>
      </c>
    </row>
    <row r="41" spans="3:10">
      <c r="C41" t="str">
        <f>Yhteensä!C41</f>
        <v>56</v>
      </c>
      <c r="D41">
        <f>Yhteensä!J41</f>
        <v>0.10667133696179339</v>
      </c>
      <c r="E41">
        <f t="shared" si="0"/>
        <v>0.10667133696179339</v>
      </c>
      <c r="F41">
        <f>Yhteensä!D41+Yhteensä!E41+Yhteensä!F41+Yhteensä!I41</f>
        <v>0.90079215390418721</v>
      </c>
      <c r="G41">
        <f>F41+MAX(0,Yhteensä!H41-Yhteensä!J41)</f>
        <v>0.90079215390418721</v>
      </c>
      <c r="I41">
        <f t="shared" si="1"/>
        <v>1.4231175989584805E-2</v>
      </c>
      <c r="J41">
        <f>alkavuus!H40</f>
        <v>1.3783743025184739E-2</v>
      </c>
    </row>
    <row r="42" spans="3:10">
      <c r="C42" t="str">
        <f>Yhteensä!C42</f>
        <v>57</v>
      </c>
      <c r="D42">
        <f>Yhteensä!J42</f>
        <v>0.11949066863404104</v>
      </c>
      <c r="E42">
        <f t="shared" si="0"/>
        <v>0.11949066863404104</v>
      </c>
      <c r="F42">
        <f>Yhteensä!D42+Yhteensä!E42+Yhteensä!F42+Yhteensä!I42</f>
        <v>0.88810558242478888</v>
      </c>
      <c r="G42">
        <f>F42+MAX(0,Yhteensä!H42-Yhteensä!J42)</f>
        <v>0.88810558242478888</v>
      </c>
      <c r="I42">
        <f t="shared" si="1"/>
        <v>1.0977462924078495E-2</v>
      </c>
      <c r="J42">
        <f>alkavuus!H41</f>
        <v>1.5299155908639523E-2</v>
      </c>
    </row>
    <row r="43" spans="3:10">
      <c r="C43" t="str">
        <f>Yhteensä!C43</f>
        <v>58</v>
      </c>
      <c r="D43">
        <f>Yhteensä!J43</f>
        <v>0.12923981473777629</v>
      </c>
      <c r="E43">
        <f t="shared" si="0"/>
        <v>0.12923981473777629</v>
      </c>
      <c r="F43">
        <f>Yhteensä!D43+Yhteensä!E43+Yhteensä!F43+Yhteensä!I43</f>
        <v>0.87708350666999468</v>
      </c>
      <c r="G43">
        <f>F43+MAX(0,Yhteensä!H43-Yhteensä!J43)</f>
        <v>0.87708350666999468</v>
      </c>
      <c r="I43">
        <f t="shared" si="1"/>
        <v>2.3104034249340474E-2</v>
      </c>
      <c r="J43">
        <f>alkavuus!H42</f>
        <v>1.8282001465108132E-2</v>
      </c>
    </row>
    <row r="44" spans="3:10">
      <c r="C44" t="str">
        <f>Yhteensä!C44</f>
        <v>59</v>
      </c>
      <c r="D44">
        <f>Yhteensä!J44</f>
        <v>0.14950398211541149</v>
      </c>
      <c r="E44">
        <f t="shared" si="0"/>
        <v>0.14950398211541149</v>
      </c>
      <c r="F44">
        <f>Yhteensä!D44+Yhteensä!E44+Yhteensä!F44+Yhteensä!I44</f>
        <v>0.8555540030739136</v>
      </c>
      <c r="G44">
        <f>F44+MAX(0,Yhteensä!H44-Yhteensä!J44)</f>
        <v>0.8555540030739136</v>
      </c>
      <c r="I44">
        <f t="shared" si="1"/>
        <v>3.4627970421734364E-2</v>
      </c>
      <c r="J44">
        <f>alkavuus!H43</f>
        <v>2.405125677673731E-2</v>
      </c>
    </row>
    <row r="45" spans="3:10">
      <c r="C45" t="str">
        <f>Yhteensä!C45</f>
        <v>60</v>
      </c>
      <c r="D45">
        <f>Yhteensä!J45</f>
        <v>0.1791300808280514</v>
      </c>
      <c r="E45">
        <f t="shared" si="0"/>
        <v>0.1791300808280514</v>
      </c>
      <c r="F45">
        <f>Yhteensä!D45+Yhteensä!E45+Yhteensä!F45+Yhteensä!I45</f>
        <v>0.8221201372332384</v>
      </c>
      <c r="G45">
        <f>F45+MAX(0,Yhteensä!H45-Yhteensä!J45)</f>
        <v>0.8221201372332384</v>
      </c>
      <c r="I45">
        <f t="shared" si="1"/>
        <v>3.4507728867218486E-2</v>
      </c>
      <c r="J45">
        <f>alkavuus!H44</f>
        <v>3.2338044132752451E-2</v>
      </c>
    </row>
    <row r="46" spans="3:10">
      <c r="C46" t="str">
        <f>Yhteensä!C46</f>
        <v>61</v>
      </c>
      <c r="D46">
        <f>Yhteensä!J46</f>
        <v>0.20749957961997645</v>
      </c>
      <c r="E46">
        <f>D46</f>
        <v>0.20749957961997645</v>
      </c>
      <c r="F46">
        <f>Yhteensä!D46+Yhteensä!E46+Yhteensä!F46+Yhteensä!I46</f>
        <v>0.7840087439044896</v>
      </c>
      <c r="G46">
        <f>F46+MAX(0,Yhteensä!H46-Yhteensä!J46)</f>
        <v>0.79250042038002344</v>
      </c>
      <c r="I46">
        <f t="shared" si="1"/>
        <v>2.5464605829944389E-2</v>
      </c>
      <c r="J46">
        <f>alkavuus!H45</f>
        <v>2.8290543885706204E-2</v>
      </c>
    </row>
    <row r="47" spans="3:10">
      <c r="C47" t="str">
        <f>Yhteensä!C47</f>
        <v>62</v>
      </c>
      <c r="D47">
        <f>Yhteensä!J47</f>
        <v>0.22768029044501897</v>
      </c>
      <c r="E47">
        <f>D47</f>
        <v>0.22768029044501897</v>
      </c>
      <c r="F47">
        <f>Yhteensä!D47+Yhteensä!E47+Yhteensä!F47+Yhteensä!I47</f>
        <v>0.70273392375818244</v>
      </c>
      <c r="G47">
        <f>F47+MAX(0,Yhteensä!H47-Yhteensä!J47)</f>
        <v>0.77231970955498097</v>
      </c>
      <c r="I47">
        <f t="shared" si="1"/>
        <v>2.6129995875245591E-2</v>
      </c>
      <c r="J47">
        <f>alkavuus!H46</f>
        <v>1.9444444444444445E-2</v>
      </c>
    </row>
    <row r="48" spans="3:10">
      <c r="C48" t="str">
        <f>Yhteensä!C48</f>
        <v>63</v>
      </c>
      <c r="D48">
        <f>Yhteensä!J48</f>
        <v>0.14229625890403275</v>
      </c>
      <c r="E48">
        <f>E47+($D$47-$D$46)</f>
        <v>0.2478610012700615</v>
      </c>
      <c r="F48">
        <f>Yhteensä!D48+Yhteensä!E48+Yhteensä!F48+Yhteensä!I48</f>
        <v>0.45139940546300972</v>
      </c>
      <c r="G48">
        <f>F48+MAX(0,Yhteensä!H48-Yhteensä!J48)</f>
        <v>0.85770374109596725</v>
      </c>
      <c r="I48">
        <f t="shared" si="1"/>
        <v>2.3528766237227515E-2</v>
      </c>
      <c r="J48">
        <f>alkavuus!H47</f>
        <v>4.5448600575464298E-3</v>
      </c>
    </row>
    <row r="49" spans="3:10">
      <c r="C49" t="str">
        <f>Yhteensä!C49</f>
        <v>64</v>
      </c>
      <c r="D49">
        <f>Yhteensä!J49</f>
        <v>0.13514286531476133</v>
      </c>
      <c r="E49">
        <f t="shared" ref="E49:E55" si="2">E48+($D$47-$D$46)</f>
        <v>0.26804171209510402</v>
      </c>
      <c r="F49">
        <f>Yhteensä!D49+Yhteensä!E49+Yhteensä!F49+Yhteensä!I49</f>
        <v>0.25223808025627092</v>
      </c>
      <c r="G49">
        <f>F49+MAX(0,Yhteensä!H49-Yhteensä!J49)</f>
        <v>0.86485713468523873</v>
      </c>
      <c r="I49">
        <f t="shared" si="1"/>
        <v>2.3334155452608037E-2</v>
      </c>
      <c r="J49">
        <f>alkavuus!H48</f>
        <v>3.3070970302268666E-4</v>
      </c>
    </row>
    <row r="50" spans="3:10">
      <c r="C50" t="str">
        <f>Yhteensä!C50</f>
        <v>65</v>
      </c>
      <c r="D50">
        <f>Yhteensä!J50</f>
        <v>1.045740274036094E-2</v>
      </c>
      <c r="E50">
        <f t="shared" si="2"/>
        <v>0.28822242292014655</v>
      </c>
      <c r="F50">
        <f>Yhteensä!D50+Yhteensä!E50+Yhteensä!F50+Yhteensä!I50</f>
        <v>0.15700588047854927</v>
      </c>
      <c r="G50">
        <f>F50+MAX(0,Yhteensä!H50-Yhteensä!J50)</f>
        <v>0.98954259725963911</v>
      </c>
      <c r="I50">
        <f t="shared" si="1"/>
        <v>2.0393978875623331E-2</v>
      </c>
      <c r="J50">
        <f>alkavuus!H49</f>
        <v>0</v>
      </c>
    </row>
    <row r="51" spans="3:10">
      <c r="C51" t="str">
        <f>Yhteensä!C51</f>
        <v>66</v>
      </c>
      <c r="D51">
        <f>Yhteensä!J51</f>
        <v>0</v>
      </c>
      <c r="E51">
        <f t="shared" si="2"/>
        <v>0.30840313374518907</v>
      </c>
      <c r="F51">
        <f>Yhteensä!D51+Yhteensä!E51+Yhteensä!F51+Yhteensä!I51</f>
        <v>0.12039173749085384</v>
      </c>
      <c r="G51">
        <f>F51+MAX(0,Yhteensä!H51-Yhteensä!J51)</f>
        <v>1</v>
      </c>
      <c r="I51">
        <f t="shared" si="1"/>
        <v>2.0180710825042525E-2</v>
      </c>
      <c r="J51">
        <f>alkavuus!H50</f>
        <v>0</v>
      </c>
    </row>
    <row r="52" spans="3:10">
      <c r="C52" t="str">
        <f>Yhteensä!C52</f>
        <v>67</v>
      </c>
      <c r="D52">
        <f>Yhteensä!J52</f>
        <v>0</v>
      </c>
      <c r="E52">
        <f t="shared" si="2"/>
        <v>0.3285838445702316</v>
      </c>
      <c r="F52">
        <f>Yhteensä!D52+Yhteensä!E52+Yhteensä!F52+Yhteensä!I52</f>
        <v>9.9280152783898928E-2</v>
      </c>
      <c r="G52">
        <f>F52+MAX(0,Yhteensä!H52-Yhteensä!J52)</f>
        <v>1</v>
      </c>
      <c r="I52">
        <f t="shared" si="1"/>
        <v>2.0180710825042525E-2</v>
      </c>
      <c r="J52">
        <f>alkavuus!H51</f>
        <v>0</v>
      </c>
    </row>
    <row r="53" spans="3:10">
      <c r="C53" t="str">
        <f>Yhteensä!C53</f>
        <v>68</v>
      </c>
      <c r="D53">
        <f>Yhteensä!J53</f>
        <v>0</v>
      </c>
      <c r="E53">
        <f t="shared" si="2"/>
        <v>0.34876455539527412</v>
      </c>
      <c r="F53">
        <f>Yhteensä!D53+Yhteensä!E53+Yhteensä!F53+Yhteensä!I53</f>
        <v>1.7672921635679184E-2</v>
      </c>
      <c r="G53">
        <f>F53+MAX(0,Yhteensä!H53-Yhteensä!J53)</f>
        <v>1</v>
      </c>
      <c r="I53">
        <f t="shared" si="1"/>
        <v>2.0180710825042525E-2</v>
      </c>
      <c r="J53">
        <f>alkavuus!H52</f>
        <v>0</v>
      </c>
    </row>
    <row r="54" spans="3:10">
      <c r="C54" t="str">
        <f>Yhteensä!C54</f>
        <v>69</v>
      </c>
      <c r="D54">
        <f>Yhteensä!J54</f>
        <v>0</v>
      </c>
      <c r="E54">
        <f t="shared" si="2"/>
        <v>0.36894526622031665</v>
      </c>
      <c r="F54">
        <f>Yhteensä!D54+Yhteensä!E54+Yhteensä!F54+Yhteensä!I54</f>
        <v>6.951312554748651E-3</v>
      </c>
      <c r="G54">
        <f>F54+MAX(0,Yhteensä!H54-Yhteensä!J54)</f>
        <v>1</v>
      </c>
      <c r="I54">
        <f t="shared" si="1"/>
        <v>2.0180710825042525E-2</v>
      </c>
      <c r="J54">
        <f>alkavuus!H53</f>
        <v>0</v>
      </c>
    </row>
    <row r="55" spans="3:10">
      <c r="C55" t="str">
        <f>Yhteensä!C55</f>
        <v>70</v>
      </c>
      <c r="D55">
        <f>Yhteensä!J55</f>
        <v>0</v>
      </c>
      <c r="E55">
        <f t="shared" si="2"/>
        <v>0.38912597704535917</v>
      </c>
      <c r="F55">
        <f>Yhteensä!D55+Yhteensä!E55+Yhteensä!F55+Yhteensä!I55</f>
        <v>6.7455053484236967E-3</v>
      </c>
      <c r="G55">
        <f>F55+MAX(0,Yhteensä!H55-Yhteensä!J55)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3199-CE52-3041-9846-1F10D2621F28}">
  <dimension ref="B3:L11"/>
  <sheetViews>
    <sheetView workbookViewId="0">
      <selection activeCell="F5" sqref="F5:F10"/>
    </sheetView>
  </sheetViews>
  <sheetFormatPr baseColWidth="10" defaultRowHeight="15"/>
  <sheetData>
    <row r="3" spans="2:12">
      <c r="C3" t="s">
        <v>106</v>
      </c>
      <c r="F3" t="s">
        <v>105</v>
      </c>
    </row>
    <row r="4" spans="2:12" ht="16">
      <c r="B4" s="11"/>
      <c r="C4" s="11" t="s">
        <v>97</v>
      </c>
      <c r="D4" s="11" t="s">
        <v>104</v>
      </c>
      <c r="E4" s="11" t="s">
        <v>107</v>
      </c>
      <c r="F4" s="11" t="s">
        <v>97</v>
      </c>
      <c r="G4" s="11" t="s">
        <v>104</v>
      </c>
      <c r="K4" s="11"/>
      <c r="L4" s="12"/>
    </row>
    <row r="5" spans="2:12" ht="16">
      <c r="B5" s="11" t="s">
        <v>98</v>
      </c>
      <c r="C5" s="12">
        <v>40</v>
      </c>
      <c r="D5" s="12">
        <v>86</v>
      </c>
      <c r="E5" s="12">
        <f>D5+C5</f>
        <v>126</v>
      </c>
      <c r="F5" s="13">
        <f>C5/E5</f>
        <v>0.31746031746031744</v>
      </c>
      <c r="G5" s="13">
        <f>D5/E5</f>
        <v>0.68253968253968256</v>
      </c>
      <c r="K5" s="11"/>
      <c r="L5" s="12"/>
    </row>
    <row r="6" spans="2:12" ht="16">
      <c r="B6" s="11" t="s">
        <v>99</v>
      </c>
      <c r="C6" s="12">
        <v>22</v>
      </c>
      <c r="D6" s="12">
        <v>246</v>
      </c>
      <c r="E6" s="12">
        <f t="shared" ref="E6:E10" si="0">D6+C6</f>
        <v>268</v>
      </c>
      <c r="F6" s="13">
        <f t="shared" ref="F6:F10" si="1">C6/E6</f>
        <v>8.2089552238805971E-2</v>
      </c>
      <c r="G6" s="13">
        <f t="shared" ref="G6:G10" si="2">D6/E6</f>
        <v>0.91791044776119401</v>
      </c>
      <c r="K6" s="11"/>
      <c r="L6" s="12"/>
    </row>
    <row r="7" spans="2:12" ht="16">
      <c r="B7" s="11" t="s">
        <v>100</v>
      </c>
      <c r="C7" s="12">
        <v>13</v>
      </c>
      <c r="D7" s="12">
        <v>258</v>
      </c>
      <c r="E7" s="12">
        <f t="shared" si="0"/>
        <v>271</v>
      </c>
      <c r="F7" s="13">
        <f t="shared" si="1"/>
        <v>4.797047970479705E-2</v>
      </c>
      <c r="G7" s="13">
        <f t="shared" si="2"/>
        <v>0.95202952029520294</v>
      </c>
      <c r="K7" s="11"/>
      <c r="L7" s="12"/>
    </row>
    <row r="8" spans="2:12" ht="16">
      <c r="B8" s="11" t="s">
        <v>101</v>
      </c>
      <c r="C8" s="12">
        <v>9</v>
      </c>
      <c r="D8" s="12">
        <v>230</v>
      </c>
      <c r="E8" s="12">
        <f t="shared" si="0"/>
        <v>239</v>
      </c>
      <c r="F8" s="13">
        <f t="shared" si="1"/>
        <v>3.7656903765690378E-2</v>
      </c>
      <c r="G8" s="13">
        <f t="shared" si="2"/>
        <v>0.96234309623430958</v>
      </c>
      <c r="K8" s="11"/>
      <c r="L8" s="12"/>
    </row>
    <row r="9" spans="2:12" ht="16">
      <c r="B9" s="11" t="s">
        <v>102</v>
      </c>
      <c r="C9" s="12">
        <v>17</v>
      </c>
      <c r="D9" s="12">
        <v>163</v>
      </c>
      <c r="E9" s="12">
        <f t="shared" si="0"/>
        <v>180</v>
      </c>
      <c r="F9" s="13">
        <f t="shared" si="1"/>
        <v>9.4444444444444442E-2</v>
      </c>
      <c r="G9" s="13">
        <f t="shared" si="2"/>
        <v>0.90555555555555556</v>
      </c>
      <c r="K9" s="11"/>
      <c r="L9" s="12"/>
    </row>
    <row r="10" spans="2:12" ht="16">
      <c r="B10" s="11" t="s">
        <v>103</v>
      </c>
      <c r="C10" s="12">
        <v>11</v>
      </c>
      <c r="D10" s="12">
        <v>6</v>
      </c>
      <c r="E10" s="12">
        <f t="shared" si="0"/>
        <v>17</v>
      </c>
      <c r="F10" s="13">
        <f t="shared" si="1"/>
        <v>0.6470588235294118</v>
      </c>
      <c r="G10" s="13">
        <f t="shared" si="2"/>
        <v>0.35294117647058826</v>
      </c>
      <c r="K10" s="11"/>
      <c r="L10" s="12"/>
    </row>
    <row r="11" spans="2:12" ht="16">
      <c r="K11" s="11"/>
      <c r="L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S350"/>
  <sheetViews>
    <sheetView tabSelected="1" workbookViewId="0">
      <selection activeCell="Q5" sqref="Q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2" max="12" width="12.1640625" customWidth="1"/>
    <col min="13" max="13" width="8.83203125" style="7"/>
    <col min="16" max="16" width="8.83203125" style="7"/>
    <col min="17" max="17" width="9.6640625" style="7" bestFit="1" customWidth="1"/>
    <col min="18" max="18" width="8.83203125" style="7"/>
  </cols>
  <sheetData>
    <row r="1" spans="1:19" ht="19">
      <c r="A1" s="1" t="s">
        <v>0</v>
      </c>
      <c r="F1" t="s">
        <v>82</v>
      </c>
    </row>
    <row r="3" spans="1:19">
      <c r="E3" s="2" t="s">
        <v>1</v>
      </c>
    </row>
    <row r="4" spans="1:19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84</v>
      </c>
      <c r="L4" s="2" t="s">
        <v>55</v>
      </c>
      <c r="M4" s="10" t="s">
        <v>91</v>
      </c>
      <c r="O4" t="s">
        <v>90</v>
      </c>
      <c r="Q4" s="10" t="s">
        <v>108</v>
      </c>
      <c r="R4" s="10" t="s">
        <v>109</v>
      </c>
    </row>
    <row r="5" spans="1:19">
      <c r="B5" s="2" t="s">
        <v>3</v>
      </c>
      <c r="C5" s="2" t="s">
        <v>4</v>
      </c>
      <c r="D5" s="8">
        <f>'022_115c_2018'!E5/'022_115c_2018'!$D5</f>
        <v>0.37390765618886135</v>
      </c>
      <c r="E5" s="8">
        <f>'022_115c_2018'!F5/'022_115c_2018'!$D5</f>
        <v>0.13274422851180384</v>
      </c>
      <c r="F5" s="8">
        <f>'022_115c_2018'!H5/'022_115c_2018'!$D5</f>
        <v>0.24041346028433547</v>
      </c>
      <c r="G5" s="8">
        <f>'022_115c_2018'!I5/'022_115c_2018'!$D5</f>
        <v>8.9115690622146859E-2</v>
      </c>
      <c r="H5" s="8">
        <f>'022_115c_2018'!J5/'022_115c_2018'!$D5</f>
        <v>1.2455980174775011E-2</v>
      </c>
      <c r="I5" s="8">
        <f>'022_115c_2018'!K5/'022_115c_2018'!$D5</f>
        <v>0.15136298421807748</v>
      </c>
      <c r="J5">
        <f>'022_115c_2018'!L5/'022_115c_2018'!$D5</f>
        <v>1.4412416851441241E-2</v>
      </c>
      <c r="L5" s="6">
        <f>'022_115c_2018'!G5/'022_115c_2018'!$D5</f>
        <v>0.49334811529933481</v>
      </c>
      <c r="M5" s="9">
        <f>SUM(D5:E5)</f>
        <v>0.50665188470066513</v>
      </c>
      <c r="O5">
        <f>E5/(E5+D5)</f>
        <v>0.26200283176728023</v>
      </c>
      <c r="Q5" s="14">
        <f>D5+E5-R5</f>
        <v>0.50355406509066514</v>
      </c>
      <c r="R5" s="15">
        <v>3.0978196100000001E-3</v>
      </c>
      <c r="S5" s="15"/>
    </row>
    <row r="6" spans="1:19">
      <c r="C6" s="2" t="s">
        <v>5</v>
      </c>
      <c r="D6" s="8">
        <f>'022_115c_2018'!E6/'022_115c_2018'!$D6</f>
        <v>0.52392676767676771</v>
      </c>
      <c r="E6" s="8">
        <f>'022_115c_2018'!F6/'022_115c_2018'!$D6</f>
        <v>0.10164141414141414</v>
      </c>
      <c r="F6" s="8">
        <f>'022_115c_2018'!H6/'022_115c_2018'!$D6</f>
        <v>0.26934974747474749</v>
      </c>
      <c r="G6" s="8">
        <f>'022_115c_2018'!I6/'022_115c_2018'!$D6</f>
        <v>1.5498737373737373E-2</v>
      </c>
      <c r="H6" s="8">
        <f>'022_115c_2018'!J6/'022_115c_2018'!$D6</f>
        <v>1.5688131313131314E-2</v>
      </c>
      <c r="I6" s="8">
        <f>'022_115c_2018'!K6/'022_115c_2018'!$D6</f>
        <v>7.3895202020202014E-2</v>
      </c>
      <c r="J6">
        <f>'022_115c_2018'!L6/'022_115c_2018'!$D6</f>
        <v>1.7866161616161617E-2</v>
      </c>
      <c r="L6" s="6">
        <f>'022_115c_2018'!G6/'022_115c_2018'!$D6</f>
        <v>0.3744318181818182</v>
      </c>
      <c r="M6" s="9">
        <f t="shared" ref="M6:M55" si="0">SUM(D6:E6)</f>
        <v>0.62556818181818186</v>
      </c>
      <c r="O6">
        <f t="shared" ref="O6:O55" si="1">E6/(E6+D6)</f>
        <v>0.16247855484912704</v>
      </c>
      <c r="Q6" s="14">
        <f t="shared" ref="Q6:Q55" si="2">D6+E6-R6</f>
        <v>0.62155690257818186</v>
      </c>
      <c r="R6" s="15">
        <v>4.0112792400000003E-3</v>
      </c>
      <c r="S6" s="15"/>
    </row>
    <row r="7" spans="1:19">
      <c r="C7" s="2" t="s">
        <v>6</v>
      </c>
      <c r="D7" s="8">
        <f>'022_115c_2018'!E7/'022_115c_2018'!$D7</f>
        <v>0.5499209053297639</v>
      </c>
      <c r="E7" s="8">
        <f>'022_115c_2018'!F7/'022_115c_2018'!$D7</f>
        <v>9.071550255536627E-2</v>
      </c>
      <c r="F7" s="8">
        <f>'022_115c_2018'!H7/'022_115c_2018'!$D7</f>
        <v>0.27281577026040399</v>
      </c>
      <c r="G7" s="8">
        <f>'022_115c_2018'!I7/'022_115c_2018'!$D7</f>
        <v>6.2971525918715018E-3</v>
      </c>
      <c r="H7" s="8">
        <f>'022_115c_2018'!J7/'022_115c_2018'!$D7</f>
        <v>1.7644195668045752E-2</v>
      </c>
      <c r="I7" s="8">
        <f>'022_115c_2018'!K7/'022_115c_2018'!$D7</f>
        <v>6.2606473594548545E-2</v>
      </c>
      <c r="J7">
        <f>'022_115c_2018'!L7/'022_115c_2018'!$D7</f>
        <v>1.9956193721100024E-2</v>
      </c>
      <c r="L7" s="6">
        <f>'022_115c_2018'!G7/'022_115c_2018'!$D7</f>
        <v>0.35936359211486979</v>
      </c>
      <c r="M7" s="9">
        <f t="shared" si="0"/>
        <v>0.64063640788513021</v>
      </c>
      <c r="O7">
        <f t="shared" si="1"/>
        <v>0.14160216534498316</v>
      </c>
      <c r="Q7" s="14">
        <f t="shared" si="2"/>
        <v>0.63646626610513024</v>
      </c>
      <c r="R7" s="15">
        <v>4.17014178E-3</v>
      </c>
      <c r="S7" s="15"/>
    </row>
    <row r="8" spans="1:19">
      <c r="C8" s="2" t="s">
        <v>7</v>
      </c>
      <c r="D8" s="8">
        <f>'022_115c_2018'!E8/'022_115c_2018'!$D8</f>
        <v>0.57857981220657273</v>
      </c>
      <c r="E8" s="8">
        <f>'022_115c_2018'!F8/'022_115c_2018'!$D8</f>
        <v>8.8526995305164322E-2</v>
      </c>
      <c r="F8" s="8">
        <f>'022_115c_2018'!H8/'022_115c_2018'!$D8</f>
        <v>0.25234741784037557</v>
      </c>
      <c r="G8" s="8">
        <f>'022_115c_2018'!I8/'022_115c_2018'!$D8</f>
        <v>3.9906103286384978E-3</v>
      </c>
      <c r="H8" s="8">
        <f>'022_115c_2018'!J8/'022_115c_2018'!$D8</f>
        <v>1.6784037558685447E-2</v>
      </c>
      <c r="I8" s="8">
        <f>'022_115c_2018'!K8/'022_115c_2018'!$D8</f>
        <v>5.9771126760563377E-2</v>
      </c>
      <c r="J8">
        <f>'022_115c_2018'!L8/'022_115c_2018'!$D8</f>
        <v>1.9219483568075117E-2</v>
      </c>
      <c r="L8" s="6">
        <f>'022_115c_2018'!G8/'022_115c_2018'!$D8</f>
        <v>0.33289319248826293</v>
      </c>
      <c r="M8" s="9">
        <f t="shared" si="0"/>
        <v>0.66710680751173701</v>
      </c>
      <c r="O8">
        <f t="shared" si="1"/>
        <v>0.13270288102045308</v>
      </c>
      <c r="Q8" s="14">
        <f t="shared" si="2"/>
        <v>0.66095088392173706</v>
      </c>
      <c r="R8" s="15">
        <v>6.15592359E-3</v>
      </c>
      <c r="S8" s="15"/>
    </row>
    <row r="9" spans="1:19">
      <c r="C9" s="2" t="s">
        <v>8</v>
      </c>
      <c r="D9" s="8">
        <f>'022_115c_2018'!E9/'022_115c_2018'!$D9</f>
        <v>0.62555754424841614</v>
      </c>
      <c r="E9" s="8">
        <f>'022_115c_2018'!F9/'022_115c_2018'!$D9</f>
        <v>8.8780931276456712E-2</v>
      </c>
      <c r="F9" s="8">
        <f>'022_115c_2018'!H9/'022_115c_2018'!$D9</f>
        <v>0.20668200801159123</v>
      </c>
      <c r="G9" s="8">
        <f>'022_115c_2018'!I9/'022_115c_2018'!$D9</f>
        <v>2.244381942668826E-3</v>
      </c>
      <c r="H9" s="8">
        <f>'022_115c_2018'!J9/'022_115c_2018'!$D9</f>
        <v>1.9375550441773914E-2</v>
      </c>
      <c r="I9" s="8">
        <f>'022_115c_2018'!K9/'022_115c_2018'!$D9</f>
        <v>5.7359584079093154E-2</v>
      </c>
      <c r="J9">
        <f>'022_115c_2018'!L9/'022_115c_2018'!$D9</f>
        <v>2.20744907525782E-2</v>
      </c>
      <c r="L9" s="6">
        <f>'022_115c_2018'!G9/'022_115c_2018'!$D9</f>
        <v>0.28566152447512716</v>
      </c>
      <c r="M9" s="9">
        <f t="shared" si="0"/>
        <v>0.71433847552487284</v>
      </c>
      <c r="O9">
        <f t="shared" si="1"/>
        <v>0.12428412344893414</v>
      </c>
      <c r="Q9" s="14">
        <f t="shared" si="2"/>
        <v>0.70683222031487281</v>
      </c>
      <c r="R9" s="15">
        <v>7.5062552099999999E-3</v>
      </c>
      <c r="S9" s="15"/>
    </row>
    <row r="10" spans="1:19">
      <c r="C10" s="2" t="s">
        <v>9</v>
      </c>
      <c r="D10" s="8">
        <f>'022_115c_2018'!E10/'022_115c_2018'!$D10</f>
        <v>0.67149553823562635</v>
      </c>
      <c r="E10" s="8">
        <f>'022_115c_2018'!F10/'022_115c_2018'!$D10</f>
        <v>9.0590760194284428E-2</v>
      </c>
      <c r="F10" s="8">
        <f>'022_115c_2018'!H10/'022_115c_2018'!$D10</f>
        <v>0.15859030837004406</v>
      </c>
      <c r="G10" s="8">
        <f>'022_115c_2018'!I10/'022_115c_2018'!$D10</f>
        <v>1.7508189314356716E-3</v>
      </c>
      <c r="H10" s="8">
        <f>'022_115c_2018'!J10/'022_115c_2018'!$D10</f>
        <v>2.0388568846718625E-2</v>
      </c>
      <c r="I10" s="8">
        <f>'022_115c_2018'!K10/'022_115c_2018'!$D10</f>
        <v>5.7184005421890886E-2</v>
      </c>
      <c r="J10">
        <f>'022_115c_2018'!L10/'022_115c_2018'!$D10</f>
        <v>2.2873602168756352E-2</v>
      </c>
      <c r="L10" s="6">
        <f>'022_115c_2018'!G10/'022_115c_2018'!$D10</f>
        <v>0.23791370157008923</v>
      </c>
      <c r="M10" s="9">
        <f t="shared" si="0"/>
        <v>0.76208629842991082</v>
      </c>
      <c r="O10">
        <f t="shared" si="1"/>
        <v>0.11887204950531738</v>
      </c>
      <c r="Q10" s="14">
        <f t="shared" si="2"/>
        <v>0.75505663084991081</v>
      </c>
      <c r="R10" s="15">
        <v>7.0296675800000001E-3</v>
      </c>
      <c r="S10" s="15"/>
    </row>
    <row r="11" spans="1:19">
      <c r="C11" s="2" t="s">
        <v>10</v>
      </c>
      <c r="D11" s="8">
        <f>'022_115c_2018'!E11/'022_115c_2018'!$D11</f>
        <v>0.71000405022276225</v>
      </c>
      <c r="E11" s="8">
        <f>'022_115c_2018'!F11/'022_115c_2018'!$D11</f>
        <v>8.8591872552990419E-2</v>
      </c>
      <c r="F11" s="8">
        <f>'022_115c_2018'!H11/'022_115c_2018'!$D11</f>
        <v>0.12220872147968138</v>
      </c>
      <c r="G11" s="8">
        <f>'022_115c_2018'!I11/'022_115c_2018'!$D11</f>
        <v>1.1070608883488591E-3</v>
      </c>
      <c r="H11" s="8">
        <f>'022_115c_2018'!J11/'022_115c_2018'!$D11</f>
        <v>2.071013905764817E-2</v>
      </c>
      <c r="I11" s="8">
        <f>'022_115c_2018'!K11/'022_115c_2018'!$D11</f>
        <v>5.7378155798568919E-2</v>
      </c>
      <c r="J11">
        <f>'022_115c_2018'!L11/'022_115c_2018'!$D11</f>
        <v>2.4247333603348183E-2</v>
      </c>
      <c r="L11" s="6">
        <f>'022_115c_2018'!G11/'022_115c_2018'!$D11</f>
        <v>0.20140407722424733</v>
      </c>
      <c r="M11" s="9">
        <f t="shared" si="0"/>
        <v>0.79859592277575264</v>
      </c>
      <c r="O11">
        <f t="shared" si="1"/>
        <v>0.11093454152015149</v>
      </c>
      <c r="Q11" s="14">
        <f t="shared" si="2"/>
        <v>0.78977905157575268</v>
      </c>
      <c r="R11" s="15">
        <v>8.8168711999999996E-3</v>
      </c>
      <c r="S11" s="15"/>
    </row>
    <row r="12" spans="1:19">
      <c r="C12" s="2" t="s">
        <v>11</v>
      </c>
      <c r="D12" s="8">
        <f>'022_115c_2018'!E12/'022_115c_2018'!$D12</f>
        <v>0.73316394831024778</v>
      </c>
      <c r="E12" s="8">
        <f>'022_115c_2018'!F12/'022_115c_2018'!$D12</f>
        <v>8.8626615304756434E-2</v>
      </c>
      <c r="F12" s="8">
        <f>'022_115c_2018'!H12/'022_115c_2018'!$D12</f>
        <v>9.5975739693467746E-2</v>
      </c>
      <c r="G12" s="8">
        <f>'022_115c_2018'!I12/'022_115c_2018'!$D12</f>
        <v>9.835259404966806E-4</v>
      </c>
      <c r="H12" s="8">
        <f>'022_115c_2018'!J12/'022_115c_2018'!$D12</f>
        <v>2.2730377291478841E-2</v>
      </c>
      <c r="I12" s="8">
        <f>'022_115c_2018'!K12/'022_115c_2018'!$D12</f>
        <v>5.8519793459552494E-2</v>
      </c>
      <c r="J12">
        <f>'022_115c_2018'!L12/'022_115c_2018'!$D12</f>
        <v>2.5981476928120646E-2</v>
      </c>
      <c r="L12" s="6">
        <f>'022_115c_2018'!G12/'022_115c_2018'!$D12</f>
        <v>0.17820943638499576</v>
      </c>
      <c r="M12" s="9">
        <f t="shared" si="0"/>
        <v>0.82179056361500424</v>
      </c>
      <c r="O12">
        <f t="shared" si="1"/>
        <v>0.10784574468085105</v>
      </c>
      <c r="Q12" s="14">
        <f t="shared" si="2"/>
        <v>0.81122620441500426</v>
      </c>
      <c r="R12" s="15">
        <v>1.05643592E-2</v>
      </c>
      <c r="S12" s="15"/>
    </row>
    <row r="13" spans="1:19">
      <c r="C13" s="2" t="s">
        <v>12</v>
      </c>
      <c r="D13" s="8">
        <f>'022_115c_2018'!E13/'022_115c_2018'!$D13</f>
        <v>0.75184189298198445</v>
      </c>
      <c r="E13" s="8">
        <f>'022_115c_2018'!F13/'022_115c_2018'!$D13</f>
        <v>9.0884646410325357E-2</v>
      </c>
      <c r="F13" s="8">
        <f>'022_115c_2018'!H13/'022_115c_2018'!$D13</f>
        <v>7.5961279913955362E-2</v>
      </c>
      <c r="G13" s="8">
        <f>'022_115c_2018'!I13/'022_115c_2018'!$D13</f>
        <v>7.5289056197902667E-4</v>
      </c>
      <c r="H13" s="8">
        <f>'022_115c_2018'!J13/'022_115c_2018'!$D13</f>
        <v>2.2264049475665501E-2</v>
      </c>
      <c r="I13" s="8">
        <f>'022_115c_2018'!K13/'022_115c_2018'!$D13</f>
        <v>5.8295240656090347E-2</v>
      </c>
      <c r="J13">
        <f>'022_115c_2018'!L13/'022_115c_2018'!$D13</f>
        <v>2.5087389083086852E-2</v>
      </c>
      <c r="L13" s="6">
        <f>'022_115c_2018'!G13/'022_115c_2018'!$D13</f>
        <v>0.15727346060769024</v>
      </c>
      <c r="M13" s="9">
        <f t="shared" si="0"/>
        <v>0.84272653939230979</v>
      </c>
      <c r="O13">
        <f t="shared" si="1"/>
        <v>0.10784595258606937</v>
      </c>
      <c r="Q13" s="14">
        <f t="shared" si="2"/>
        <v>0.8309707110923098</v>
      </c>
      <c r="R13" s="15">
        <v>1.17558283E-2</v>
      </c>
      <c r="S13" s="15"/>
    </row>
    <row r="14" spans="1:19">
      <c r="C14" s="2" t="s">
        <v>13</v>
      </c>
      <c r="D14" s="8">
        <f>'022_115c_2018'!E14/'022_115c_2018'!$D14</f>
        <v>0.76897925539222423</v>
      </c>
      <c r="E14" s="8">
        <f>'022_115c_2018'!F14/'022_115c_2018'!$D14</f>
        <v>8.8666025552960576E-2</v>
      </c>
      <c r="F14" s="8">
        <f>'022_115c_2018'!H14/'022_115c_2018'!$D14</f>
        <v>6.1711773595274078E-2</v>
      </c>
      <c r="G14" s="8">
        <f>'022_115c_2018'!I14/'022_115c_2018'!$D14</f>
        <v>7.6933644731419146E-4</v>
      </c>
      <c r="H14" s="8">
        <f>'022_115c_2018'!J14/'022_115c_2018'!$D14</f>
        <v>2.0881989284242342E-2</v>
      </c>
      <c r="I14" s="8">
        <f>'022_115c_2018'!K14/'022_115c_2018'!$D14</f>
        <v>5.8991619727984612E-2</v>
      </c>
      <c r="J14">
        <f>'022_115c_2018'!L14/'022_115c_2018'!$D14</f>
        <v>2.3162522324495123E-2</v>
      </c>
      <c r="L14" s="6">
        <f>'022_115c_2018'!G14/'022_115c_2018'!$D14</f>
        <v>0.14235471905481523</v>
      </c>
      <c r="M14" s="9">
        <f t="shared" si="0"/>
        <v>0.85764528094518477</v>
      </c>
      <c r="O14">
        <f t="shared" si="1"/>
        <v>0.103383097328122</v>
      </c>
      <c r="Q14" s="14">
        <f t="shared" si="2"/>
        <v>0.84584973704518474</v>
      </c>
      <c r="R14" s="15">
        <v>1.17955439E-2</v>
      </c>
      <c r="S14" s="15"/>
    </row>
    <row r="15" spans="1:19">
      <c r="C15" s="2" t="s">
        <v>14</v>
      </c>
      <c r="D15" s="8">
        <f>'022_115c_2018'!E15/'022_115c_2018'!$D15</f>
        <v>0.77441713925645872</v>
      </c>
      <c r="E15" s="8">
        <f>'022_115c_2018'!F15/'022_115c_2018'!$D15</f>
        <v>8.9203035533273065E-2</v>
      </c>
      <c r="F15" s="8">
        <f>'022_115c_2018'!H15/'022_115c_2018'!$D15</f>
        <v>5.5505328621133665E-2</v>
      </c>
      <c r="G15" s="8">
        <f>'022_115c_2018'!I15/'022_115c_2018'!$D15</f>
        <v>2.7396509684666173E-5</v>
      </c>
      <c r="H15" s="8">
        <f>'022_115c_2018'!J15/'022_115c_2018'!$D15</f>
        <v>2.2163776334894934E-2</v>
      </c>
      <c r="I15" s="8">
        <f>'022_115c_2018'!K15/'022_115c_2018'!$D15</f>
        <v>5.8683323744554941E-2</v>
      </c>
      <c r="J15">
        <f>'022_115c_2018'!L15/'022_115c_2018'!$D15</f>
        <v>2.5013013342100217E-2</v>
      </c>
      <c r="L15" s="6">
        <f>'022_115c_2018'!G15/'022_115c_2018'!$D15</f>
        <v>0.1363798252102682</v>
      </c>
      <c r="M15" s="9">
        <f t="shared" si="0"/>
        <v>0.86362017478973174</v>
      </c>
      <c r="O15">
        <f t="shared" si="1"/>
        <v>0.10328966151698761</v>
      </c>
      <c r="Q15" s="14">
        <f t="shared" si="2"/>
        <v>0.85174519958973172</v>
      </c>
      <c r="R15" s="15">
        <v>1.18749752E-2</v>
      </c>
      <c r="S15" s="15"/>
    </row>
    <row r="16" spans="1:19">
      <c r="C16" s="2" t="s">
        <v>15</v>
      </c>
      <c r="D16" s="8">
        <f>'022_115c_2018'!E16/'022_115c_2018'!$D16</f>
        <v>0.78830633621429802</v>
      </c>
      <c r="E16" s="8">
        <f>'022_115c_2018'!F16/'022_115c_2018'!$D16</f>
        <v>8.2880201476732876E-2</v>
      </c>
      <c r="F16" s="8">
        <f>'022_115c_2018'!H16/'022_115c_2018'!$D16</f>
        <v>4.6591494476561156E-2</v>
      </c>
      <c r="G16" s="8">
        <f>'022_115c_2018'!I16/'022_115c_2018'!$D16</f>
        <v>0</v>
      </c>
      <c r="H16" s="8">
        <f>'022_115c_2018'!J16/'022_115c_2018'!$D16</f>
        <v>2.1092095472497283E-2</v>
      </c>
      <c r="I16" s="8">
        <f>'022_115c_2018'!K16/'022_115c_2018'!$D16</f>
        <v>6.1129872359910707E-2</v>
      </c>
      <c r="J16">
        <f>'022_115c_2018'!L16/'022_115c_2018'!$D16</f>
        <v>2.3496079216988153E-2</v>
      </c>
      <c r="L16" s="6">
        <f>'022_115c_2018'!G16/'022_115c_2018'!$D16</f>
        <v>0.12881346230896915</v>
      </c>
      <c r="M16" s="9">
        <f t="shared" si="0"/>
        <v>0.87118653769103094</v>
      </c>
      <c r="O16">
        <f t="shared" si="1"/>
        <v>9.5134851023290945E-2</v>
      </c>
      <c r="Q16" s="14">
        <f t="shared" si="2"/>
        <v>0.8572066337910309</v>
      </c>
      <c r="R16" s="15">
        <v>1.39799039E-2</v>
      </c>
      <c r="S16" s="15"/>
    </row>
    <row r="17" spans="3:19">
      <c r="C17" s="2" t="s">
        <v>16</v>
      </c>
      <c r="D17" s="8">
        <f>'022_115c_2018'!E17/'022_115c_2018'!$D17</f>
        <v>0.79807502328600866</v>
      </c>
      <c r="E17" s="8">
        <f>'022_115c_2018'!F17/'022_115c_2018'!$D17</f>
        <v>8.5325580738942669E-2</v>
      </c>
      <c r="F17" s="8">
        <f>'022_115c_2018'!H17/'022_115c_2018'!$D17</f>
        <v>3.7483417539303961E-2</v>
      </c>
      <c r="G17" s="8">
        <f>'022_115c_2018'!I17/'022_115c_2018'!$D17</f>
        <v>0</v>
      </c>
      <c r="H17" s="8">
        <f>'022_115c_2018'!J17/'022_115c_2018'!$D17</f>
        <v>2.3540037822123119E-2</v>
      </c>
      <c r="I17" s="8">
        <f>'022_115c_2018'!K17/'022_115c_2018'!$D17</f>
        <v>5.5575940613621609E-2</v>
      </c>
      <c r="J17">
        <f>'022_115c_2018'!L17/'022_115c_2018'!$D17</f>
        <v>2.5713398628242401E-2</v>
      </c>
      <c r="L17" s="6">
        <f>'022_115c_2018'!G17/'022_115c_2018'!$D17</f>
        <v>0.11659939597504869</v>
      </c>
      <c r="M17" s="9">
        <f t="shared" si="0"/>
        <v>0.88340060402495135</v>
      </c>
      <c r="O17">
        <f t="shared" si="1"/>
        <v>9.6587641382835959E-2</v>
      </c>
      <c r="Q17" s="14">
        <f t="shared" si="2"/>
        <v>0.87160506012495131</v>
      </c>
      <c r="R17" s="15">
        <v>1.17955439E-2</v>
      </c>
      <c r="S17" s="15"/>
    </row>
    <row r="18" spans="3:19">
      <c r="C18" s="2" t="s">
        <v>17</v>
      </c>
      <c r="D18" s="8">
        <f>'022_115c_2018'!E18/'022_115c_2018'!$D18</f>
        <v>0.79953392734749829</v>
      </c>
      <c r="E18" s="8">
        <f>'022_115c_2018'!F18/'022_115c_2018'!$D18</f>
        <v>8.4578478409869776E-2</v>
      </c>
      <c r="F18" s="8">
        <f>'022_115c_2018'!H18/'022_115c_2018'!$D18</f>
        <v>3.5448937628512679E-2</v>
      </c>
      <c r="G18" s="8">
        <f>'022_115c_2018'!I18/'022_115c_2018'!$D18</f>
        <v>0</v>
      </c>
      <c r="H18" s="8">
        <f>'022_115c_2018'!J18/'022_115c_2018'!$D18</f>
        <v>2.3605209047292665E-2</v>
      </c>
      <c r="I18" s="8">
        <f>'022_115c_2018'!K18/'022_115c_2018'!$D18</f>
        <v>5.6833447566826595E-2</v>
      </c>
      <c r="J18">
        <f>'022_115c_2018'!L18/'022_115c_2018'!$D18</f>
        <v>2.5633995887594244E-2</v>
      </c>
      <c r="L18" s="6">
        <f>'022_115c_2018'!G18/'022_115c_2018'!$D18</f>
        <v>0.11588759424263194</v>
      </c>
      <c r="M18" s="9">
        <f t="shared" si="0"/>
        <v>0.88411240575736805</v>
      </c>
      <c r="O18">
        <f t="shared" si="1"/>
        <v>9.5664847432398906E-2</v>
      </c>
      <c r="Q18" s="14">
        <f t="shared" si="2"/>
        <v>0.872396293157368</v>
      </c>
      <c r="R18" s="15">
        <v>1.17161126E-2</v>
      </c>
      <c r="S18" s="15"/>
    </row>
    <row r="19" spans="3:19">
      <c r="C19" s="2" t="s">
        <v>18</v>
      </c>
      <c r="D19" s="8">
        <f>'022_115c_2018'!E19/'022_115c_2018'!$D19</f>
        <v>0.80528211284513807</v>
      </c>
      <c r="E19" s="8">
        <f>'022_115c_2018'!F19/'022_115c_2018'!$D19</f>
        <v>8.019207683073229E-2</v>
      </c>
      <c r="F19" s="8">
        <f>'022_115c_2018'!H19/'022_115c_2018'!$D19</f>
        <v>3.1452581032412968E-2</v>
      </c>
      <c r="G19" s="8">
        <f>'022_115c_2018'!I19/'022_115c_2018'!$D19</f>
        <v>0</v>
      </c>
      <c r="H19" s="8">
        <f>'022_115c_2018'!J19/'022_115c_2018'!$D19</f>
        <v>2.5556889422435641E-2</v>
      </c>
      <c r="I19" s="8">
        <f>'022_115c_2018'!K19/'022_115c_2018'!$D19</f>
        <v>5.7516339869281043E-2</v>
      </c>
      <c r="J19">
        <f>'022_115c_2018'!L19/'022_115c_2018'!$D19</f>
        <v>2.8251300520208085E-2</v>
      </c>
      <c r="L19" s="6">
        <f>'022_115c_2018'!G19/'022_115c_2018'!$D19</f>
        <v>0.11452581032412965</v>
      </c>
      <c r="M19" s="9">
        <f t="shared" si="0"/>
        <v>0.88547418967587033</v>
      </c>
      <c r="O19">
        <f t="shared" si="1"/>
        <v>9.0563991323210413E-2</v>
      </c>
      <c r="Q19" s="14">
        <f t="shared" si="2"/>
        <v>0.87526727117587033</v>
      </c>
      <c r="R19" s="15">
        <v>1.02069185E-2</v>
      </c>
      <c r="S19" s="15"/>
    </row>
    <row r="20" spans="3:19">
      <c r="C20" s="2" t="s">
        <v>19</v>
      </c>
      <c r="D20" s="8">
        <f>'022_115c_2018'!E20/'022_115c_2018'!$D20</f>
        <v>0.81197658239479142</v>
      </c>
      <c r="E20" s="8">
        <f>'022_115c_2018'!F20/'022_115c_2018'!$D20</f>
        <v>8.0727730960069313E-2</v>
      </c>
      <c r="F20" s="8">
        <f>'022_115c_2018'!H20/'022_115c_2018'!$D20</f>
        <v>2.87469480979759E-2</v>
      </c>
      <c r="G20" s="8">
        <f>'022_115c_2018'!I20/'022_115c_2018'!$D20</f>
        <v>0</v>
      </c>
      <c r="H20" s="8">
        <f>'022_115c_2018'!J20/'022_115c_2018'!$D20</f>
        <v>2.5937885589771861E-2</v>
      </c>
      <c r="I20" s="8">
        <f>'022_115c_2018'!K20/'022_115c_2018'!$D20</f>
        <v>5.2610852957391513E-2</v>
      </c>
      <c r="J20">
        <f>'022_115c_2018'!L20/'022_115c_2018'!$D20</f>
        <v>2.8930718542437846E-2</v>
      </c>
      <c r="L20" s="6">
        <f>'022_115c_2018'!G20/'022_115c_2018'!$D20</f>
        <v>0.10729568664513928</v>
      </c>
      <c r="M20" s="9">
        <f t="shared" si="0"/>
        <v>0.89270431335486078</v>
      </c>
      <c r="O20">
        <f t="shared" si="1"/>
        <v>9.0430537583813669E-2</v>
      </c>
      <c r="Q20" s="14">
        <f t="shared" si="2"/>
        <v>0.8842448828748608</v>
      </c>
      <c r="R20" s="15">
        <v>8.4594304800000002E-3</v>
      </c>
      <c r="S20" s="15"/>
    </row>
    <row r="21" spans="3:19">
      <c r="C21" s="2" t="s">
        <v>20</v>
      </c>
      <c r="D21" s="8">
        <f>'022_115c_2018'!E21/'022_115c_2018'!$D21</f>
        <v>0.81402021691060333</v>
      </c>
      <c r="E21" s="8">
        <f>'022_115c_2018'!F21/'022_115c_2018'!$D21</f>
        <v>7.9735706012424981E-2</v>
      </c>
      <c r="F21" s="8">
        <f>'022_115c_2018'!H21/'022_115c_2018'!$D21</f>
        <v>2.6639991576287249E-2</v>
      </c>
      <c r="G21" s="8">
        <f>'022_115c_2018'!I21/'022_115c_2018'!$D21</f>
        <v>0</v>
      </c>
      <c r="H21" s="8">
        <f>'022_115c_2018'!J21/'022_115c_2018'!$D21</f>
        <v>2.6008213119932611E-2</v>
      </c>
      <c r="I21" s="8">
        <f>'022_115c_2018'!K21/'022_115c_2018'!$D21</f>
        <v>5.3595872380751815E-2</v>
      </c>
      <c r="J21">
        <f>'022_115c_2018'!L21/'022_115c_2018'!$D21</f>
        <v>2.8930188480572813E-2</v>
      </c>
      <c r="L21" s="6">
        <f>'022_115c_2018'!G21/'022_115c_2018'!$D21</f>
        <v>0.10624407707697167</v>
      </c>
      <c r="M21" s="9">
        <f t="shared" si="0"/>
        <v>0.8937559229230283</v>
      </c>
      <c r="O21">
        <f t="shared" si="1"/>
        <v>8.9214184731385496E-2</v>
      </c>
      <c r="Q21" s="14">
        <f t="shared" si="2"/>
        <v>0.88620995207302833</v>
      </c>
      <c r="R21" s="15">
        <v>7.54597085E-3</v>
      </c>
      <c r="S21" s="15"/>
    </row>
    <row r="22" spans="3:19">
      <c r="C22" s="2" t="s">
        <v>21</v>
      </c>
      <c r="D22" s="8">
        <f>'022_115c_2018'!E22/'022_115c_2018'!$D22</f>
        <v>0.81973260845445473</v>
      </c>
      <c r="E22" s="8">
        <f>'022_115c_2018'!F22/'022_115c_2018'!$D22</f>
        <v>7.5224675468767335E-2</v>
      </c>
      <c r="F22" s="8">
        <f>'022_115c_2018'!H22/'022_115c_2018'!$D22</f>
        <v>2.5657383778985909E-2</v>
      </c>
      <c r="G22" s="8">
        <f>'022_115c_2018'!I22/'022_115c_2018'!$D22</f>
        <v>0</v>
      </c>
      <c r="H22" s="8">
        <f>'022_115c_2018'!J22/'022_115c_2018'!$D22</f>
        <v>2.787640075446577E-2</v>
      </c>
      <c r="I22" s="8">
        <f>'022_115c_2018'!K22/'022_115c_2018'!$D22</f>
        <v>5.1508931543326308E-2</v>
      </c>
      <c r="J22">
        <f>'022_115c_2018'!L22/'022_115c_2018'!$D22</f>
        <v>3.0955286807944082E-2</v>
      </c>
      <c r="L22" s="6">
        <f>'022_115c_2018'!G22/'022_115c_2018'!$D22</f>
        <v>0.10504271607677798</v>
      </c>
      <c r="M22" s="9">
        <f t="shared" si="0"/>
        <v>0.89495728392322205</v>
      </c>
      <c r="O22">
        <f t="shared" si="1"/>
        <v>8.405392840539283E-2</v>
      </c>
      <c r="Q22" s="14">
        <f t="shared" si="2"/>
        <v>0.88776875380322207</v>
      </c>
      <c r="R22" s="15">
        <v>7.1885301199999998E-3</v>
      </c>
      <c r="S22" s="15"/>
    </row>
    <row r="23" spans="3:19">
      <c r="C23" s="2" t="s">
        <v>22</v>
      </c>
      <c r="D23" s="8">
        <f>'022_115c_2018'!E23/'022_115c_2018'!$D23</f>
        <v>0.81902216282436802</v>
      </c>
      <c r="E23" s="8">
        <f>'022_115c_2018'!F23/'022_115c_2018'!$D23</f>
        <v>7.6706760218287109E-2</v>
      </c>
      <c r="F23" s="8">
        <f>'022_115c_2018'!H23/'022_115c_2018'!$D23</f>
        <v>2.3415747856108698E-2</v>
      </c>
      <c r="G23" s="8">
        <f>'022_115c_2018'!I23/'022_115c_2018'!$D23</f>
        <v>0</v>
      </c>
      <c r="H23" s="8">
        <f>'022_115c_2018'!J23/'022_115c_2018'!$D23</f>
        <v>2.7954115157589932E-2</v>
      </c>
      <c r="I23" s="8">
        <f>'022_115c_2018'!K23/'022_115c_2018'!$D23</f>
        <v>5.2901213943646289E-2</v>
      </c>
      <c r="J23">
        <f>'022_115c_2018'!L23/'022_115c_2018'!$D23</f>
        <v>3.1211716226751309E-2</v>
      </c>
      <c r="L23" s="6">
        <f>'022_115c_2018'!G23/'022_115c_2018'!$D23</f>
        <v>0.10427107695734492</v>
      </c>
      <c r="M23" s="9">
        <f t="shared" si="0"/>
        <v>0.89572892304265517</v>
      </c>
      <c r="O23">
        <f t="shared" si="1"/>
        <v>8.5636131920052205E-2</v>
      </c>
      <c r="Q23" s="14">
        <f t="shared" si="2"/>
        <v>0.89112190926265522</v>
      </c>
      <c r="R23" s="15">
        <v>4.6070137800000004E-3</v>
      </c>
      <c r="S23" s="15"/>
    </row>
    <row r="24" spans="3:19">
      <c r="C24" s="2" t="s">
        <v>23</v>
      </c>
      <c r="D24" s="8">
        <f>'022_115c_2018'!E24/'022_115c_2018'!$D24</f>
        <v>0.82607709750566893</v>
      </c>
      <c r="E24" s="8">
        <f>'022_115c_2018'!F24/'022_115c_2018'!$D24</f>
        <v>7.4858276643990931E-2</v>
      </c>
      <c r="F24" s="8">
        <f>'022_115c_2018'!H24/'022_115c_2018'!$D24</f>
        <v>2.1173469387755103E-2</v>
      </c>
      <c r="G24" s="8">
        <f>'022_115c_2018'!I24/'022_115c_2018'!$D24</f>
        <v>0</v>
      </c>
      <c r="H24" s="8">
        <f>'022_115c_2018'!J24/'022_115c_2018'!$D24</f>
        <v>2.729591836734694E-2</v>
      </c>
      <c r="I24" s="8">
        <f>'022_115c_2018'!K24/'022_115c_2018'!$D24</f>
        <v>5.0595238095238096E-2</v>
      </c>
      <c r="J24">
        <f>'022_115c_2018'!L24/'022_115c_2018'!$D24</f>
        <v>3.0980725623582766E-2</v>
      </c>
      <c r="L24" s="6">
        <f>'022_115c_2018'!G24/'022_115c_2018'!$D24</f>
        <v>9.9064625850340135E-2</v>
      </c>
      <c r="M24" s="9">
        <f t="shared" si="0"/>
        <v>0.90093537414965985</v>
      </c>
      <c r="O24">
        <f t="shared" si="1"/>
        <v>8.308950762938494E-2</v>
      </c>
      <c r="Q24" s="14">
        <f t="shared" si="2"/>
        <v>0.89664608545965985</v>
      </c>
      <c r="R24" s="15">
        <v>4.2892886900000003E-3</v>
      </c>
      <c r="S24" s="15"/>
    </row>
    <row r="25" spans="3:19">
      <c r="C25" s="2" t="s">
        <v>24</v>
      </c>
      <c r="D25" s="8">
        <f>'022_115c_2018'!E25/'022_115c_2018'!$D25</f>
        <v>0.82437215573908651</v>
      </c>
      <c r="E25" s="8">
        <f>'022_115c_2018'!F25/'022_115c_2018'!$D25</f>
        <v>7.4442384403618181E-2</v>
      </c>
      <c r="F25" s="8">
        <f>'022_115c_2018'!H25/'022_115c_2018'!$D25</f>
        <v>1.9439294342378784E-2</v>
      </c>
      <c r="G25" s="8">
        <f>'022_115c_2018'!I25/'022_115c_2018'!$D25</f>
        <v>0</v>
      </c>
      <c r="H25" s="8">
        <f>'022_115c_2018'!J25/'022_115c_2018'!$D25</f>
        <v>3.1771447834147988E-2</v>
      </c>
      <c r="I25" s="8">
        <f>'022_115c_2018'!K25/'022_115c_2018'!$D25</f>
        <v>4.9974717680768582E-2</v>
      </c>
      <c r="J25">
        <f>'022_115c_2018'!L25/'022_115c_2018'!$D25</f>
        <v>3.5395246923984491E-2</v>
      </c>
      <c r="L25" s="6">
        <f>'022_115c_2018'!G25/'022_115c_2018'!$D25</f>
        <v>0.10118545985729535</v>
      </c>
      <c r="M25" s="9">
        <f t="shared" si="0"/>
        <v>0.89881454014270468</v>
      </c>
      <c r="O25">
        <f t="shared" si="1"/>
        <v>8.2822852856607079E-2</v>
      </c>
      <c r="Q25" s="14">
        <f t="shared" si="2"/>
        <v>0.89587558307270465</v>
      </c>
      <c r="R25" s="15">
        <v>2.93895707E-3</v>
      </c>
      <c r="S25" s="15"/>
    </row>
    <row r="26" spans="3:19">
      <c r="C26" s="2" t="s">
        <v>25</v>
      </c>
      <c r="D26" s="8">
        <f>'022_115c_2018'!E26/'022_115c_2018'!$D26</f>
        <v>0.83100288620506069</v>
      </c>
      <c r="E26" s="8">
        <f>'022_115c_2018'!F26/'022_115c_2018'!$D26</f>
        <v>7.1986998066522825E-2</v>
      </c>
      <c r="F26" s="8">
        <f>'022_115c_2018'!H26/'022_115c_2018'!$D26</f>
        <v>1.9306750357272955E-2</v>
      </c>
      <c r="G26" s="8">
        <f>'022_115c_2018'!I26/'022_115c_2018'!$D26</f>
        <v>0</v>
      </c>
      <c r="H26" s="8">
        <f>'022_115c_2018'!J26/'022_115c_2018'!$D26</f>
        <v>3.160814862554992E-2</v>
      </c>
      <c r="I26" s="8">
        <f>'022_115c_2018'!K26/'022_115c_2018'!$D26</f>
        <v>4.6095216745593637E-2</v>
      </c>
      <c r="J26">
        <f>'022_115c_2018'!L26/'022_115c_2018'!$D26</f>
        <v>3.5222910303471855E-2</v>
      </c>
      <c r="L26" s="6">
        <f>'022_115c_2018'!G26/'022_115c_2018'!$D26</f>
        <v>9.7010115728416516E-2</v>
      </c>
      <c r="M26" s="9">
        <f t="shared" si="0"/>
        <v>0.90298988427158355</v>
      </c>
      <c r="O26">
        <f t="shared" si="1"/>
        <v>7.9720713731574855E-2</v>
      </c>
      <c r="Q26" s="14">
        <f t="shared" si="2"/>
        <v>0.90100410247158358</v>
      </c>
      <c r="R26" s="15">
        <v>1.9857818000000001E-3</v>
      </c>
      <c r="S26" s="15"/>
    </row>
    <row r="27" spans="3:19">
      <c r="C27" s="2" t="s">
        <v>26</v>
      </c>
      <c r="D27" s="8">
        <f>'022_115c_2018'!E27/'022_115c_2018'!$D27</f>
        <v>0.83050234911456455</v>
      </c>
      <c r="E27" s="8">
        <f>'022_115c_2018'!F27/'022_115c_2018'!$D27</f>
        <v>7.3309054516138006E-2</v>
      </c>
      <c r="F27" s="8">
        <f>'022_115c_2018'!H27/'022_115c_2018'!$D27</f>
        <v>1.6652303244280114E-2</v>
      </c>
      <c r="G27" s="8">
        <f>'022_115c_2018'!I27/'022_115c_2018'!$D27</f>
        <v>0</v>
      </c>
      <c r="H27" s="8">
        <f>'022_115c_2018'!J27/'022_115c_2018'!$D27</f>
        <v>3.266520252425565E-2</v>
      </c>
      <c r="I27" s="8">
        <f>'022_115c_2018'!K27/'022_115c_2018'!$D27</f>
        <v>4.6871090600761722E-2</v>
      </c>
      <c r="J27">
        <f>'022_115c_2018'!L27/'022_115c_2018'!$D27</f>
        <v>3.5834422173417473E-2</v>
      </c>
      <c r="L27" s="6">
        <f>'022_115c_2018'!G27/'022_115c_2018'!$D27</f>
        <v>9.6188596369297497E-2</v>
      </c>
      <c r="M27" s="9">
        <f t="shared" si="0"/>
        <v>0.90381140363070256</v>
      </c>
      <c r="O27">
        <f t="shared" si="1"/>
        <v>8.1111008581710803E-2</v>
      </c>
      <c r="Q27" s="14">
        <f t="shared" si="2"/>
        <v>0.90226249382070256</v>
      </c>
      <c r="R27" s="15">
        <v>1.54890981E-3</v>
      </c>
      <c r="S27" s="15"/>
    </row>
    <row r="28" spans="3:19">
      <c r="C28" s="2" t="s">
        <v>27</v>
      </c>
      <c r="D28" s="8">
        <f>'022_115c_2018'!E28/'022_115c_2018'!$D28</f>
        <v>0.83123883010411048</v>
      </c>
      <c r="E28" s="8">
        <f>'022_115c_2018'!F28/'022_115c_2018'!$D28</f>
        <v>7.4324132648719191E-2</v>
      </c>
      <c r="F28" s="8">
        <f>'022_115c_2018'!H28/'022_115c_2018'!$D28</f>
        <v>1.5063402456667896E-2</v>
      </c>
      <c r="G28" s="8">
        <f>'022_115c_2018'!I28/'022_115c_2018'!$D28</f>
        <v>0</v>
      </c>
      <c r="H28" s="8">
        <f>'022_115c_2018'!J28/'022_115c_2018'!$D28</f>
        <v>3.2991971858954354E-2</v>
      </c>
      <c r="I28" s="8">
        <f>'022_115c_2018'!K28/'022_115c_2018'!$D28</f>
        <v>4.6381662931548044E-2</v>
      </c>
      <c r="J28">
        <f>'022_115c_2018'!L28/'022_115c_2018'!$D28</f>
        <v>3.6878386428753795E-2</v>
      </c>
      <c r="L28" s="6">
        <f>'022_115c_2018'!G28/'022_115c_2018'!$D28</f>
        <v>9.44370372471703E-2</v>
      </c>
      <c r="M28" s="9">
        <f t="shared" si="0"/>
        <v>0.90556296275282966</v>
      </c>
      <c r="O28">
        <f t="shared" si="1"/>
        <v>8.2075057953762312E-2</v>
      </c>
      <c r="Q28" s="14">
        <f t="shared" si="2"/>
        <v>0.90472893439582969</v>
      </c>
      <c r="R28" s="15">
        <v>8.3402835699999999E-4</v>
      </c>
      <c r="S28" s="15"/>
    </row>
    <row r="29" spans="3:19">
      <c r="C29" s="2" t="s">
        <v>28</v>
      </c>
      <c r="D29" s="8">
        <f>'022_115c_2018'!E29/'022_115c_2018'!$D29</f>
        <v>0.8283626961698034</v>
      </c>
      <c r="E29" s="8">
        <f>'022_115c_2018'!F29/'022_115c_2018'!$D29</f>
        <v>7.3537369971739527E-2</v>
      </c>
      <c r="F29" s="8">
        <f>'022_115c_2018'!H29/'022_115c_2018'!$D29</f>
        <v>1.4581203776080813E-2</v>
      </c>
      <c r="G29" s="8">
        <f>'022_115c_2018'!I29/'022_115c_2018'!$D29</f>
        <v>0</v>
      </c>
      <c r="H29" s="8">
        <f>'022_115c_2018'!J29/'022_115c_2018'!$D29</f>
        <v>3.6227526907582228E-2</v>
      </c>
      <c r="I29" s="8">
        <f>'022_115c_2018'!K29/'022_115c_2018'!$D29</f>
        <v>4.7291203174794058E-2</v>
      </c>
      <c r="J29">
        <f>'022_115c_2018'!L29/'022_115c_2018'!$D29</f>
        <v>4.031627683242138E-2</v>
      </c>
      <c r="L29" s="6">
        <f>'022_115c_2018'!G29/'022_115c_2018'!$D29</f>
        <v>9.8099933858457097E-2</v>
      </c>
      <c r="M29" s="9">
        <f t="shared" si="0"/>
        <v>0.90190006614154294</v>
      </c>
      <c r="O29">
        <f t="shared" si="1"/>
        <v>8.1536051201706719E-2</v>
      </c>
      <c r="Q29" s="14">
        <f t="shared" si="2"/>
        <v>0.90138376287254296</v>
      </c>
      <c r="R29" s="15">
        <v>5.1630326899999998E-4</v>
      </c>
      <c r="S29" s="15"/>
    </row>
    <row r="30" spans="3:19">
      <c r="C30" s="2" t="s">
        <v>29</v>
      </c>
      <c r="D30" s="8">
        <f>'022_115c_2018'!E30/'022_115c_2018'!$D30</f>
        <v>0.82097128074139569</v>
      </c>
      <c r="E30" s="8">
        <f>'022_115c_2018'!F30/'022_115c_2018'!$D30</f>
        <v>7.8396699086354257E-2</v>
      </c>
      <c r="F30" s="8">
        <f>'022_115c_2018'!H30/'022_115c_2018'!$D30</f>
        <v>1.408127844909454E-2</v>
      </c>
      <c r="G30" s="8">
        <f>'022_115c_2018'!I30/'022_115c_2018'!$D30</f>
        <v>0</v>
      </c>
      <c r="H30" s="8">
        <f>'022_115c_2018'!J30/'022_115c_2018'!$D30</f>
        <v>4.0508235910534762E-2</v>
      </c>
      <c r="I30" s="8">
        <f>'022_115c_2018'!K30/'022_115c_2018'!$D30</f>
        <v>4.6042505812620753E-2</v>
      </c>
      <c r="J30">
        <f>'022_115c_2018'!L30/'022_115c_2018'!$D30</f>
        <v>4.4732619445263126E-2</v>
      </c>
      <c r="L30" s="6">
        <f>'022_115c_2018'!G30/'022_115c_2018'!$D30</f>
        <v>0.10063202017225006</v>
      </c>
      <c r="M30" s="9">
        <f t="shared" si="0"/>
        <v>0.89936797982774996</v>
      </c>
      <c r="O30">
        <f t="shared" si="1"/>
        <v>8.7168657151179718E-2</v>
      </c>
      <c r="Q30" s="14">
        <f t="shared" si="2"/>
        <v>0.89912968601174992</v>
      </c>
      <c r="R30" s="15">
        <v>2.3829381600000001E-4</v>
      </c>
      <c r="S30" s="15"/>
    </row>
    <row r="31" spans="3:19">
      <c r="C31" s="2" t="s">
        <v>30</v>
      </c>
      <c r="D31" s="8">
        <f>'022_115c_2018'!E31/'022_115c_2018'!$D31</f>
        <v>0.82159893150162178</v>
      </c>
      <c r="E31" s="8">
        <f>'022_115c_2018'!F31/'022_115c_2018'!$D31</f>
        <v>7.6384913820517708E-2</v>
      </c>
      <c r="F31" s="8">
        <f>'022_115c_2018'!H31/'022_115c_2018'!$D31</f>
        <v>1.3260828086243083E-2</v>
      </c>
      <c r="G31" s="8">
        <f>'022_115c_2018'!I31/'022_115c_2018'!$D31</f>
        <v>0</v>
      </c>
      <c r="H31" s="8">
        <f>'022_115c_2018'!J31/'022_115c_2018'!$D31</f>
        <v>4.2135724734465432E-2</v>
      </c>
      <c r="I31" s="8">
        <f>'022_115c_2018'!K31/'022_115c_2018'!$D31</f>
        <v>4.6619601857151943E-2</v>
      </c>
      <c r="J31">
        <f>'022_115c_2018'!L31/'022_115c_2018'!$D31</f>
        <v>4.6460599122304901E-2</v>
      </c>
      <c r="L31" s="6">
        <f>'022_115c_2018'!G31/'022_115c_2018'!$D31</f>
        <v>0.10201615467786046</v>
      </c>
      <c r="M31" s="9">
        <f t="shared" si="0"/>
        <v>0.89798384532213948</v>
      </c>
      <c r="O31">
        <f t="shared" si="1"/>
        <v>8.5062681493023581E-2</v>
      </c>
      <c r="Q31" s="14">
        <f t="shared" si="2"/>
        <v>0.89782498277813949</v>
      </c>
      <c r="R31" s="15">
        <v>1.5886254400000001E-4</v>
      </c>
      <c r="S31" s="15"/>
    </row>
    <row r="32" spans="3:19">
      <c r="C32" s="2" t="s">
        <v>31</v>
      </c>
      <c r="D32" s="8">
        <f>'022_115c_2018'!E32/'022_115c_2018'!$D32</f>
        <v>0.81272892339479696</v>
      </c>
      <c r="E32" s="8">
        <f>'022_115c_2018'!F32/'022_115c_2018'!$D32</f>
        <v>8.252199229878221E-2</v>
      </c>
      <c r="F32" s="8">
        <f>'022_115c_2018'!H32/'022_115c_2018'!$D32</f>
        <v>1.3023197570672761E-2</v>
      </c>
      <c r="G32" s="8">
        <f>'022_115c_2018'!I32/'022_115c_2018'!$D32</f>
        <v>0</v>
      </c>
      <c r="H32" s="8">
        <f>'022_115c_2018'!J32/'022_115c_2018'!$D32</f>
        <v>4.5268133863444263E-2</v>
      </c>
      <c r="I32" s="8">
        <f>'022_115c_2018'!K32/'022_115c_2018'!$D32</f>
        <v>4.645775287230379E-2</v>
      </c>
      <c r="J32">
        <f>'022_115c_2018'!L32/'022_115c_2018'!$D32</f>
        <v>5.0652725166703189E-2</v>
      </c>
      <c r="L32" s="6">
        <f>'022_115c_2018'!G32/'022_115c_2018'!$D32</f>
        <v>0.10474908430642081</v>
      </c>
      <c r="M32" s="9">
        <f t="shared" si="0"/>
        <v>0.89525091569357917</v>
      </c>
      <c r="O32">
        <f t="shared" si="1"/>
        <v>9.2177501136482848E-2</v>
      </c>
      <c r="Q32" s="14">
        <f t="shared" si="2"/>
        <v>0.89521120005757915</v>
      </c>
      <c r="R32" s="15">
        <v>3.9715636000000002E-5</v>
      </c>
      <c r="S32" s="15"/>
    </row>
    <row r="33" spans="3:19">
      <c r="C33" s="2" t="s">
        <v>32</v>
      </c>
      <c r="D33" s="8">
        <f>'022_115c_2018'!E33/'022_115c_2018'!$D33</f>
        <v>0.81100209592661221</v>
      </c>
      <c r="E33" s="8">
        <f>'022_115c_2018'!F33/'022_115c_2018'!$D33</f>
        <v>8.4748336927796847E-2</v>
      </c>
      <c r="F33" s="8">
        <f>'022_115c_2018'!H33/'022_115c_2018'!$D33</f>
        <v>1.2757814161173719E-2</v>
      </c>
      <c r="G33" s="8">
        <f>'022_115c_2018'!I33/'022_115c_2018'!$D33</f>
        <v>0</v>
      </c>
      <c r="H33" s="8">
        <f>'022_115c_2018'!J33/'022_115c_2018'!$D33</f>
        <v>4.9087208772516024E-2</v>
      </c>
      <c r="I33" s="8">
        <f>'022_115c_2018'!K33/'022_115c_2018'!$D33</f>
        <v>4.2404544211901221E-2</v>
      </c>
      <c r="J33">
        <f>'022_115c_2018'!L33/'022_115c_2018'!$D33</f>
        <v>5.4797849397041402E-2</v>
      </c>
      <c r="L33" s="6">
        <f>'022_115c_2018'!G33/'022_115c_2018'!$D33</f>
        <v>0.10424956714559096</v>
      </c>
      <c r="M33" s="9">
        <f t="shared" si="0"/>
        <v>0.89575043285440903</v>
      </c>
      <c r="O33">
        <f t="shared" si="1"/>
        <v>9.461155006951745E-2</v>
      </c>
      <c r="Q33" s="14">
        <f t="shared" si="2"/>
        <v>0.89575043285440903</v>
      </c>
      <c r="R33" s="15">
        <v>0</v>
      </c>
      <c r="S33" s="15"/>
    </row>
    <row r="34" spans="3:19">
      <c r="C34" s="2" t="s">
        <v>33</v>
      </c>
      <c r="D34" s="8">
        <f>'022_115c_2018'!E34/'022_115c_2018'!$D34</f>
        <v>0.80305995374488526</v>
      </c>
      <c r="E34" s="8">
        <f>'022_115c_2018'!F34/'022_115c_2018'!$D34</f>
        <v>8.9307952321650952E-2</v>
      </c>
      <c r="F34" s="8">
        <f>'022_115c_2018'!H34/'022_115c_2018'!$D34</f>
        <v>1.1089367253750815E-2</v>
      </c>
      <c r="G34" s="8">
        <f>'022_115c_2018'!I34/'022_115c_2018'!$D34</f>
        <v>0</v>
      </c>
      <c r="H34" s="8">
        <f>'022_115c_2018'!J34/'022_115c_2018'!$D34</f>
        <v>5.0613769791851983E-2</v>
      </c>
      <c r="I34" s="8">
        <f>'022_115c_2018'!K34/'022_115c_2018'!$D34</f>
        <v>4.5928956887861E-2</v>
      </c>
      <c r="J34">
        <f>'022_115c_2018'!L34/'022_115c_2018'!$D34</f>
        <v>5.7018324141611815E-2</v>
      </c>
      <c r="L34" s="6">
        <f>'022_115c_2018'!G34/'022_115c_2018'!$D34</f>
        <v>0.10763209393346379</v>
      </c>
      <c r="M34" s="9">
        <f t="shared" si="0"/>
        <v>0.89236790606653615</v>
      </c>
      <c r="O34">
        <f t="shared" si="1"/>
        <v>0.10007974481658692</v>
      </c>
      <c r="Q34" s="14">
        <f t="shared" si="2"/>
        <v>0.89236790606653615</v>
      </c>
      <c r="R34" s="15">
        <v>0</v>
      </c>
      <c r="S34" s="15"/>
    </row>
    <row r="35" spans="3:19">
      <c r="C35" s="2" t="s">
        <v>34</v>
      </c>
      <c r="D35" s="8">
        <f>'022_115c_2018'!E35/'022_115c_2018'!$D35</f>
        <v>0.80281060542564187</v>
      </c>
      <c r="E35" s="8">
        <f>'022_115c_2018'!F35/'022_115c_2018'!$D35</f>
        <v>8.6581175090101423E-2</v>
      </c>
      <c r="F35" s="8">
        <f>'022_115c_2018'!H35/'022_115c_2018'!$D35</f>
        <v>1.0281339926801331E-2</v>
      </c>
      <c r="G35" s="8">
        <f>'022_115c_2018'!I35/'022_115c_2018'!$D35</f>
        <v>0</v>
      </c>
      <c r="H35" s="8">
        <f>'022_115c_2018'!J35/'022_115c_2018'!$D35</f>
        <v>5.5848909004553964E-2</v>
      </c>
      <c r="I35" s="8">
        <f>'022_115c_2018'!K35/'022_115c_2018'!$D35</f>
        <v>4.4477970552901404E-2</v>
      </c>
      <c r="J35">
        <f>'022_115c_2018'!L35/'022_115c_2018'!$D35</f>
        <v>6.2749699661945074E-2</v>
      </c>
      <c r="L35" s="6">
        <f>'022_115c_2018'!G35/'022_115c_2018'!$D35</f>
        <v>0.1106082194842567</v>
      </c>
      <c r="M35" s="9">
        <f t="shared" si="0"/>
        <v>0.8893917805157433</v>
      </c>
      <c r="O35">
        <f t="shared" si="1"/>
        <v>9.7348746623107371E-2</v>
      </c>
      <c r="Q35" s="14">
        <f t="shared" si="2"/>
        <v>0.8893917805157433</v>
      </c>
      <c r="R35" s="15">
        <v>0</v>
      </c>
      <c r="S35" s="15"/>
    </row>
    <row r="36" spans="3:19">
      <c r="C36" s="2" t="s">
        <v>35</v>
      </c>
      <c r="D36" s="8">
        <f>'022_115c_2018'!E36/'022_115c_2018'!$D36</f>
        <v>0.7980863591756624</v>
      </c>
      <c r="E36" s="8">
        <f>'022_115c_2018'!F36/'022_115c_2018'!$D36</f>
        <v>8.5895758368771127E-2</v>
      </c>
      <c r="F36" s="8">
        <f>'022_115c_2018'!H36/'022_115c_2018'!$D36</f>
        <v>9.5409442808853991E-3</v>
      </c>
      <c r="G36" s="8">
        <f>'022_115c_2018'!I36/'022_115c_2018'!$D36</f>
        <v>0</v>
      </c>
      <c r="H36" s="8">
        <f>'022_115c_2018'!J36/'022_115c_2018'!$D36</f>
        <v>6.0462326900010903E-2</v>
      </c>
      <c r="I36" s="8">
        <f>'022_115c_2018'!K36/'022_115c_2018'!$D36</f>
        <v>4.6014611274670159E-2</v>
      </c>
      <c r="J36">
        <f>'022_115c_2018'!L36/'022_115c_2018'!$D36</f>
        <v>6.7904263439101512E-2</v>
      </c>
      <c r="L36" s="6">
        <f>'022_115c_2018'!G36/'022_115c_2018'!$D36</f>
        <v>0.11601788245556646</v>
      </c>
      <c r="M36" s="9">
        <f t="shared" si="0"/>
        <v>0.88398211754443357</v>
      </c>
      <c r="O36">
        <f t="shared" si="1"/>
        <v>9.7169113112125324E-2</v>
      </c>
      <c r="Q36" s="14">
        <f t="shared" si="2"/>
        <v>0.88398211754443357</v>
      </c>
      <c r="R36" s="15">
        <v>0</v>
      </c>
      <c r="S36" s="15"/>
    </row>
    <row r="37" spans="3:19">
      <c r="C37" s="2" t="s">
        <v>36</v>
      </c>
      <c r="D37" s="8">
        <f>'022_115c_2018'!E37/'022_115c_2018'!$D37</f>
        <v>0.78975601786297789</v>
      </c>
      <c r="E37" s="8">
        <f>'022_115c_2018'!F37/'022_115c_2018'!$D37</f>
        <v>9.1765602875503754E-2</v>
      </c>
      <c r="F37" s="8">
        <f>'022_115c_2018'!H37/'022_115c_2018'!$D37</f>
        <v>8.904258795338198E-3</v>
      </c>
      <c r="G37" s="8">
        <f>'022_115c_2018'!I37/'022_115c_2018'!$D37</f>
        <v>0</v>
      </c>
      <c r="H37" s="8">
        <f>'022_115c_2018'!J37/'022_115c_2018'!$D37</f>
        <v>6.4862215444940641E-2</v>
      </c>
      <c r="I37" s="8">
        <f>'022_115c_2018'!K37/'022_115c_2018'!$D37</f>
        <v>4.4711905021239513E-2</v>
      </c>
      <c r="J37">
        <f>'022_115c_2018'!L37/'022_115c_2018'!$D37</f>
        <v>7.2840649166757435E-2</v>
      </c>
      <c r="L37" s="6">
        <f>'022_115c_2018'!G37/'022_115c_2018'!$D37</f>
        <v>0.11847837926151836</v>
      </c>
      <c r="M37" s="9">
        <f t="shared" si="0"/>
        <v>0.88152162073848161</v>
      </c>
      <c r="O37">
        <f t="shared" si="1"/>
        <v>0.104099094924783</v>
      </c>
      <c r="Q37" s="14">
        <f t="shared" si="2"/>
        <v>0.88152162073848161</v>
      </c>
      <c r="R37" s="15">
        <v>0</v>
      </c>
      <c r="S37" s="15"/>
    </row>
    <row r="38" spans="3:19">
      <c r="C38" s="2" t="s">
        <v>37</v>
      </c>
      <c r="D38" s="8">
        <f>'022_115c_2018'!E38/'022_115c_2018'!$D38</f>
        <v>0.78282292092010342</v>
      </c>
      <c r="E38" s="8">
        <f>'022_115c_2018'!F38/'022_115c_2018'!$D38</f>
        <v>9.1084796515584598E-2</v>
      </c>
      <c r="F38" s="8">
        <f>'022_115c_2018'!H38/'022_115c_2018'!$D38</f>
        <v>7.1866067782768474E-3</v>
      </c>
      <c r="G38" s="8">
        <f>'022_115c_2018'!I38/'022_115c_2018'!$D38</f>
        <v>0</v>
      </c>
      <c r="H38" s="8">
        <f>'022_115c_2018'!J38/'022_115c_2018'!$D38</f>
        <v>7.1784401796651701E-2</v>
      </c>
      <c r="I38" s="8">
        <f>'022_115c_2018'!K38/'022_115c_2018'!$D38</f>
        <v>4.7121273989383421E-2</v>
      </c>
      <c r="J38">
        <f>'022_115c_2018'!L38/'022_115c_2018'!$D38</f>
        <v>7.9978222403702198E-2</v>
      </c>
      <c r="L38" s="6">
        <f>'022_115c_2018'!G38/'022_115c_2018'!$D38</f>
        <v>0.12609228256431196</v>
      </c>
      <c r="M38" s="9">
        <f t="shared" si="0"/>
        <v>0.87390771743568796</v>
      </c>
      <c r="O38">
        <f t="shared" si="1"/>
        <v>0.10422701928168708</v>
      </c>
      <c r="Q38" s="14">
        <f t="shared" si="2"/>
        <v>0.87390771743568796</v>
      </c>
      <c r="R38" s="15">
        <v>0</v>
      </c>
      <c r="S38" s="15"/>
    </row>
    <row r="39" spans="3:19">
      <c r="C39" s="2" t="s">
        <v>38</v>
      </c>
      <c r="D39" s="8">
        <f>'022_115c_2018'!E39/'022_115c_2018'!$D39</f>
        <v>0.77648129315420433</v>
      </c>
      <c r="E39" s="8">
        <f>'022_115c_2018'!F39/'022_115c_2018'!$D39</f>
        <v>9.3775089653695867E-2</v>
      </c>
      <c r="F39" s="8">
        <f>'022_115c_2018'!H39/'022_115c_2018'!$D39</f>
        <v>7.5469678317186747E-3</v>
      </c>
      <c r="G39" s="8">
        <f>'022_115c_2018'!I39/'022_115c_2018'!$D39</f>
        <v>0</v>
      </c>
      <c r="H39" s="8">
        <f>'022_115c_2018'!J39/'022_115c_2018'!$D39</f>
        <v>7.8012096558368577E-2</v>
      </c>
      <c r="I39" s="8">
        <f>'022_115c_2018'!K39/'022_115c_2018'!$D39</f>
        <v>4.4184552802012528E-2</v>
      </c>
      <c r="J39">
        <f>'022_115c_2018'!L39/'022_115c_2018'!$D39</f>
        <v>8.3953326553551352E-2</v>
      </c>
      <c r="L39" s="6">
        <f>'022_115c_2018'!G39/'022_115c_2018'!$D39</f>
        <v>0.12974361719209976</v>
      </c>
      <c r="M39" s="9">
        <f t="shared" si="0"/>
        <v>0.87025638280790019</v>
      </c>
      <c r="O39">
        <f t="shared" si="1"/>
        <v>0.1077557045328741</v>
      </c>
      <c r="Q39" s="14">
        <f t="shared" si="2"/>
        <v>0.87025638280790019</v>
      </c>
      <c r="R39" s="15">
        <v>0</v>
      </c>
      <c r="S39" s="15"/>
    </row>
    <row r="40" spans="3:19">
      <c r="C40" s="2" t="s">
        <v>39</v>
      </c>
      <c r="D40" s="8">
        <f>'022_115c_2018'!E40/'022_115c_2018'!$D40</f>
        <v>0.76448687604712395</v>
      </c>
      <c r="E40" s="8">
        <f>'022_115c_2018'!F40/'022_115c_2018'!$D40</f>
        <v>9.6322101959950002E-2</v>
      </c>
      <c r="F40" s="8">
        <f>'022_115c_2018'!H40/'022_115c_2018'!$D40</f>
        <v>6.7547802037071511E-3</v>
      </c>
      <c r="G40" s="8">
        <f>'022_115c_2018'!I40/'022_115c_2018'!$D40</f>
        <v>0</v>
      </c>
      <c r="H40" s="8">
        <f>'022_115c_2018'!J40/'022_115c_2018'!$D40</f>
        <v>8.6402680637183205E-2</v>
      </c>
      <c r="I40" s="8">
        <f>'022_115c_2018'!K40/'022_115c_2018'!$D40</f>
        <v>4.6033561152035739E-2</v>
      </c>
      <c r="J40">
        <f>'022_115c_2018'!L40/'022_115c_2018'!$D40</f>
        <v>9.281174374385022E-2</v>
      </c>
      <c r="L40" s="6">
        <f>'022_115c_2018'!G40/'022_115c_2018'!$D40</f>
        <v>0.1391910219929261</v>
      </c>
      <c r="M40" s="9">
        <f t="shared" si="0"/>
        <v>0.86080897800707401</v>
      </c>
      <c r="O40">
        <f t="shared" si="1"/>
        <v>0.11189718557879451</v>
      </c>
      <c r="Q40" s="14">
        <f t="shared" si="2"/>
        <v>0.86080897800707401</v>
      </c>
      <c r="R40" s="15">
        <v>0</v>
      </c>
      <c r="S40" s="15"/>
    </row>
    <row r="41" spans="3:19">
      <c r="C41" s="2" t="s">
        <v>40</v>
      </c>
      <c r="D41" s="8">
        <f>'022_115c_2018'!E41/'022_115c_2018'!$D41</f>
        <v>0.74583715040146581</v>
      </c>
      <c r="E41" s="8">
        <f>'022_115c_2018'!F41/'022_115c_2018'!$D41</f>
        <v>0.1006089346338309</v>
      </c>
      <c r="F41" s="8">
        <f>'022_115c_2018'!H41/'022_115c_2018'!$D41</f>
        <v>7.0323867004364934E-3</v>
      </c>
      <c r="G41" s="8">
        <f>'022_115c_2018'!I41/'022_115c_2018'!$D41</f>
        <v>0</v>
      </c>
      <c r="H41" s="8">
        <f>'022_115c_2018'!J41/'022_115c_2018'!$D41</f>
        <v>9.9207846095812902E-2</v>
      </c>
      <c r="I41" s="8">
        <f>'022_115c_2018'!K41/'022_115c_2018'!$D41</f>
        <v>4.7313682168453955E-2</v>
      </c>
      <c r="J41">
        <f>'022_115c_2018'!L41/'022_115c_2018'!$D41</f>
        <v>0.10667133696179339</v>
      </c>
      <c r="L41" s="6">
        <f>'022_115c_2018'!G41/'022_115c_2018'!$D41</f>
        <v>0.15355391496470336</v>
      </c>
      <c r="M41" s="9">
        <f t="shared" si="0"/>
        <v>0.84644608503529672</v>
      </c>
      <c r="O41">
        <f t="shared" si="1"/>
        <v>0.11886041699824923</v>
      </c>
      <c r="Q41" s="14">
        <f t="shared" si="2"/>
        <v>0.84644608503529672</v>
      </c>
      <c r="R41" s="15">
        <v>0</v>
      </c>
      <c r="S41" s="15"/>
    </row>
    <row r="42" spans="3:19">
      <c r="C42" s="2" t="s">
        <v>41</v>
      </c>
      <c r="D42" s="8">
        <f>'022_115c_2018'!E42/'022_115c_2018'!$D42</f>
        <v>0.73473235511107471</v>
      </c>
      <c r="E42" s="8">
        <f>'022_115c_2018'!F42/'022_115c_2018'!$D42</f>
        <v>9.9379730579009215E-2</v>
      </c>
      <c r="F42" s="8">
        <f>'022_115c_2018'!H42/'022_115c_2018'!$D42</f>
        <v>6.0387463453288517E-3</v>
      </c>
      <c r="G42" s="8">
        <f>'022_115c_2018'!I42/'022_115c_2018'!$D42</f>
        <v>0</v>
      </c>
      <c r="H42" s="8">
        <f>'022_115c_2018'!J42/'022_115c_2018'!$D42</f>
        <v>0.11189441757521108</v>
      </c>
      <c r="I42" s="8">
        <f>'022_115c_2018'!K42/'022_115c_2018'!$D42</f>
        <v>4.7954750389376181E-2</v>
      </c>
      <c r="J42">
        <f>'022_115c_2018'!L42/'022_115c_2018'!$D42</f>
        <v>0.11949066863404104</v>
      </c>
      <c r="L42" s="6">
        <f>'022_115c_2018'!G42/'022_115c_2018'!$D42</f>
        <v>0.16588791430991612</v>
      </c>
      <c r="M42" s="9">
        <f t="shared" si="0"/>
        <v>0.83411208569008388</v>
      </c>
      <c r="O42">
        <f t="shared" si="1"/>
        <v>0.11914433597588941</v>
      </c>
      <c r="Q42" s="14">
        <f t="shared" si="2"/>
        <v>0.83411208569008388</v>
      </c>
      <c r="R42" s="15">
        <v>0</v>
      </c>
      <c r="S42" s="15"/>
    </row>
    <row r="43" spans="3:19">
      <c r="C43" s="2" t="s">
        <v>42</v>
      </c>
      <c r="D43" s="8">
        <f>'022_115c_2018'!E43/'022_115c_2018'!$D43</f>
        <v>0.72288321269101696</v>
      </c>
      <c r="E43" s="8">
        <f>'022_115c_2018'!F43/'022_115c_2018'!$D43</f>
        <v>0.10208836009651386</v>
      </c>
      <c r="F43" s="8">
        <f>'022_115c_2018'!H43/'022_115c_2018'!$D43</f>
        <v>4.6038217267104862E-3</v>
      </c>
      <c r="G43" s="8">
        <f>'022_115c_2018'!I43/'022_115c_2018'!$D43</f>
        <v>0</v>
      </c>
      <c r="H43" s="8">
        <f>'022_115c_2018'!J43/'022_115c_2018'!$D43</f>
        <v>0.12291649333000527</v>
      </c>
      <c r="I43" s="8">
        <f>'022_115c_2018'!K43/'022_115c_2018'!$D43</f>
        <v>4.7508112155753388E-2</v>
      </c>
      <c r="J43">
        <f>'022_115c_2018'!L43/'022_115c_2018'!$D43</f>
        <v>0.12923981473777629</v>
      </c>
      <c r="L43" s="6">
        <f>'022_115c_2018'!G43/'022_115c_2018'!$D43</f>
        <v>0.17502842721246914</v>
      </c>
      <c r="M43" s="9">
        <f t="shared" si="0"/>
        <v>0.82497157278753086</v>
      </c>
      <c r="O43">
        <f t="shared" si="1"/>
        <v>0.12374773078733275</v>
      </c>
      <c r="Q43" s="14">
        <f t="shared" si="2"/>
        <v>0.82497157278753086</v>
      </c>
      <c r="R43" s="15">
        <v>0</v>
      </c>
      <c r="S43" s="15"/>
    </row>
    <row r="44" spans="3:19">
      <c r="C44" s="2" t="s">
        <v>43</v>
      </c>
      <c r="D44" s="8">
        <f>'022_115c_2018'!E44/'022_115c_2018'!$D44</f>
        <v>0.69643705463182903</v>
      </c>
      <c r="E44" s="8">
        <f>'022_115c_2018'!F44/'022_115c_2018'!$D44</f>
        <v>0.11038144473941595</v>
      </c>
      <c r="F44" s="8">
        <f>'022_115c_2018'!H44/'022_115c_2018'!$D44</f>
        <v>3.7445857202738578E-3</v>
      </c>
      <c r="G44" s="8">
        <f>'022_115c_2018'!I44/'022_115c_2018'!$D44</f>
        <v>0</v>
      </c>
      <c r="H44" s="8">
        <f>'022_115c_2018'!J44/'022_115c_2018'!$D44</f>
        <v>0.14444599692608634</v>
      </c>
      <c r="I44" s="8">
        <f>'022_115c_2018'!K44/'022_115c_2018'!$D44</f>
        <v>4.4990917982394858E-2</v>
      </c>
      <c r="J44">
        <f>'022_115c_2018'!L44/'022_115c_2018'!$D44</f>
        <v>0.14950398211541149</v>
      </c>
      <c r="L44" s="6">
        <f>'022_115c_2018'!G44/'022_115c_2018'!$D44</f>
        <v>0.19318150062875505</v>
      </c>
      <c r="M44" s="9">
        <f t="shared" si="0"/>
        <v>0.80681849937124495</v>
      </c>
      <c r="O44">
        <f t="shared" si="1"/>
        <v>0.13681075090052647</v>
      </c>
      <c r="Q44" s="14">
        <f t="shared" si="2"/>
        <v>0.80681849937124495</v>
      </c>
      <c r="R44" s="15">
        <v>0</v>
      </c>
      <c r="S44" s="15"/>
    </row>
    <row r="45" spans="3:19">
      <c r="C45" s="2" t="s">
        <v>44</v>
      </c>
      <c r="D45" s="8">
        <f>'022_115c_2018'!E45/'022_115c_2018'!$D45</f>
        <v>0.65560853637262317</v>
      </c>
      <c r="E45" s="8">
        <f>'022_115c_2018'!F45/'022_115c_2018'!$D45</f>
        <v>0.12007908356108624</v>
      </c>
      <c r="F45" s="8">
        <f>'022_115c_2018'!H45/'022_115c_2018'!$D45</f>
        <v>2.8493341861952665E-3</v>
      </c>
      <c r="G45" s="8">
        <f>'022_115c_2018'!I45/'022_115c_2018'!$D45</f>
        <v>0</v>
      </c>
      <c r="H45" s="8">
        <f>'022_115c_2018'!J45/'022_115c_2018'!$D45</f>
        <v>0.17787986276676165</v>
      </c>
      <c r="I45" s="8">
        <f>'022_115c_2018'!K45/'022_115c_2018'!$D45</f>
        <v>4.3583183113333722E-2</v>
      </c>
      <c r="J45">
        <f>'022_115c_2018'!L45/'022_115c_2018'!$D45</f>
        <v>0.1791300808280514</v>
      </c>
      <c r="L45" s="6">
        <f>'022_115c_2018'!G45/'022_115c_2018'!$D45</f>
        <v>0.22431238006629065</v>
      </c>
      <c r="M45" s="9">
        <f t="shared" si="0"/>
        <v>0.77568761993370938</v>
      </c>
      <c r="O45">
        <f t="shared" si="1"/>
        <v>0.1548034034259155</v>
      </c>
      <c r="Q45" s="14">
        <f t="shared" si="2"/>
        <v>0.77568761993370938</v>
      </c>
      <c r="R45" s="15">
        <v>0</v>
      </c>
      <c r="S45" s="15"/>
    </row>
    <row r="46" spans="3:19">
      <c r="C46" s="2" t="s">
        <v>45</v>
      </c>
      <c r="D46" s="8">
        <f>'022_115c_2018'!E46/'022_115c_2018'!$D46</f>
        <v>0.59556639201838457</v>
      </c>
      <c r="E46" s="8">
        <f>'022_115c_2018'!F46/'022_115c_2018'!$D46</f>
        <v>0.14620817218765764</v>
      </c>
      <c r="F46" s="8">
        <f>'022_115c_2018'!H46/'022_115c_2018'!$D46</f>
        <v>2.9146348298862172E-3</v>
      </c>
      <c r="G46" s="8">
        <f>'022_115c_2018'!I46/'022_115c_2018'!$D46</f>
        <v>0</v>
      </c>
      <c r="H46" s="8">
        <f>'022_115c_2018'!J46/'022_115c_2018'!$D46</f>
        <v>0.21599125609551034</v>
      </c>
      <c r="I46" s="8">
        <f>'022_115c_2018'!K46/'022_115c_2018'!$D46</f>
        <v>3.9319544868561179E-2</v>
      </c>
      <c r="J46">
        <f>'022_115c_2018'!L46/'022_115c_2018'!$D46</f>
        <v>0.20749957961997645</v>
      </c>
      <c r="L46" s="6">
        <f>'022_115c_2018'!G46/'022_115c_2018'!$D46</f>
        <v>0.25822543579395774</v>
      </c>
      <c r="M46" s="9">
        <f t="shared" si="0"/>
        <v>0.74177456420604226</v>
      </c>
      <c r="O46">
        <f t="shared" si="1"/>
        <v>0.19710593924739306</v>
      </c>
      <c r="Q46" s="14">
        <f t="shared" si="2"/>
        <v>0.74177456420604226</v>
      </c>
      <c r="R46" s="15">
        <v>0</v>
      </c>
      <c r="S46" s="15"/>
    </row>
    <row r="47" spans="3:19">
      <c r="C47" s="2" t="s">
        <v>46</v>
      </c>
      <c r="D47" s="8">
        <f>'022_115c_2018'!E47/'022_115c_2018'!$D47</f>
        <v>0.53938610484625116</v>
      </c>
      <c r="E47" s="8">
        <f>'022_115c_2018'!F47/'022_115c_2018'!$D47</f>
        <v>0.12464932064469993</v>
      </c>
      <c r="F47" s="8">
        <f>'022_115c_2018'!H47/'022_115c_2018'!$D47</f>
        <v>1.6777600528081853E-3</v>
      </c>
      <c r="G47" s="8">
        <f>'022_115c_2018'!I47/'022_115c_2018'!$D47</f>
        <v>0</v>
      </c>
      <c r="H47" s="8">
        <f>'022_115c_2018'!J47/'022_115c_2018'!$D47</f>
        <v>0.2972660762418175</v>
      </c>
      <c r="I47" s="8">
        <f>'022_115c_2018'!K47/'022_115c_2018'!$D47</f>
        <v>3.7020738214423234E-2</v>
      </c>
      <c r="J47">
        <f>'022_115c_2018'!L47/'022_115c_2018'!$D47</f>
        <v>0.22768029044501897</v>
      </c>
      <c r="L47" s="6">
        <f>'022_115c_2018'!G47/'022_115c_2018'!$D47</f>
        <v>0.33596457450904893</v>
      </c>
      <c r="M47" s="9">
        <f t="shared" si="0"/>
        <v>0.66403542549095107</v>
      </c>
      <c r="O47">
        <f t="shared" si="1"/>
        <v>0.1877148655925113</v>
      </c>
      <c r="Q47" s="14">
        <f t="shared" si="2"/>
        <v>0.66403542549095107</v>
      </c>
      <c r="R47" s="15">
        <v>0</v>
      </c>
      <c r="S47" s="15"/>
    </row>
    <row r="48" spans="3:19">
      <c r="C48" s="2" t="s">
        <v>47</v>
      </c>
      <c r="D48" s="8">
        <f>'022_115c_2018'!E48/'022_115c_2018'!$D48</f>
        <v>0.36224690111615909</v>
      </c>
      <c r="E48" s="8">
        <f>'022_115c_2018'!F48/'022_115c_2018'!$D48</f>
        <v>6.6184306466991985E-2</v>
      </c>
      <c r="F48" s="8">
        <f>'022_115c_2018'!H48/'022_115c_2018'!$D48</f>
        <v>2.0472264288518708E-3</v>
      </c>
      <c r="G48" s="8">
        <f>'022_115c_2018'!I48/'022_115c_2018'!$D48</f>
        <v>0</v>
      </c>
      <c r="H48" s="8">
        <f>'022_115c_2018'!J48/'022_115c_2018'!$D48</f>
        <v>0.54860059453699028</v>
      </c>
      <c r="I48" s="8">
        <f>'022_115c_2018'!K48/'022_115c_2018'!$D48</f>
        <v>2.0920971451006787E-2</v>
      </c>
      <c r="J48">
        <f>'022_115c_2018'!L48/'022_115c_2018'!$D48</f>
        <v>0.14229625890403275</v>
      </c>
      <c r="L48" s="6">
        <f>'022_115c_2018'!G48/'022_115c_2018'!$D48</f>
        <v>0.57156879241684899</v>
      </c>
      <c r="M48" s="9">
        <f t="shared" si="0"/>
        <v>0.42843120758315106</v>
      </c>
      <c r="O48">
        <f t="shared" si="1"/>
        <v>0.15448059173921583</v>
      </c>
      <c r="Q48" s="14">
        <f t="shared" si="2"/>
        <v>0.42843120758315106</v>
      </c>
      <c r="R48" s="15">
        <v>0</v>
      </c>
      <c r="S48" s="15"/>
    </row>
    <row r="49" spans="1:19">
      <c r="C49" s="2" t="s">
        <v>48</v>
      </c>
      <c r="D49" s="8">
        <f>'022_115c_2018'!E49/'022_115c_2018'!$D49</f>
        <v>0.21365443468809886</v>
      </c>
      <c r="E49" s="8">
        <f>'022_115c_2018'!F49/'022_115c_2018'!$D49</f>
        <v>2.8058232989159968E-2</v>
      </c>
      <c r="F49" s="8">
        <f>'022_115c_2018'!H49/'022_115c_2018'!$D49</f>
        <v>1.9449131939478879E-3</v>
      </c>
      <c r="G49" s="8">
        <f>'022_115c_2018'!I49/'022_115c_2018'!$D49</f>
        <v>0</v>
      </c>
      <c r="H49" s="8">
        <f>'022_115c_2018'!J49/'022_115c_2018'!$D49</f>
        <v>0.74776191974372908</v>
      </c>
      <c r="I49" s="8">
        <f>'022_115c_2018'!K49/'022_115c_2018'!$D49</f>
        <v>8.5804993850642115E-3</v>
      </c>
      <c r="J49">
        <f>'022_115c_2018'!L49/'022_115c_2018'!$D49</f>
        <v>0.13514286531476133</v>
      </c>
      <c r="L49" s="6">
        <f>'022_115c_2018'!G49/'022_115c_2018'!$D49</f>
        <v>0.75828733232274115</v>
      </c>
      <c r="M49" s="9">
        <f t="shared" si="0"/>
        <v>0.24171266767725882</v>
      </c>
      <c r="O49">
        <f t="shared" si="1"/>
        <v>0.11608093716719914</v>
      </c>
      <c r="Q49" s="14">
        <f t="shared" si="2"/>
        <v>0.24171266767725882</v>
      </c>
      <c r="R49" s="15">
        <v>0</v>
      </c>
      <c r="S49" s="15"/>
    </row>
    <row r="50" spans="1:19">
      <c r="C50" s="2" t="s">
        <v>49</v>
      </c>
      <c r="D50" s="8">
        <f>'022_115c_2018'!E50/'022_115c_2018'!$D50</f>
        <v>0.14805480721879435</v>
      </c>
      <c r="E50" s="8">
        <v>0</v>
      </c>
      <c r="F50" s="8">
        <f>'022_115c_2018'!H50/'022_115c_2018'!$D50</f>
        <v>1.7380724776223169E-3</v>
      </c>
      <c r="G50" s="8">
        <f>'022_115c_2018'!I50/'022_115c_2018'!$D50</f>
        <v>0</v>
      </c>
      <c r="H50" s="8">
        <f>'022_115c_2018'!J50/'022_115c_2018'!$D50</f>
        <v>0.84299411952145076</v>
      </c>
      <c r="I50" s="8">
        <f>'022_115c_2018'!K50/'022_115c_2018'!$D50</f>
        <v>7.2130007821326145E-3</v>
      </c>
      <c r="J50">
        <f>'022_115c_2018'!L50/'022_115c_2018'!$D50</f>
        <v>1.045740274036094E-2</v>
      </c>
      <c r="L50" s="6">
        <f>'022_115c_2018'!G50/'022_115c_2018'!$D50</f>
        <v>0.85194519278120562</v>
      </c>
      <c r="M50" s="9">
        <f t="shared" si="0"/>
        <v>0.14805480721879435</v>
      </c>
      <c r="O50">
        <f t="shared" si="1"/>
        <v>0</v>
      </c>
      <c r="Q50" s="14">
        <f t="shared" si="2"/>
        <v>0.14805480721879435</v>
      </c>
      <c r="R50" s="15">
        <v>0</v>
      </c>
      <c r="S50" s="15"/>
    </row>
    <row r="51" spans="1:19">
      <c r="C51" s="2" t="s">
        <v>50</v>
      </c>
      <c r="D51" s="8">
        <f>'022_115c_2018'!E51/'022_115c_2018'!$D51</f>
        <v>0.11498846175493893</v>
      </c>
      <c r="E51" s="8">
        <v>0</v>
      </c>
      <c r="F51" s="8">
        <f>'022_115c_2018'!H51/'022_115c_2018'!$D51</f>
        <v>1.3508189339787246E-3</v>
      </c>
      <c r="G51" s="8">
        <f>'022_115c_2018'!I51/'022_115c_2018'!$D51</f>
        <v>0</v>
      </c>
      <c r="H51" s="8">
        <f>'022_115c_2018'!J51/'022_115c_2018'!$D51</f>
        <v>0.87960826250914614</v>
      </c>
      <c r="I51" s="8">
        <f>'022_115c_2018'!K51/'022_115c_2018'!$D51</f>
        <v>4.052456801936174E-3</v>
      </c>
      <c r="J51">
        <f>'022_115c_2018'!L51/'022_115c_2018'!$D51</f>
        <v>0</v>
      </c>
      <c r="L51" s="6">
        <f>'022_115c_2018'!G51/'022_115c_2018'!$D51</f>
        <v>0.88501153824506107</v>
      </c>
      <c r="M51" s="9">
        <f t="shared" si="0"/>
        <v>0.11498846175493893</v>
      </c>
      <c r="O51">
        <f t="shared" si="1"/>
        <v>0</v>
      </c>
      <c r="Q51" s="14">
        <f t="shared" si="2"/>
        <v>0.11498846175493893</v>
      </c>
      <c r="R51" s="15">
        <v>0</v>
      </c>
      <c r="S51" s="15"/>
    </row>
    <row r="52" spans="1:19">
      <c r="C52" s="2" t="s">
        <v>51</v>
      </c>
      <c r="D52" s="8">
        <f>'022_115c_2018'!E52/'022_115c_2018'!$D52</f>
        <v>9.3521375055090353E-2</v>
      </c>
      <c r="E52" s="8">
        <v>0</v>
      </c>
      <c r="F52" s="8">
        <f>'022_115c_2018'!H52/'022_115c_2018'!$D52</f>
        <v>1.4103129131776114E-3</v>
      </c>
      <c r="G52" s="8">
        <f>'022_115c_2018'!I52/'022_115c_2018'!$D52</f>
        <v>0</v>
      </c>
      <c r="H52" s="8">
        <f>'022_115c_2018'!J52/'022_115c_2018'!$D52</f>
        <v>0.9007198472161011</v>
      </c>
      <c r="I52" s="8">
        <f>'022_115c_2018'!K52/'022_115c_2018'!$D52</f>
        <v>4.3484648156309679E-3</v>
      </c>
      <c r="J52">
        <f>'022_115c_2018'!L52/'022_115c_2018'!$D52</f>
        <v>0</v>
      </c>
      <c r="L52" s="6">
        <f>'022_115c_2018'!G52/'022_115c_2018'!$D52</f>
        <v>0.90647862494490961</v>
      </c>
      <c r="M52" s="9">
        <f t="shared" si="0"/>
        <v>9.3521375055090353E-2</v>
      </c>
      <c r="O52">
        <f t="shared" si="1"/>
        <v>0</v>
      </c>
      <c r="Q52" s="14">
        <f t="shared" si="2"/>
        <v>9.3521375055090353E-2</v>
      </c>
      <c r="R52" s="15">
        <v>0</v>
      </c>
      <c r="S52" s="15"/>
    </row>
    <row r="53" spans="1:19">
      <c r="C53" s="2" t="s">
        <v>52</v>
      </c>
      <c r="D53" s="8">
        <f>'022_115c_2018'!E53/'022_115c_2018'!$D53</f>
        <v>1.1552056093565907E-2</v>
      </c>
      <c r="E53" s="8">
        <v>0</v>
      </c>
      <c r="F53" s="8">
        <f>'022_115c_2018'!H53/'022_115c_2018'!$D53</f>
        <v>1.4368228972096899E-3</v>
      </c>
      <c r="G53" s="8">
        <f>'022_115c_2018'!I53/'022_115c_2018'!$D53</f>
        <v>0</v>
      </c>
      <c r="H53" s="8">
        <f>'022_115c_2018'!J53/'022_115c_2018'!$D53</f>
        <v>0.98232707836432076</v>
      </c>
      <c r="I53" s="8">
        <f>'022_115c_2018'!K53/'022_115c_2018'!$D53</f>
        <v>4.6840426449035891E-3</v>
      </c>
      <c r="J53">
        <f>'022_115c_2018'!L53/'022_115c_2018'!$D53</f>
        <v>0</v>
      </c>
      <c r="L53" s="6">
        <f>'022_115c_2018'!G53/'022_115c_2018'!$D53</f>
        <v>0.98844794390643409</v>
      </c>
      <c r="M53" s="9">
        <f t="shared" si="0"/>
        <v>1.1552056093565907E-2</v>
      </c>
      <c r="O53">
        <f t="shared" si="1"/>
        <v>0</v>
      </c>
      <c r="Q53" s="14">
        <f t="shared" si="2"/>
        <v>1.1552056093565907E-2</v>
      </c>
      <c r="R53" s="15">
        <v>0</v>
      </c>
      <c r="S53" s="15"/>
    </row>
    <row r="54" spans="1:19">
      <c r="C54" s="2" t="s">
        <v>53</v>
      </c>
      <c r="D54" s="8">
        <f>'022_115c_2018'!E54/'022_115c_2018'!$D54</f>
        <v>1.921501031393936E-3</v>
      </c>
      <c r="E54" s="8">
        <v>0</v>
      </c>
      <c r="F54" s="8">
        <f>'022_115c_2018'!H54/'022_115c_2018'!$D54</f>
        <v>1.5541552459803895E-3</v>
      </c>
      <c r="G54" s="8">
        <f>'022_115c_2018'!I54/'022_115c_2018'!$D54</f>
        <v>0</v>
      </c>
      <c r="H54" s="8">
        <f>'022_115c_2018'!J54/'022_115c_2018'!$D54</f>
        <v>0.99304868744525132</v>
      </c>
      <c r="I54" s="8">
        <f>'022_115c_2018'!K54/'022_115c_2018'!$D54</f>
        <v>3.4756562773743255E-3</v>
      </c>
      <c r="J54">
        <f>'022_115c_2018'!L54/'022_115c_2018'!$D54</f>
        <v>0</v>
      </c>
      <c r="L54" s="6">
        <f>'022_115c_2018'!G54/'022_115c_2018'!$D54</f>
        <v>0.99807849896860601</v>
      </c>
      <c r="M54" s="9">
        <f t="shared" si="0"/>
        <v>1.921501031393936E-3</v>
      </c>
      <c r="O54">
        <f t="shared" si="1"/>
        <v>0</v>
      </c>
      <c r="Q54" s="14">
        <f t="shared" si="2"/>
        <v>1.921501031393936E-3</v>
      </c>
      <c r="R54" s="15">
        <v>0</v>
      </c>
      <c r="S54" s="15"/>
    </row>
    <row r="55" spans="1:19">
      <c r="C55" s="2" t="s">
        <v>54</v>
      </c>
      <c r="D55" s="8">
        <f>'022_115c_2018'!E55/'022_115c_2018'!$D55</f>
        <v>1.5240890745392454E-3</v>
      </c>
      <c r="E55" s="8">
        <v>0</v>
      </c>
      <c r="F55" s="8">
        <f>'022_115c_2018'!H55/'022_115c_2018'!$D55</f>
        <v>1.4676413310377918E-3</v>
      </c>
      <c r="G55" s="8">
        <f>'022_115c_2018'!I55/'022_115c_2018'!$D55</f>
        <v>0</v>
      </c>
      <c r="H55" s="8">
        <f>'022_115c_2018'!J55/'022_115c_2018'!$D55</f>
        <v>0.99325449465157634</v>
      </c>
      <c r="I55" s="8">
        <f>'022_115c_2018'!K55/'022_115c_2018'!$D55</f>
        <v>3.7537749428466598E-3</v>
      </c>
      <c r="J55">
        <f>'022_115c_2018'!L55/'022_115c_2018'!$D55</f>
        <v>0</v>
      </c>
      <c r="L55" s="6">
        <f>'022_115c_2018'!G55/'022_115c_2018'!$D55</f>
        <v>0.99847591092546073</v>
      </c>
      <c r="M55" s="9">
        <f t="shared" si="0"/>
        <v>1.5240890745392454E-3</v>
      </c>
      <c r="O55">
        <f t="shared" si="1"/>
        <v>0</v>
      </c>
      <c r="Q55" s="14">
        <f t="shared" si="2"/>
        <v>1.5240890745392454E-3</v>
      </c>
      <c r="R55" s="15">
        <v>0</v>
      </c>
      <c r="S55" s="15"/>
    </row>
    <row r="56" spans="1:19">
      <c r="A56" s="2"/>
      <c r="B56" s="2"/>
      <c r="C56" s="2"/>
      <c r="D56" s="2"/>
      <c r="E56" s="3"/>
    </row>
    <row r="57" spans="1:19">
      <c r="C57" s="2"/>
      <c r="D57" s="2"/>
      <c r="E57" s="3"/>
    </row>
    <row r="58" spans="1:19">
      <c r="C58" s="2"/>
      <c r="D58" s="2"/>
      <c r="E58" s="3"/>
    </row>
    <row r="59" spans="1:19">
      <c r="C59" s="2"/>
      <c r="D59" s="2"/>
      <c r="E59" s="3"/>
    </row>
    <row r="60" spans="1:19">
      <c r="C60" s="2"/>
      <c r="D60" s="2"/>
      <c r="E60" s="3"/>
    </row>
    <row r="61" spans="1:19">
      <c r="C61" s="2"/>
      <c r="D61" s="2"/>
      <c r="E61" s="3"/>
    </row>
    <row r="62" spans="1:19">
      <c r="C62" s="2"/>
      <c r="D62" s="2"/>
      <c r="E62" s="3"/>
    </row>
    <row r="63" spans="1:19">
      <c r="C63" s="2"/>
      <c r="D63" s="2"/>
      <c r="E63" s="3"/>
    </row>
    <row r="64" spans="1:19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alkavuus</vt:lpstr>
      <vt:lpstr>tkmalli2</vt:lpstr>
      <vt:lpstr>osatyö</vt:lpstr>
      <vt:lpstr>Yhteensä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2020-11-29T08:11:42Z</dcterms:modified>
</cp:coreProperties>
</file>