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https://virginiatech.sharepoint.com/sites/2024-25MECapstone-205-RoboticArmtoassistMotorizedChairusers/Shared Documents/205 - Robotic Arm to assist Motorized Chair users/"/>
    </mc:Choice>
  </mc:AlternateContent>
  <xr:revisionPtr revIDLastSave="599" documentId="11_B1B74E9225D2332AA4EF485AEBA333DB3CED4083" xr6:coauthVersionLast="47" xr6:coauthVersionMax="47" xr10:uidLastSave="{2FE5F70B-812B-465F-91D4-22A90DC99705}"/>
  <bookViews>
    <workbookView xWindow="38280" yWindow="-120" windowWidth="38640" windowHeight="21840" xr2:uid="{00000000-000D-0000-FFFF-FFFF00000000}"/>
  </bookViews>
  <sheets>
    <sheet name="Screening and Scor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/>
  <c r="H24" i="1"/>
  <c r="H25" i="1"/>
  <c r="H26" i="1"/>
  <c r="H27" i="1"/>
  <c r="H28" i="1"/>
  <c r="H29" i="1"/>
  <c r="H30" i="1"/>
  <c r="H22" i="1"/>
  <c r="F23" i="1"/>
  <c r="F24" i="1"/>
  <c r="F25" i="1"/>
  <c r="F26" i="1"/>
  <c r="F27" i="1"/>
  <c r="F28" i="1"/>
  <c r="F29" i="1"/>
  <c r="F30" i="1"/>
  <c r="F22" i="1"/>
  <c r="D23" i="1"/>
  <c r="D24" i="1"/>
  <c r="D25" i="1"/>
  <c r="D26" i="1"/>
  <c r="D27" i="1"/>
  <c r="D28" i="1"/>
  <c r="D29" i="1"/>
  <c r="D30" i="1"/>
  <c r="D22" i="1"/>
  <c r="B20" i="1"/>
  <c r="D14" i="1"/>
  <c r="E14" i="1"/>
  <c r="F14" i="1"/>
  <c r="G14" i="1"/>
  <c r="H14" i="1"/>
  <c r="C14" i="1"/>
  <c r="D13" i="1"/>
  <c r="E13" i="1"/>
  <c r="F13" i="1"/>
  <c r="G13" i="1"/>
  <c r="H13" i="1"/>
  <c r="C13" i="1"/>
  <c r="E31" i="1" l="1"/>
  <c r="C31" i="1"/>
  <c r="G31" i="1"/>
  <c r="C15" i="1"/>
  <c r="C17" i="1" s="1"/>
  <c r="F15" i="1"/>
  <c r="F17" i="1" s="1"/>
  <c r="H15" i="1"/>
  <c r="H17" i="1" s="1"/>
  <c r="G15" i="1"/>
  <c r="G17" i="1" s="1"/>
  <c r="E15" i="1"/>
  <c r="E17" i="1" s="1"/>
  <c r="D15" i="1"/>
  <c r="D17" i="1" s="1"/>
  <c r="E32" i="1" l="1"/>
  <c r="E33" i="1" s="1"/>
  <c r="C32" i="1"/>
  <c r="C33" i="1" s="1"/>
  <c r="C16" i="1"/>
  <c r="G32" i="1"/>
  <c r="G33" i="1" s="1"/>
  <c r="D16" i="1"/>
  <c r="E16" i="1"/>
  <c r="F16" i="1"/>
  <c r="G16" i="1"/>
  <c r="H16" i="1"/>
</calcChain>
</file>

<file path=xl/sharedStrings.xml><?xml version="1.0" encoding="utf-8"?>
<sst xmlns="http://schemas.openxmlformats.org/spreadsheetml/2006/main" count="76" uniqueCount="32">
  <si>
    <t>CONCEPT SCREENING</t>
  </si>
  <si>
    <t>Criteria</t>
  </si>
  <si>
    <t>Justin Omar Combo Robotic Arm</t>
  </si>
  <si>
    <t>Brooke Cavan Combo Over the shoulder Arm/Backpack (REF)</t>
  </si>
  <si>
    <t xml:space="preserve">Justin AJ Combo Assistive Toolbelt/Button Pusher </t>
  </si>
  <si>
    <t>Omar Track/Pneumatic Arm</t>
  </si>
  <si>
    <t>Combo Utility Box (all in one)</t>
  </si>
  <si>
    <t xml:space="preserve">Brooke Multi end effector </t>
  </si>
  <si>
    <t>Operating Radius</t>
  </si>
  <si>
    <t>+</t>
  </si>
  <si>
    <t>-</t>
  </si>
  <si>
    <t>Number of inputs to control device</t>
  </si>
  <si>
    <t>Number of actuators to control device</t>
  </si>
  <si>
    <t>Size</t>
  </si>
  <si>
    <t>Cost</t>
  </si>
  <si>
    <t>Safety</t>
  </si>
  <si>
    <t>Failure Modes</t>
  </si>
  <si>
    <t>Device Integration onto Chair</t>
  </si>
  <si>
    <t>Ease of Installation</t>
  </si>
  <si>
    <t>Net "+"</t>
  </si>
  <si>
    <t>Net "-"</t>
  </si>
  <si>
    <t>Net</t>
  </si>
  <si>
    <t>Rank</t>
  </si>
  <si>
    <t>Continue ?</t>
  </si>
  <si>
    <t>CONCEPT SCORING</t>
  </si>
  <si>
    <t>Brooke Cavan Combo Over the shoulder Arm/Backpack</t>
  </si>
  <si>
    <t>Weight</t>
  </si>
  <si>
    <t>Rating</t>
  </si>
  <si>
    <t>Score</t>
  </si>
  <si>
    <t>Device Integration into Chair</t>
  </si>
  <si>
    <t>Total Score</t>
  </si>
  <si>
    <t>Continue?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</si>
</sst>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4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vertical="center"/>
    </xf>
    <xf numFmtId="9" fontId="0" fillId="0" borderId="0" xfId="1" applyFont="1" applyFill="1" applyBorder="1" applyAlignment="1">
      <alignment vertical="center"/>
    </xf>
    <xf numFmtId="0" fontId="0" fillId="5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quotePrefix="1" applyBorder="1" applyAlignment="1">
      <alignment horizontal="center" vertical="center"/>
    </xf>
    <xf numFmtId="9" fontId="0" fillId="0" borderId="10" xfId="1" applyFont="1" applyBorder="1" applyAlignment="1">
      <alignment horizontal="center" vertical="center"/>
    </xf>
    <xf numFmtId="9" fontId="0" fillId="0" borderId="10" xfId="1" applyFont="1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9" xfId="0" quotePrefix="1" applyFill="1" applyBorder="1" applyAlignment="1">
      <alignment horizontal="center" vertical="center"/>
    </xf>
    <xf numFmtId="0" fontId="0" fillId="5" borderId="10" xfId="0" quotePrefix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A17" zoomScale="114" zoomScaleNormal="114" workbookViewId="0">
      <selection activeCell="C27" sqref="C27"/>
    </sheetView>
  </sheetViews>
  <sheetFormatPr defaultColWidth="9.140625" defaultRowHeight="15"/>
  <cols>
    <col min="1" max="1" width="25.85546875" style="1" bestFit="1" customWidth="1"/>
    <col min="2" max="2" width="7.140625" style="1" bestFit="1" customWidth="1"/>
    <col min="3" max="3" width="19.85546875" style="1" bestFit="1" customWidth="1"/>
    <col min="4" max="4" width="14.140625" style="1" bestFit="1" customWidth="1"/>
    <col min="5" max="5" width="14.85546875" style="1" bestFit="1" customWidth="1"/>
    <col min="6" max="6" width="16.42578125" style="1" customWidth="1"/>
    <col min="7" max="7" width="12.85546875" style="1" bestFit="1" customWidth="1"/>
    <col min="8" max="8" width="11.140625" style="1" bestFit="1" customWidth="1"/>
    <col min="9" max="11" width="9.140625" style="1" bestFit="1" customWidth="1"/>
    <col min="12" max="12" width="10.140625" style="1" bestFit="1" customWidth="1"/>
    <col min="13" max="16384" width="9.140625" style="1"/>
  </cols>
  <sheetData>
    <row r="1" spans="1:12">
      <c r="A1" s="40" t="s">
        <v>0</v>
      </c>
      <c r="B1" s="40"/>
      <c r="C1" s="40"/>
      <c r="D1" s="40"/>
      <c r="E1" s="40"/>
      <c r="F1" s="40"/>
      <c r="G1" s="40"/>
      <c r="H1" s="40"/>
      <c r="I1" s="21"/>
      <c r="J1" s="21"/>
      <c r="K1" s="21"/>
      <c r="L1" s="21"/>
    </row>
    <row r="2" spans="1:12">
      <c r="A2" s="41"/>
      <c r="B2" s="41"/>
      <c r="C2" s="41"/>
      <c r="D2" s="41"/>
      <c r="E2" s="41"/>
      <c r="F2" s="41"/>
      <c r="G2" s="41"/>
      <c r="H2" s="41"/>
      <c r="I2" s="21"/>
      <c r="J2" s="21"/>
      <c r="K2" s="21"/>
      <c r="L2" s="21"/>
    </row>
    <row r="3" spans="1:12" ht="75">
      <c r="A3" s="42" t="s">
        <v>1</v>
      </c>
      <c r="B3" s="43"/>
      <c r="C3" s="18" t="s">
        <v>2</v>
      </c>
      <c r="D3" s="19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20"/>
      <c r="J3" s="20"/>
      <c r="K3" s="20"/>
      <c r="L3" s="20"/>
    </row>
    <row r="4" spans="1:12">
      <c r="A4" s="44" t="s">
        <v>8</v>
      </c>
      <c r="B4" s="45"/>
      <c r="C4" s="25" t="s">
        <v>9</v>
      </c>
      <c r="D4" s="28">
        <v>0</v>
      </c>
      <c r="E4" s="31" t="s">
        <v>10</v>
      </c>
      <c r="F4" s="27">
        <v>0</v>
      </c>
      <c r="G4" s="31" t="s">
        <v>10</v>
      </c>
      <c r="H4" s="22" t="s">
        <v>9</v>
      </c>
    </row>
    <row r="5" spans="1:12">
      <c r="A5" s="46" t="s">
        <v>11</v>
      </c>
      <c r="B5" s="47"/>
      <c r="C5" s="26">
        <v>0</v>
      </c>
      <c r="D5" s="29">
        <v>0</v>
      </c>
      <c r="E5" s="25" t="s">
        <v>9</v>
      </c>
      <c r="F5" s="26">
        <v>0</v>
      </c>
      <c r="G5" s="25" t="s">
        <v>10</v>
      </c>
      <c r="H5" s="22" t="s">
        <v>10</v>
      </c>
    </row>
    <row r="6" spans="1:12">
      <c r="A6" s="46" t="s">
        <v>12</v>
      </c>
      <c r="B6" s="47"/>
      <c r="C6" s="26">
        <v>0</v>
      </c>
      <c r="D6" s="30">
        <v>0</v>
      </c>
      <c r="E6" s="25" t="s">
        <v>9</v>
      </c>
      <c r="F6" s="25" t="s">
        <v>9</v>
      </c>
      <c r="G6" s="25" t="s">
        <v>9</v>
      </c>
      <c r="H6" s="22" t="s">
        <v>10</v>
      </c>
    </row>
    <row r="7" spans="1:12">
      <c r="A7" s="32" t="s">
        <v>13</v>
      </c>
      <c r="B7" s="33"/>
      <c r="C7" s="25" t="s">
        <v>9</v>
      </c>
      <c r="D7" s="30">
        <v>0</v>
      </c>
      <c r="E7" s="26">
        <v>0</v>
      </c>
      <c r="F7" s="25" t="s">
        <v>10</v>
      </c>
      <c r="G7" s="25" t="s">
        <v>10</v>
      </c>
      <c r="H7" s="22" t="s">
        <v>10</v>
      </c>
    </row>
    <row r="8" spans="1:12">
      <c r="A8" s="32" t="s">
        <v>14</v>
      </c>
      <c r="B8" s="33"/>
      <c r="C8" s="25" t="s">
        <v>9</v>
      </c>
      <c r="D8" s="30">
        <v>0</v>
      </c>
      <c r="E8" s="26">
        <v>0</v>
      </c>
      <c r="F8" s="25" t="s">
        <v>10</v>
      </c>
      <c r="G8" s="25" t="s">
        <v>9</v>
      </c>
      <c r="H8" s="22" t="s">
        <v>10</v>
      </c>
    </row>
    <row r="9" spans="1:12">
      <c r="A9" s="32" t="s">
        <v>15</v>
      </c>
      <c r="B9" s="33"/>
      <c r="C9" s="25" t="s">
        <v>9</v>
      </c>
      <c r="D9" s="29">
        <v>0</v>
      </c>
      <c r="E9" s="25" t="s">
        <v>9</v>
      </c>
      <c r="F9" s="26">
        <v>0</v>
      </c>
      <c r="G9" s="25" t="s">
        <v>10</v>
      </c>
      <c r="H9" s="22" t="s">
        <v>9</v>
      </c>
    </row>
    <row r="10" spans="1:12">
      <c r="A10" s="32" t="s">
        <v>16</v>
      </c>
      <c r="B10" s="33"/>
      <c r="C10" s="26">
        <v>0</v>
      </c>
      <c r="D10" s="30">
        <v>0</v>
      </c>
      <c r="E10" s="25">
        <v>0</v>
      </c>
      <c r="F10" s="25" t="s">
        <v>10</v>
      </c>
      <c r="G10" s="25" t="s">
        <v>9</v>
      </c>
      <c r="H10" s="22" t="s">
        <v>10</v>
      </c>
    </row>
    <row r="11" spans="1:12">
      <c r="A11" s="32" t="s">
        <v>17</v>
      </c>
      <c r="B11" s="33"/>
      <c r="C11" s="26">
        <v>0</v>
      </c>
      <c r="D11" s="30">
        <v>0</v>
      </c>
      <c r="E11" s="25">
        <v>0</v>
      </c>
      <c r="F11" s="25" t="s">
        <v>9</v>
      </c>
      <c r="G11" s="26">
        <v>0</v>
      </c>
      <c r="H11" s="22" t="s">
        <v>9</v>
      </c>
    </row>
    <row r="12" spans="1:12">
      <c r="A12" s="32" t="s">
        <v>18</v>
      </c>
      <c r="B12" s="33"/>
      <c r="C12" s="5">
        <v>0</v>
      </c>
      <c r="D12" s="29">
        <v>0</v>
      </c>
      <c r="E12" s="26">
        <v>0</v>
      </c>
      <c r="F12" s="25" t="s">
        <v>10</v>
      </c>
      <c r="G12" s="26">
        <v>0</v>
      </c>
      <c r="H12" s="22" t="s">
        <v>9</v>
      </c>
    </row>
    <row r="13" spans="1:12">
      <c r="A13" s="34" t="s">
        <v>19</v>
      </c>
      <c r="B13" s="35"/>
      <c r="C13" s="7">
        <f t="shared" ref="C13:H13" si="0">COUNTIF(C4:C12,"+")</f>
        <v>4</v>
      </c>
      <c r="D13" s="27">
        <f t="shared" si="0"/>
        <v>0</v>
      </c>
      <c r="E13" s="27">
        <f t="shared" si="0"/>
        <v>3</v>
      </c>
      <c r="F13" s="27">
        <f t="shared" si="0"/>
        <v>2</v>
      </c>
      <c r="G13" s="27">
        <f t="shared" si="0"/>
        <v>3</v>
      </c>
      <c r="H13" s="6">
        <f t="shared" si="0"/>
        <v>4</v>
      </c>
    </row>
    <row r="14" spans="1:12">
      <c r="A14" s="36" t="s">
        <v>20</v>
      </c>
      <c r="B14" s="37"/>
      <c r="C14" s="1">
        <f t="shared" ref="C14:H14" si="1">COUNTIF(C4:C12,"-")</f>
        <v>0</v>
      </c>
      <c r="D14" s="26">
        <f t="shared" si="1"/>
        <v>0</v>
      </c>
      <c r="E14" s="26">
        <f t="shared" si="1"/>
        <v>1</v>
      </c>
      <c r="F14" s="26">
        <f t="shared" si="1"/>
        <v>4</v>
      </c>
      <c r="G14" s="26">
        <f t="shared" si="1"/>
        <v>4</v>
      </c>
      <c r="H14" s="3">
        <f t="shared" si="1"/>
        <v>5</v>
      </c>
    </row>
    <row r="15" spans="1:12">
      <c r="A15" s="38" t="s">
        <v>21</v>
      </c>
      <c r="B15" s="39"/>
      <c r="C15" s="5">
        <f>C13-C14</f>
        <v>4</v>
      </c>
      <c r="D15" s="5">
        <f t="shared" ref="D15:H15" si="2">D13-D14</f>
        <v>0</v>
      </c>
      <c r="E15" s="5">
        <f t="shared" si="2"/>
        <v>2</v>
      </c>
      <c r="F15" s="5">
        <f t="shared" si="2"/>
        <v>-2</v>
      </c>
      <c r="G15" s="5">
        <f t="shared" si="2"/>
        <v>-1</v>
      </c>
      <c r="H15" s="4">
        <f t="shared" si="2"/>
        <v>-1</v>
      </c>
    </row>
    <row r="16" spans="1:12">
      <c r="A16" s="34" t="s">
        <v>22</v>
      </c>
      <c r="B16" s="35"/>
      <c r="C16" s="27">
        <f t="shared" ref="C16:H16" si="3">_xlfn.RANK.AVG(C15,$C$15:$L$15)</f>
        <v>1</v>
      </c>
      <c r="D16" s="27">
        <f t="shared" si="3"/>
        <v>3</v>
      </c>
      <c r="E16" s="26">
        <f t="shared" si="3"/>
        <v>2</v>
      </c>
      <c r="F16" s="27">
        <f t="shared" si="3"/>
        <v>6</v>
      </c>
      <c r="G16" s="27">
        <f t="shared" si="3"/>
        <v>4.5</v>
      </c>
      <c r="H16" s="6">
        <f t="shared" si="3"/>
        <v>4.5</v>
      </c>
    </row>
    <row r="17" spans="1:14">
      <c r="A17" s="36" t="s">
        <v>23</v>
      </c>
      <c r="B17" s="37"/>
      <c r="C17" s="5" t="str">
        <f>IF(C15&gt;=0,"Continue","Eliminate")</f>
        <v>Continue</v>
      </c>
      <c r="D17" s="5" t="str">
        <f t="shared" ref="D17:H17" si="4">IF(D15&gt;=0,"Continue","Eliminate")</f>
        <v>Continue</v>
      </c>
      <c r="E17" s="5" t="str">
        <f t="shared" si="4"/>
        <v>Continue</v>
      </c>
      <c r="F17" s="5" t="str">
        <f t="shared" si="4"/>
        <v>Eliminate</v>
      </c>
      <c r="G17" s="5" t="str">
        <f t="shared" si="4"/>
        <v>Eliminate</v>
      </c>
      <c r="H17" s="5" t="str">
        <f t="shared" si="4"/>
        <v>Eliminate</v>
      </c>
    </row>
    <row r="18" spans="1:14">
      <c r="A18" s="40" t="s">
        <v>24</v>
      </c>
      <c r="B18" s="40"/>
      <c r="C18" s="48"/>
      <c r="D18" s="48"/>
      <c r="E18" s="48"/>
      <c r="F18" s="48"/>
      <c r="G18" s="48"/>
      <c r="H18" s="48"/>
      <c r="I18" s="15"/>
      <c r="J18" s="15"/>
      <c r="K18" s="15"/>
      <c r="L18" s="15"/>
    </row>
    <row r="19" spans="1:14">
      <c r="A19" s="40"/>
      <c r="B19" s="40"/>
      <c r="C19" s="40"/>
      <c r="D19" s="40"/>
      <c r="E19" s="40"/>
      <c r="F19" s="40"/>
      <c r="G19" s="40"/>
      <c r="H19" s="40"/>
      <c r="I19" s="15"/>
      <c r="J19" s="15"/>
      <c r="K19" s="15"/>
      <c r="L19" s="15"/>
    </row>
    <row r="20" spans="1:14" ht="29.45" customHeight="1">
      <c r="A20" s="15"/>
      <c r="B20" s="16">
        <f>SUM(B22:B30)</f>
        <v>1</v>
      </c>
      <c r="C20" s="57" t="s">
        <v>2</v>
      </c>
      <c r="D20" s="57"/>
      <c r="E20" s="57" t="s">
        <v>25</v>
      </c>
      <c r="F20" s="57"/>
      <c r="G20" s="57" t="s">
        <v>4</v>
      </c>
      <c r="H20" s="57"/>
      <c r="I20" s="15"/>
      <c r="J20" s="15"/>
      <c r="K20" s="15"/>
      <c r="L20" s="15"/>
      <c r="M20" s="15"/>
      <c r="N20" s="15"/>
    </row>
    <row r="21" spans="1:14">
      <c r="A21" s="9" t="s">
        <v>1</v>
      </c>
      <c r="B21" s="10" t="s">
        <v>26</v>
      </c>
      <c r="C21" s="8" t="s">
        <v>27</v>
      </c>
      <c r="D21" s="27" t="s">
        <v>28</v>
      </c>
      <c r="E21" s="8" t="s">
        <v>27</v>
      </c>
      <c r="F21" s="2" t="s">
        <v>28</v>
      </c>
      <c r="G21" s="2" t="s">
        <v>27</v>
      </c>
      <c r="H21" s="2" t="s">
        <v>28</v>
      </c>
      <c r="M21" s="15"/>
      <c r="N21" s="15"/>
    </row>
    <row r="22" spans="1:14">
      <c r="A22" s="11" t="s">
        <v>8</v>
      </c>
      <c r="B22" s="23">
        <v>0.1</v>
      </c>
      <c r="C22" s="1">
        <v>4</v>
      </c>
      <c r="D22" s="6">
        <f>C22*B22</f>
        <v>0.4</v>
      </c>
      <c r="E22" s="17">
        <v>3</v>
      </c>
      <c r="F22" s="6">
        <f>E22*B22</f>
        <v>0.30000000000000004</v>
      </c>
      <c r="G22" s="7">
        <v>2</v>
      </c>
      <c r="H22" s="6">
        <f>G22*B22</f>
        <v>0.2</v>
      </c>
      <c r="M22" s="15"/>
      <c r="N22" s="15"/>
    </row>
    <row r="23" spans="1:14" ht="30">
      <c r="A23" s="12" t="s">
        <v>11</v>
      </c>
      <c r="B23" s="24">
        <v>0.15</v>
      </c>
      <c r="C23" s="1">
        <v>3</v>
      </c>
      <c r="D23" s="3">
        <f t="shared" ref="D23:D30" si="5">C23*B23</f>
        <v>0.44999999999999996</v>
      </c>
      <c r="E23" s="17">
        <v>3</v>
      </c>
      <c r="F23" s="3">
        <f t="shared" ref="F23:F30" si="6">E23*B23</f>
        <v>0.44999999999999996</v>
      </c>
      <c r="G23" s="1">
        <v>4</v>
      </c>
      <c r="H23" s="3">
        <f t="shared" ref="H23:H30" si="7">G23*B23</f>
        <v>0.6</v>
      </c>
      <c r="M23" s="15"/>
      <c r="N23" s="15"/>
    </row>
    <row r="24" spans="1:14" ht="30">
      <c r="A24" s="12" t="s">
        <v>12</v>
      </c>
      <c r="B24" s="24">
        <v>0.1</v>
      </c>
      <c r="C24" s="1">
        <v>3</v>
      </c>
      <c r="D24" s="3">
        <f t="shared" si="5"/>
        <v>0.30000000000000004</v>
      </c>
      <c r="E24" s="17">
        <v>3</v>
      </c>
      <c r="F24" s="3">
        <f t="shared" si="6"/>
        <v>0.30000000000000004</v>
      </c>
      <c r="G24" s="1">
        <v>4</v>
      </c>
      <c r="H24" s="3">
        <f t="shared" si="7"/>
        <v>0.4</v>
      </c>
      <c r="M24" s="15"/>
      <c r="N24" s="15"/>
    </row>
    <row r="25" spans="1:14">
      <c r="A25" s="13" t="s">
        <v>13</v>
      </c>
      <c r="B25" s="23">
        <v>0.15</v>
      </c>
      <c r="C25" s="1">
        <v>3</v>
      </c>
      <c r="D25" s="3">
        <f t="shared" si="5"/>
        <v>0.44999999999999996</v>
      </c>
      <c r="E25" s="17">
        <v>3</v>
      </c>
      <c r="F25" s="3">
        <f t="shared" si="6"/>
        <v>0.44999999999999996</v>
      </c>
      <c r="G25" s="1">
        <v>3</v>
      </c>
      <c r="H25" s="3">
        <f t="shared" si="7"/>
        <v>0.44999999999999996</v>
      </c>
      <c r="M25" s="15"/>
      <c r="N25" s="15"/>
    </row>
    <row r="26" spans="1:14">
      <c r="A26" s="13" t="s">
        <v>14</v>
      </c>
      <c r="B26" s="23">
        <v>0.1</v>
      </c>
      <c r="C26" s="1">
        <v>3</v>
      </c>
      <c r="D26" s="3">
        <f t="shared" si="5"/>
        <v>0.30000000000000004</v>
      </c>
      <c r="E26" s="17">
        <v>3</v>
      </c>
      <c r="F26" s="3">
        <f t="shared" si="6"/>
        <v>0.30000000000000004</v>
      </c>
      <c r="G26" s="1">
        <v>3</v>
      </c>
      <c r="H26" s="3">
        <f t="shared" si="7"/>
        <v>0.30000000000000004</v>
      </c>
      <c r="M26" s="15"/>
      <c r="N26" s="15"/>
    </row>
    <row r="27" spans="1:14">
      <c r="A27" s="13" t="s">
        <v>15</v>
      </c>
      <c r="B27" s="23">
        <v>0.15</v>
      </c>
      <c r="C27" s="1">
        <v>4</v>
      </c>
      <c r="D27" s="3">
        <f t="shared" si="5"/>
        <v>0.6</v>
      </c>
      <c r="E27" s="17">
        <v>3</v>
      </c>
      <c r="F27" s="3">
        <f t="shared" si="6"/>
        <v>0.44999999999999996</v>
      </c>
      <c r="G27" s="1">
        <v>4</v>
      </c>
      <c r="H27" s="3">
        <f t="shared" si="7"/>
        <v>0.6</v>
      </c>
      <c r="M27" s="15"/>
      <c r="N27" s="15"/>
    </row>
    <row r="28" spans="1:14">
      <c r="A28" s="13" t="s">
        <v>16</v>
      </c>
      <c r="B28" s="23">
        <v>0.1</v>
      </c>
      <c r="C28" s="1">
        <v>3</v>
      </c>
      <c r="D28" s="3">
        <f t="shared" si="5"/>
        <v>0.30000000000000004</v>
      </c>
      <c r="E28" s="17">
        <v>3</v>
      </c>
      <c r="F28" s="3">
        <f t="shared" si="6"/>
        <v>0.30000000000000004</v>
      </c>
      <c r="G28" s="1">
        <v>4</v>
      </c>
      <c r="H28" s="3">
        <f t="shared" si="7"/>
        <v>0.4</v>
      </c>
      <c r="M28" s="15"/>
      <c r="N28" s="15"/>
    </row>
    <row r="29" spans="1:14">
      <c r="A29" s="13" t="s">
        <v>29</v>
      </c>
      <c r="B29" s="23">
        <v>0.1</v>
      </c>
      <c r="C29" s="1">
        <v>3</v>
      </c>
      <c r="D29" s="3">
        <f t="shared" si="5"/>
        <v>0.30000000000000004</v>
      </c>
      <c r="E29" s="17">
        <v>3</v>
      </c>
      <c r="F29" s="3">
        <f t="shared" si="6"/>
        <v>0.30000000000000004</v>
      </c>
      <c r="G29" s="1">
        <v>3</v>
      </c>
      <c r="H29" s="3">
        <f t="shared" si="7"/>
        <v>0.30000000000000004</v>
      </c>
      <c r="M29" s="15"/>
      <c r="N29" s="15"/>
    </row>
    <row r="30" spans="1:14">
      <c r="A30" s="14" t="s">
        <v>18</v>
      </c>
      <c r="B30" s="23">
        <v>0.05</v>
      </c>
      <c r="C30" s="1">
        <v>3</v>
      </c>
      <c r="D30" s="3">
        <f t="shared" si="5"/>
        <v>0.15000000000000002</v>
      </c>
      <c r="E30" s="17">
        <v>3</v>
      </c>
      <c r="F30" s="4">
        <f t="shared" si="6"/>
        <v>0.15000000000000002</v>
      </c>
      <c r="G30" s="1">
        <v>4</v>
      </c>
      <c r="H30" s="4">
        <f t="shared" si="7"/>
        <v>0.2</v>
      </c>
      <c r="M30" s="15"/>
      <c r="N30" s="15"/>
    </row>
    <row r="31" spans="1:14">
      <c r="A31" s="53" t="s">
        <v>30</v>
      </c>
      <c r="B31" s="35"/>
      <c r="C31" s="49">
        <f>SUM(D22:D30)</f>
        <v>3.2499999999999996</v>
      </c>
      <c r="D31" s="50"/>
      <c r="E31" s="49">
        <f t="shared" ref="E31" si="8">SUM(F22:F30)</f>
        <v>2.9999999999999996</v>
      </c>
      <c r="F31" s="50"/>
      <c r="G31" s="49">
        <f t="shared" ref="G31" si="9">SUM(H22:H30)</f>
        <v>3.45</v>
      </c>
      <c r="H31" s="50"/>
      <c r="I31" s="15"/>
      <c r="J31" s="15"/>
      <c r="K31" s="15"/>
      <c r="L31" s="15"/>
    </row>
    <row r="32" spans="1:14">
      <c r="A32" s="54" t="s">
        <v>22</v>
      </c>
      <c r="B32" s="37"/>
      <c r="C32" s="51">
        <f>_xlfn.RANK.AVG(C31,$C$31:$L$31)</f>
        <v>2</v>
      </c>
      <c r="D32" s="52"/>
      <c r="E32" s="51">
        <f t="shared" ref="E32" si="10">_xlfn.RANK.AVG(E31,$C$31:$L$31)</f>
        <v>3</v>
      </c>
      <c r="F32" s="52"/>
      <c r="G32" s="51">
        <f t="shared" ref="G32" si="11">_xlfn.RANK.AVG(G31,$C$31:$L$31)</f>
        <v>1</v>
      </c>
      <c r="H32" s="52"/>
      <c r="I32" s="15"/>
      <c r="J32" s="15"/>
      <c r="K32" s="15"/>
      <c r="L32" s="15"/>
    </row>
    <row r="33" spans="1:12">
      <c r="A33" s="54" t="s">
        <v>31</v>
      </c>
      <c r="B33" s="37"/>
      <c r="C33" s="55" t="str">
        <f>IF(C32&lt;3, "Develop", "Discard")</f>
        <v>Develop</v>
      </c>
      <c r="D33" s="56"/>
      <c r="E33" s="55" t="str">
        <f>IF(E32&lt;3, "Develop", "Discard")</f>
        <v>Discard</v>
      </c>
      <c r="F33" s="56"/>
      <c r="G33" s="55" t="str">
        <f>IF(G32&lt;3, "Develop", "Discard")</f>
        <v>Develop</v>
      </c>
      <c r="H33" s="56"/>
      <c r="I33" s="15"/>
      <c r="J33" s="15"/>
      <c r="K33" s="15"/>
      <c r="L33" s="15"/>
    </row>
  </sheetData>
  <mergeCells count="32">
    <mergeCell ref="A33:B33"/>
    <mergeCell ref="C31:D31"/>
    <mergeCell ref="G33:H33"/>
    <mergeCell ref="C20:D20"/>
    <mergeCell ref="E20:F20"/>
    <mergeCell ref="G20:H20"/>
    <mergeCell ref="C32:D32"/>
    <mergeCell ref="C33:D33"/>
    <mergeCell ref="E31:F31"/>
    <mergeCell ref="E32:F32"/>
    <mergeCell ref="E33:F33"/>
    <mergeCell ref="A16:B16"/>
    <mergeCell ref="A17:B17"/>
    <mergeCell ref="A18:H19"/>
    <mergeCell ref="G31:H31"/>
    <mergeCell ref="G32:H32"/>
    <mergeCell ref="A31:B31"/>
    <mergeCell ref="A32:B32"/>
    <mergeCell ref="A8:B8"/>
    <mergeCell ref="A13:B13"/>
    <mergeCell ref="A14:B14"/>
    <mergeCell ref="A15:B15"/>
    <mergeCell ref="A1:H2"/>
    <mergeCell ref="A3:B3"/>
    <mergeCell ref="A4:B4"/>
    <mergeCell ref="A5:B5"/>
    <mergeCell ref="A6:B6"/>
    <mergeCell ref="A7:B7"/>
    <mergeCell ref="A9:B9"/>
    <mergeCell ref="A10:B10"/>
    <mergeCell ref="A11:B11"/>
    <mergeCell ref="A12:B12"/>
  </mergeCells>
  <phoneticPr fontId="2" type="noConversion"/>
  <conditionalFormatting sqref="C17:L17">
    <cfRule type="containsText" dxfId="4" priority="3" operator="containsText" text="Eliminate">
      <formula>NOT(ISERROR(SEARCH("Eliminate",C17)))</formula>
    </cfRule>
    <cfRule type="containsText" dxfId="3" priority="5" operator="containsText" text="Continue">
      <formula>NOT(ISERROR(SEARCH("Continue",C17)))</formula>
    </cfRule>
    <cfRule type="cellIs" dxfId="2" priority="6" operator="equal">
      <formula>"""Continue"""</formula>
    </cfRule>
  </conditionalFormatting>
  <conditionalFormatting sqref="C33:L33">
    <cfRule type="containsText" dxfId="1" priority="1" operator="containsText" text="Discard">
      <formula>NOT(ISERROR(SEARCH("Discard",C33)))</formula>
    </cfRule>
    <cfRule type="containsText" dxfId="0" priority="2" operator="containsText" text="Develop">
      <formula>NOT(ISERROR(SEARCH("Develop",C33)))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82c03e-2837-4be0-8727-e5fbd754f69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21841975915F41A8985461301676F8" ma:contentTypeVersion="13" ma:contentTypeDescription="Create a new document." ma:contentTypeScope="" ma:versionID="6e1bccc0d24f48af4172e8e13f907998">
  <xsd:schema xmlns:xsd="http://www.w3.org/2001/XMLSchema" xmlns:xs="http://www.w3.org/2001/XMLSchema" xmlns:p="http://schemas.microsoft.com/office/2006/metadata/properties" xmlns:ns2="db82c03e-2837-4be0-8727-e5fbd754f691" targetNamespace="http://schemas.microsoft.com/office/2006/metadata/properties" ma:root="true" ma:fieldsID="fbe851d2d5980bc69f5c3afe59ba1e51" ns2:_="">
    <xsd:import namespace="db82c03e-2837-4be0-8727-e5fbd754f6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LengthInSeconds" minOccurs="0"/>
                <xsd:element ref="ns2:MediaServiceBillingMetadata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2c03e-2837-4be0-8727-e5fbd754f6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19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AFBD0A-C8B3-4538-8C6E-955CEF217D3F}"/>
</file>

<file path=customXml/itemProps2.xml><?xml version="1.0" encoding="utf-8"?>
<ds:datastoreItem xmlns:ds="http://schemas.openxmlformats.org/officeDocument/2006/customXml" ds:itemID="{5A2D0594-6B28-4A78-BC93-048AE62A37FF}"/>
</file>

<file path=customXml/itemProps3.xml><?xml version="1.0" encoding="utf-8"?>
<ds:datastoreItem xmlns:ds="http://schemas.openxmlformats.org/officeDocument/2006/customXml" ds:itemID="{804DD3A1-A5D1-480F-9738-8B0017AB1B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Abuljobain, Omar</cp:lastModifiedBy>
  <cp:revision/>
  <dcterms:created xsi:type="dcterms:W3CDTF">2024-09-26T16:32:02Z</dcterms:created>
  <dcterms:modified xsi:type="dcterms:W3CDTF">2024-10-22T19:00:05Z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0x0101003D21841975915F41A8985461301676F8</vt:lpwstr>
  </property>
</Properties>
</file>