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3" documentId="11_2BE6720BE01A2E60F6C025475EDD25F43099CE75" xr6:coauthVersionLast="47" xr6:coauthVersionMax="47" xr10:uidLastSave="{B14B8496-958B-4C87-8F28-35A6D342B0A7}"/>
  <bookViews>
    <workbookView xWindow="-110" yWindow="-110" windowWidth="19420" windowHeight="10420" xr2:uid="{00000000-000D-0000-FFFF-FFFF00000000}"/>
  </bookViews>
  <sheets>
    <sheet name="Body Composition Raw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3" l="1"/>
  <c r="H38" i="3"/>
  <c r="I38" i="3"/>
  <c r="G39" i="3"/>
  <c r="H39" i="3"/>
  <c r="I39" i="3"/>
  <c r="F39" i="3"/>
  <c r="F38" i="3"/>
  <c r="K27" i="3" l="1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M26" i="3"/>
  <c r="L26" i="3"/>
  <c r="K26" i="3"/>
  <c r="K39" i="3" l="1"/>
  <c r="K38" i="3"/>
  <c r="L39" i="3"/>
  <c r="L38" i="3"/>
  <c r="N33" i="3"/>
  <c r="M39" i="3"/>
  <c r="M38" i="3"/>
  <c r="N37" i="3"/>
  <c r="N29" i="3"/>
  <c r="N36" i="3"/>
  <c r="N35" i="3"/>
  <c r="N34" i="3"/>
  <c r="N32" i="3"/>
  <c r="N31" i="3"/>
  <c r="N30" i="3"/>
  <c r="N28" i="3"/>
  <c r="N27" i="3"/>
  <c r="N26" i="3"/>
  <c r="N38" i="3" l="1"/>
  <c r="N39" i="3"/>
</calcChain>
</file>

<file path=xl/sharedStrings.xml><?xml version="1.0" encoding="utf-8"?>
<sst xmlns="http://schemas.openxmlformats.org/spreadsheetml/2006/main" count="126" uniqueCount="107">
  <si>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</si>
  <si>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</si>
  <si>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</si>
  <si>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</si>
  <si>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</si>
  <si>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</si>
  <si>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</si>
  <si>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</si>
  <si>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</si>
  <si>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</si>
  <si>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</si>
  <si>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</si>
  <si>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</si>
  <si>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</si>
  <si>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</si>
  <si>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</si>
  <si>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</si>
  <si>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</si>
  <si>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</si>
  <si>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</si>
  <si>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</si>
  <si>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</si>
  <si>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</si>
  <si>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</si>
  <si>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</si>
  <si>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</si>
  <si>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</si>
  <si>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</si>
  <si>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</si>
  <si>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</si>
  <si>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</si>
  <si>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</si>
  <si>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</si>
  <si>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</si>
  <si>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</si>
  <si>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</si>
  <si>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</si>
  <si>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</si>
  <si>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</si>
  <si>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</si>
  <si>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</si>
  <si>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</si>
  <si>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</si>
  <si>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</si>
  <si>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</si>
  <si>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</si>
  <si>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</si>
  <si>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</si>
  <si>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</si>
  <si>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</si>
  <si>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</si>
  <si>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>BW</t>
  </si>
  <si>
    <t>Fat</t>
  </si>
  <si>
    <t>Lean</t>
  </si>
  <si>
    <t>Fluid</t>
  </si>
  <si>
    <t>(g)</t>
  </si>
  <si>
    <t>(%)</t>
  </si>
  <si>
    <t>Date</t>
  </si>
  <si>
    <t>Sum</t>
  </si>
  <si>
    <t xml:space="preserve">Michigan Metabolomics and Obesity Center (MMOC) 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</si>
  <si>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</si>
  <si>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</si>
  <si>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</si>
  <si>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</si>
  <si>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</si>
  <si>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</si>
  <si>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</si>
  <si>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1.       Minispec LF90 II,  Bruker Optics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</si>
  <si>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</si>
  <si>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 xml:space="preserve">     productivity and effectiveness as a Core is measured in part by the citation of the grants 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</si>
  <si>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</si>
  <si>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</si>
  <si>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</si>
  <si>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</si>
  <si>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</si>
  <si>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NMR in</t>
  </si>
  <si>
    <t>Machine calibration test using a manufacture-</t>
  </si>
  <si>
    <t>provided reference sample:</t>
  </si>
  <si>
    <t>Set</t>
  </si>
  <si>
    <t>Environment</t>
  </si>
  <si>
    <t>Temp (°C)</t>
  </si>
  <si>
    <t>Humidity (%)</t>
  </si>
  <si>
    <t>Clock time</t>
  </si>
  <si>
    <t>Michigan Mouse Metabolic Phenotyping Center (MI-MMPC)</t>
  </si>
  <si>
    <t xml:space="preserve"> </t>
  </si>
  <si>
    <t>Glpr1</t>
  </si>
  <si>
    <t>M982</t>
  </si>
  <si>
    <t>M983</t>
  </si>
  <si>
    <t>M984</t>
  </si>
  <si>
    <t>M985</t>
  </si>
  <si>
    <t>J145</t>
  </si>
  <si>
    <t>J147</t>
  </si>
  <si>
    <t>J149</t>
  </si>
  <si>
    <t>J239</t>
  </si>
  <si>
    <t>J244</t>
  </si>
  <si>
    <t>J245</t>
  </si>
  <si>
    <t>J246</t>
  </si>
  <si>
    <t>J247</t>
  </si>
  <si>
    <t>11:50 a.m.</t>
  </si>
  <si>
    <t>02/05/18 11:50am</t>
  </si>
  <si>
    <t>M 8/24/2017</t>
  </si>
  <si>
    <t>F 8/24/2017</t>
  </si>
  <si>
    <t>M 9/21/2017</t>
  </si>
  <si>
    <t>F 9/21/2017</t>
  </si>
  <si>
    <t>M 10/9/2017</t>
  </si>
  <si>
    <t>F 10/9/2017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</si>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</sst>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%"/>
    <numFmt numFmtId="167" formatCode="[$-F400]h:mm:ss\ AM/PM"/>
  </numFmts>
  <fonts count="29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0" fillId="0" borderId="0"/>
    <xf numFmtId="43" fontId="20" fillId="0" borderId="0" applyFont="0" applyFill="0" applyBorder="0" applyAlignment="0" applyProtection="0"/>
  </cellStyleXfs>
  <cellXfs count="146">
    <xf numFmtId="0" fontId="0" fillId="0" borderId="0" xfId="0"/>
    <xf numFmtId="0" fontId="13" fillId="0" borderId="2" xfId="0" applyFont="1" applyBorder="1"/>
    <xf numFmtId="0" fontId="0" fillId="6" borderId="0" xfId="0" applyFill="1"/>
    <xf numFmtId="0" fontId="3" fillId="9" borderId="4" xfId="1" applyFont="1" applyFill="1" applyBorder="1" applyAlignment="1">
      <alignment horizontal="center"/>
    </xf>
    <xf numFmtId="0" fontId="3" fillId="9" borderId="0" xfId="1" applyFont="1" applyFill="1" applyAlignment="1">
      <alignment horizontal="center"/>
    </xf>
    <xf numFmtId="0" fontId="3" fillId="9" borderId="5" xfId="1" applyFont="1" applyFill="1" applyBorder="1" applyAlignment="1">
      <alignment horizontal="center"/>
    </xf>
    <xf numFmtId="0" fontId="2" fillId="9" borderId="4" xfId="1" applyFont="1" applyFill="1" applyBorder="1"/>
    <xf numFmtId="0" fontId="20" fillId="9" borderId="0" xfId="1" applyFill="1"/>
    <xf numFmtId="0" fontId="2" fillId="9" borderId="0" xfId="1" applyFont="1" applyFill="1"/>
    <xf numFmtId="0" fontId="6" fillId="9" borderId="0" xfId="1" applyFont="1" applyFill="1"/>
    <xf numFmtId="0" fontId="7" fillId="9" borderId="0" xfId="1" applyFont="1" applyFill="1"/>
    <xf numFmtId="0" fontId="8" fillId="9" borderId="5" xfId="1" applyFont="1" applyFill="1" applyBorder="1"/>
    <xf numFmtId="0" fontId="9" fillId="3" borderId="3" xfId="1" applyFont="1" applyFill="1" applyBorder="1"/>
    <xf numFmtId="0" fontId="10" fillId="3" borderId="1" xfId="1" applyFont="1" applyFill="1" applyBorder="1"/>
    <xf numFmtId="0" fontId="11" fillId="3" borderId="2" xfId="1" applyFont="1" applyFill="1" applyBorder="1"/>
    <xf numFmtId="0" fontId="20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/>
    <xf numFmtId="0" fontId="10" fillId="3" borderId="5" xfId="1" applyFont="1" applyFill="1" applyBorder="1"/>
    <xf numFmtId="0" fontId="10" fillId="7" borderId="2" xfId="1" applyFont="1" applyFill="1" applyBorder="1"/>
    <xf numFmtId="0" fontId="20" fillId="7" borderId="2" xfId="1" applyFill="1" applyBorder="1"/>
    <xf numFmtId="0" fontId="20" fillId="7" borderId="3" xfId="1" applyFill="1" applyBorder="1"/>
    <xf numFmtId="0" fontId="20" fillId="3" borderId="0" xfId="1" applyFill="1"/>
    <xf numFmtId="0" fontId="11" fillId="3" borderId="0" xfId="1" applyFont="1" applyFill="1"/>
    <xf numFmtId="0" fontId="10" fillId="3" borderId="0" xfId="1" applyFont="1" applyFill="1" applyAlignment="1">
      <alignment horizontal="left"/>
    </xf>
    <xf numFmtId="0" fontId="10" fillId="7" borderId="0" xfId="1" applyFont="1" applyFill="1"/>
    <xf numFmtId="0" fontId="11" fillId="7" borderId="0" xfId="1" applyFont="1" applyFill="1"/>
    <xf numFmtId="0" fontId="11" fillId="7" borderId="5" xfId="1" applyFont="1" applyFill="1" applyBorder="1"/>
    <xf numFmtId="0" fontId="20" fillId="7" borderId="0" xfId="1" applyFill="1"/>
    <xf numFmtId="0" fontId="20" fillId="7" borderId="5" xfId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8" borderId="4" xfId="1" applyFont="1" applyFill="1" applyBorder="1"/>
    <xf numFmtId="10" fontId="10" fillId="3" borderId="0" xfId="1" applyNumberFormat="1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23" fillId="3" borderId="0" xfId="1" applyFont="1" applyFill="1"/>
    <xf numFmtId="0" fontId="20" fillId="3" borderId="4" xfId="1" applyFill="1" applyBorder="1"/>
    <xf numFmtId="166" fontId="10" fillId="3" borderId="0" xfId="1" applyNumberFormat="1" applyFont="1" applyFill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20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7" borderId="10" xfId="1" applyFont="1" applyFill="1" applyBorder="1" applyAlignment="1">
      <alignment horizontal="left"/>
    </xf>
    <xf numFmtId="0" fontId="10" fillId="7" borderId="10" xfId="1" applyFont="1" applyFill="1" applyBorder="1" applyAlignment="1">
      <alignment horizontal="center"/>
    </xf>
    <xf numFmtId="0" fontId="20" fillId="7" borderId="10" xfId="1" applyFill="1" applyBorder="1"/>
    <xf numFmtId="0" fontId="20" fillId="7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/>
    <xf numFmtId="0" fontId="20" fillId="2" borderId="0" xfId="1" applyFill="1"/>
    <xf numFmtId="10" fontId="10" fillId="2" borderId="0" xfId="1" applyNumberFormat="1" applyFont="1" applyFill="1" applyAlignment="1">
      <alignment horizontal="left"/>
    </xf>
    <xf numFmtId="0" fontId="10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20" fillId="0" borderId="1" xfId="1" applyBorder="1"/>
    <xf numFmtId="0" fontId="13" fillId="0" borderId="2" xfId="1" applyFont="1" applyBorder="1"/>
    <xf numFmtId="14" fontId="13" fillId="0" borderId="7" xfId="1" applyNumberFormat="1" applyFont="1" applyBorder="1" applyAlignment="1">
      <alignment vertical="center"/>
    </xf>
    <xf numFmtId="0" fontId="20" fillId="0" borderId="2" xfId="1" applyBorder="1"/>
    <xf numFmtId="0" fontId="20" fillId="0" borderId="3" xfId="1" applyBorder="1"/>
    <xf numFmtId="0" fontId="14" fillId="3" borderId="1" xfId="1" applyFont="1" applyFill="1" applyBorder="1"/>
    <xf numFmtId="0" fontId="14" fillId="3" borderId="2" xfId="1" applyFont="1" applyFill="1" applyBorder="1"/>
    <xf numFmtId="0" fontId="20" fillId="0" borderId="0" xfId="1"/>
    <xf numFmtId="0" fontId="9" fillId="4" borderId="2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10" borderId="1" xfId="1" applyFont="1" applyFill="1" applyBorder="1" applyAlignment="1">
      <alignment horizontal="left"/>
    </xf>
    <xf numFmtId="0" fontId="24" fillId="10" borderId="2" xfId="1" applyFont="1" applyFill="1" applyBorder="1"/>
    <xf numFmtId="0" fontId="24" fillId="10" borderId="3" xfId="1" applyFont="1" applyFill="1" applyBorder="1"/>
    <xf numFmtId="0" fontId="9" fillId="3" borderId="4" xfId="1" applyFont="1" applyFill="1" applyBorder="1"/>
    <xf numFmtId="0" fontId="9" fillId="3" borderId="0" xfId="1" applyFont="1" applyFill="1" applyAlignment="1">
      <alignment horizontal="center"/>
    </xf>
    <xf numFmtId="0" fontId="9" fillId="3" borderId="10" xfId="1" applyFont="1" applyFill="1" applyBorder="1"/>
    <xf numFmtId="0" fontId="20" fillId="0" borderId="0" xfId="1" applyAlignment="1">
      <alignment horizontal="center"/>
    </xf>
    <xf numFmtId="0" fontId="13" fillId="10" borderId="4" xfId="1" applyFont="1" applyFill="1" applyBorder="1"/>
    <xf numFmtId="0" fontId="13" fillId="10" borderId="0" xfId="1" applyFont="1" applyFill="1"/>
    <xf numFmtId="0" fontId="24" fillId="10" borderId="0" xfId="1" applyFont="1" applyFill="1"/>
    <xf numFmtId="0" fontId="24" fillId="10" borderId="5" xfId="1" applyFont="1" applyFill="1" applyBorder="1"/>
    <xf numFmtId="0" fontId="13" fillId="5" borderId="12" xfId="1" applyFont="1" applyFill="1" applyBorder="1"/>
    <xf numFmtId="0" fontId="15" fillId="11" borderId="1" xfId="1" applyFont="1" applyFill="1" applyBorder="1" applyAlignment="1">
      <alignment horizontal="center"/>
    </xf>
    <xf numFmtId="0" fontId="11" fillId="11" borderId="0" xfId="1" applyFont="1" applyFill="1" applyAlignment="1">
      <alignment horizontal="center"/>
    </xf>
    <xf numFmtId="164" fontId="11" fillId="0" borderId="0" xfId="1" applyNumberFormat="1" applyFont="1" applyAlignment="1">
      <alignment horizontal="center"/>
    </xf>
    <xf numFmtId="0" fontId="11" fillId="0" borderId="1" xfId="1" applyFont="1" applyBorder="1"/>
    <xf numFmtId="0" fontId="11" fillId="0" borderId="2" xfId="1" applyFont="1" applyBorder="1"/>
    <xf numFmtId="0" fontId="11" fillId="0" borderId="3" xfId="1" applyFont="1" applyBorder="1"/>
    <xf numFmtId="0" fontId="11" fillId="0" borderId="4" xfId="1" applyFont="1" applyBorder="1"/>
    <xf numFmtId="14" fontId="11" fillId="0" borderId="0" xfId="1" applyNumberFormat="1" applyFont="1"/>
    <xf numFmtId="0" fontId="11" fillId="0" borderId="0" xfId="1" applyFont="1"/>
    <xf numFmtId="164" fontId="11" fillId="0" borderId="5" xfId="1" applyNumberFormat="1" applyFont="1" applyBorder="1"/>
    <xf numFmtId="0" fontId="17" fillId="0" borderId="1" xfId="1" applyFont="1" applyBorder="1"/>
    <xf numFmtId="14" fontId="11" fillId="0" borderId="2" xfId="1" applyNumberFormat="1" applyFont="1" applyBorder="1"/>
    <xf numFmtId="164" fontId="11" fillId="0" borderId="2" xfId="1" applyNumberFormat="1" applyFont="1" applyBorder="1"/>
    <xf numFmtId="0" fontId="17" fillId="0" borderId="9" xfId="1" applyFont="1" applyBorder="1"/>
    <xf numFmtId="0" fontId="11" fillId="0" borderId="10" xfId="1" applyFont="1" applyBorder="1"/>
    <xf numFmtId="0" fontId="11" fillId="0" borderId="11" xfId="1" applyFont="1" applyBorder="1"/>
    <xf numFmtId="0" fontId="15" fillId="11" borderId="1" xfId="1" applyFont="1" applyFill="1" applyBorder="1"/>
    <xf numFmtId="0" fontId="20" fillId="11" borderId="2" xfId="1" applyFill="1" applyBorder="1"/>
    <xf numFmtId="0" fontId="15" fillId="11" borderId="2" xfId="1" applyFont="1" applyFill="1" applyBorder="1" applyAlignment="1">
      <alignment horizontal="right"/>
    </xf>
    <xf numFmtId="2" fontId="25" fillId="0" borderId="2" xfId="1" applyNumberFormat="1" applyFont="1" applyBorder="1" applyAlignment="1">
      <alignment horizontal="center"/>
    </xf>
    <xf numFmtId="0" fontId="15" fillId="11" borderId="13" xfId="1" applyFont="1" applyFill="1" applyBorder="1"/>
    <xf numFmtId="0" fontId="20" fillId="11" borderId="14" xfId="1" applyFill="1" applyBorder="1"/>
    <xf numFmtId="0" fontId="15" fillId="11" borderId="14" xfId="1" applyFont="1" applyFill="1" applyBorder="1" applyAlignment="1">
      <alignment horizontal="right"/>
    </xf>
    <xf numFmtId="2" fontId="25" fillId="0" borderId="14" xfId="1" applyNumberFormat="1" applyFont="1" applyBorder="1" applyAlignment="1">
      <alignment horizontal="center"/>
    </xf>
    <xf numFmtId="0" fontId="20" fillId="0" borderId="10" xfId="1" applyBorder="1"/>
    <xf numFmtId="0" fontId="20" fillId="0" borderId="11" xfId="1" applyBorder="1"/>
    <xf numFmtId="0" fontId="20" fillId="6" borderId="0" xfId="1" applyFill="1"/>
    <xf numFmtId="167" fontId="11" fillId="0" borderId="10" xfId="1" applyNumberFormat="1" applyFont="1" applyBorder="1"/>
    <xf numFmtId="9" fontId="11" fillId="0" borderId="10" xfId="1" quotePrefix="1" applyNumberFormat="1" applyFont="1" applyBorder="1" applyAlignment="1">
      <alignment horizontal="center"/>
    </xf>
    <xf numFmtId="0" fontId="14" fillId="4" borderId="10" xfId="1" applyFont="1" applyFill="1" applyBorder="1" applyAlignment="1">
      <alignment horizontal="center"/>
    </xf>
    <xf numFmtId="2" fontId="25" fillId="0" borderId="0" xfId="1" applyNumberFormat="1" applyFont="1" applyAlignment="1">
      <alignment horizontal="center"/>
    </xf>
    <xf numFmtId="0" fontId="27" fillId="5" borderId="4" xfId="1" applyFont="1" applyFill="1" applyBorder="1" applyAlignment="1">
      <alignment horizontal="center"/>
    </xf>
    <xf numFmtId="0" fontId="28" fillId="5" borderId="13" xfId="1" applyFont="1" applyFill="1" applyBorder="1"/>
    <xf numFmtId="0" fontId="26" fillId="0" borderId="9" xfId="1" applyFont="1" applyBorder="1" applyAlignment="1">
      <alignment horizontal="center"/>
    </xf>
    <xf numFmtId="0" fontId="15" fillId="0" borderId="10" xfId="1" applyFont="1" applyBorder="1"/>
    <xf numFmtId="0" fontId="11" fillId="0" borderId="10" xfId="1" applyFont="1" applyBorder="1" applyAlignment="1">
      <alignment horizontal="center"/>
    </xf>
    <xf numFmtId="165" fontId="11" fillId="0" borderId="10" xfId="1" applyNumberFormat="1" applyFont="1" applyBorder="1" applyAlignment="1">
      <alignment horizontal="center"/>
    </xf>
    <xf numFmtId="0" fontId="9" fillId="3" borderId="10" xfId="1" applyFont="1" applyFill="1" applyBorder="1" applyAlignment="1">
      <alignment horizontal="center"/>
    </xf>
    <xf numFmtId="0" fontId="13" fillId="5" borderId="4" xfId="1" applyFont="1" applyFill="1" applyBorder="1"/>
    <xf numFmtId="0" fontId="11" fillId="0" borderId="5" xfId="1" applyFont="1" applyBorder="1"/>
    <xf numFmtId="0" fontId="15" fillId="11" borderId="4" xfId="1" applyFont="1" applyFill="1" applyBorder="1" applyAlignment="1">
      <alignment horizontal="center"/>
    </xf>
    <xf numFmtId="0" fontId="17" fillId="0" borderId="0" xfId="1" applyFont="1"/>
    <xf numFmtId="9" fontId="11" fillId="0" borderId="0" xfId="1" quotePrefix="1" applyNumberFormat="1" applyFont="1" applyAlignment="1">
      <alignment horizontal="center"/>
    </xf>
    <xf numFmtId="167" fontId="11" fillId="0" borderId="0" xfId="1" applyNumberFormat="1" applyFont="1"/>
    <xf numFmtId="0" fontId="13" fillId="0" borderId="0" xfId="1" applyFont="1"/>
    <xf numFmtId="0" fontId="24" fillId="0" borderId="0" xfId="1" applyFont="1"/>
    <xf numFmtId="0" fontId="24" fillId="0" borderId="5" xfId="1" applyFont="1" applyBorder="1"/>
    <xf numFmtId="0" fontId="13" fillId="5" borderId="4" xfId="1" applyFont="1" applyFill="1" applyBorder="1" applyAlignment="1">
      <alignment horizontal="center"/>
    </xf>
    <xf numFmtId="14" fontId="13" fillId="0" borderId="7" xfId="0" applyNumberFormat="1" applyFont="1" applyBorder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21" fillId="9" borderId="2" xfId="1" applyFont="1" applyFill="1" applyBorder="1" applyAlignment="1">
      <alignment horizontal="center"/>
    </xf>
    <xf numFmtId="0" fontId="21" fillId="9" borderId="3" xfId="1" applyFont="1" applyFill="1" applyBorder="1" applyAlignment="1">
      <alignment horizontal="center"/>
    </xf>
    <xf numFmtId="0" fontId="1" fillId="9" borderId="4" xfId="1" applyFont="1" applyFill="1" applyBorder="1" applyAlignment="1">
      <alignment horizontal="center"/>
    </xf>
    <xf numFmtId="0" fontId="1" fillId="9" borderId="0" xfId="1" applyFont="1" applyFill="1" applyAlignment="1">
      <alignment horizontal="center"/>
    </xf>
    <xf numFmtId="0" fontId="1" fillId="9" borderId="5" xfId="1" applyFont="1" applyFill="1" applyBorder="1" applyAlignment="1">
      <alignment horizontal="center"/>
    </xf>
    <xf numFmtId="0" fontId="4" fillId="9" borderId="4" xfId="1" applyFont="1" applyFill="1" applyBorder="1" applyAlignment="1">
      <alignment horizontal="center"/>
    </xf>
    <xf numFmtId="0" fontId="5" fillId="9" borderId="0" xfId="1" applyFont="1" applyFill="1" applyAlignment="1">
      <alignment horizontal="center"/>
    </xf>
    <xf numFmtId="0" fontId="5" fillId="9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8" xfId="1" xr:uid="{00000000-0005-0000-0000-000002000000}"/>
  </cellStyles>
  <dxfs count="0"/>
  <tableStyles count="0" defaultTableStyle="TableStyleMedium9" defaultPivotStyle="PivotStyleLight16"/>
  <colors>
    <mruColors>
      <color rgb="FF00FFFF"/>
      <color rgb="FF33CCFF"/>
      <color rgb="FF00CCFF"/>
      <color rgb="FF996633"/>
      <color rgb="FF9966FF"/>
      <color rgb="FF00CC99"/>
      <color rgb="FFFF99FF"/>
      <color rgb="FFFFFF99"/>
      <color rgb="FFFF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41</xdr:row>
      <xdr:rowOff>47625</xdr:rowOff>
    </xdr:from>
    <xdr:to>
      <xdr:col>20</xdr:col>
      <xdr:colOff>0</xdr:colOff>
      <xdr:row>46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8467725"/>
          <a:ext cx="126492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 u="none" strike="noStrike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1" u="none" strike="noStrik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seeds) as recommended by the manufacture.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10"/>
  <sheetViews>
    <sheetView tabSelected="1" topLeftCell="A24" workbookViewId="0">
      <selection activeCell="A40" sqref="A40:XFD44"/>
    </sheetView>
  </sheetViews>
  <sheetFormatPr defaultRowHeight="14.5" x14ac:dyDescent="0.35"/>
  <cols>
    <col min="1" max="1" width="16" customWidth="1"/>
    <col min="19" max="19" width="9.7265625" bestFit="1" customWidth="1"/>
  </cols>
  <sheetData>
    <row r="1" spans="1:96" ht="18" x14ac:dyDescent="0.4">
      <c r="A1" s="134" t="s">
        <v>83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4">
      <c r="A2" s="137" t="s">
        <v>60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9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4">
      <c r="A3" s="137" t="s">
        <v>59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9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5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5" x14ac:dyDescent="0.5">
      <c r="A5" s="140" t="s">
        <v>66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5" x14ac:dyDescent="0.35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0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5">
      <c r="A7" s="143" t="s">
        <v>1</v>
      </c>
      <c r="B7" s="144"/>
      <c r="C7" s="144"/>
      <c r="D7" s="144"/>
      <c r="E7" s="145"/>
      <c r="F7" s="143" t="s">
        <v>12</v>
      </c>
      <c r="G7" s="144"/>
      <c r="H7" s="144"/>
      <c r="I7" s="144"/>
      <c r="J7" s="144"/>
      <c r="K7" s="145"/>
      <c r="L7" s="143" t="s">
        <v>2</v>
      </c>
      <c r="M7" s="144"/>
      <c r="N7" s="144"/>
      <c r="O7" s="144"/>
      <c r="P7" s="144"/>
      <c r="Q7" s="144"/>
      <c r="R7" s="144"/>
      <c r="S7" s="144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5">
      <c r="A8" s="13" t="s">
        <v>13</v>
      </c>
      <c r="B8" s="14"/>
      <c r="C8" s="15"/>
      <c r="D8" s="16" t="s">
        <v>98</v>
      </c>
      <c r="E8" s="16"/>
      <c r="F8" s="17" t="s">
        <v>67</v>
      </c>
      <c r="G8" s="18"/>
      <c r="H8" s="18"/>
      <c r="I8" s="18"/>
      <c r="J8" s="18"/>
      <c r="K8" s="19"/>
      <c r="L8" s="20" t="s">
        <v>3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5">
      <c r="A9" s="17" t="s">
        <v>14</v>
      </c>
      <c r="B9" s="23"/>
      <c r="C9" s="23"/>
      <c r="D9" s="18" t="s">
        <v>15</v>
      </c>
      <c r="E9" s="18"/>
      <c r="F9" s="17" t="s">
        <v>16</v>
      </c>
      <c r="G9" s="18"/>
      <c r="H9" s="24"/>
      <c r="I9" s="25"/>
      <c r="J9" s="18" t="s">
        <v>17</v>
      </c>
      <c r="K9" s="19"/>
      <c r="L9" s="26" t="s">
        <v>61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5">
      <c r="A10" s="17" t="s">
        <v>18</v>
      </c>
      <c r="B10" s="24"/>
      <c r="C10" s="24"/>
      <c r="D10" s="18" t="s">
        <v>19</v>
      </c>
      <c r="E10" s="18"/>
      <c r="F10" s="17" t="s">
        <v>20</v>
      </c>
      <c r="G10" s="18"/>
      <c r="H10" s="24"/>
      <c r="I10" s="25"/>
      <c r="J10" s="18" t="s">
        <v>21</v>
      </c>
      <c r="K10" s="19"/>
      <c r="L10" s="26" t="s">
        <v>62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5">
      <c r="A11" s="17" t="s">
        <v>22</v>
      </c>
      <c r="B11" s="23"/>
      <c r="C11" s="23"/>
      <c r="D11" s="25">
        <v>2</v>
      </c>
      <c r="E11" s="25"/>
      <c r="F11" s="17" t="s">
        <v>23</v>
      </c>
      <c r="G11" s="18"/>
      <c r="H11" s="24"/>
      <c r="I11" s="25"/>
      <c r="J11" s="18" t="s">
        <v>24</v>
      </c>
      <c r="K11" s="19"/>
      <c r="L11" s="31" t="s">
        <v>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5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63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5">
      <c r="A13" s="17" t="s">
        <v>29</v>
      </c>
      <c r="B13" s="24"/>
      <c r="C13" s="24"/>
      <c r="D13" s="25" t="s">
        <v>30</v>
      </c>
      <c r="E13" s="25"/>
      <c r="F13" s="17" t="s">
        <v>31</v>
      </c>
      <c r="G13" s="18"/>
      <c r="H13" s="24"/>
      <c r="I13" s="25"/>
      <c r="J13" s="18" t="s">
        <v>32</v>
      </c>
      <c r="K13" s="19"/>
      <c r="L13" s="26" t="s">
        <v>62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5">
      <c r="A14" s="17" t="s">
        <v>33</v>
      </c>
      <c r="B14" s="23"/>
      <c r="C14" s="23"/>
      <c r="D14" s="18" t="s">
        <v>34</v>
      </c>
      <c r="E14" s="18"/>
      <c r="F14" s="17" t="s">
        <v>35</v>
      </c>
      <c r="G14" s="18"/>
      <c r="H14" s="24"/>
      <c r="I14" s="25"/>
      <c r="J14" s="18" t="s">
        <v>36</v>
      </c>
      <c r="K14" s="19"/>
      <c r="L14" s="26" t="s">
        <v>64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5">
      <c r="A15" s="17" t="s">
        <v>37</v>
      </c>
      <c r="B15" s="24"/>
      <c r="C15" s="23"/>
      <c r="D15" s="18" t="s">
        <v>38</v>
      </c>
      <c r="E15" s="18"/>
      <c r="F15" s="17" t="s">
        <v>39</v>
      </c>
      <c r="G15" s="18"/>
      <c r="H15" s="24"/>
      <c r="I15" s="25"/>
      <c r="J15" s="18" t="s">
        <v>40</v>
      </c>
      <c r="K15" s="19"/>
      <c r="L15" s="31" t="s">
        <v>65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5">
      <c r="A16" s="17"/>
      <c r="B16" s="24"/>
      <c r="C16" s="23"/>
      <c r="D16" s="18" t="s">
        <v>41</v>
      </c>
      <c r="E16" s="18"/>
      <c r="F16" s="17" t="s">
        <v>42</v>
      </c>
      <c r="G16" s="18"/>
      <c r="H16" s="24"/>
      <c r="I16" s="25"/>
      <c r="J16" s="25" t="s">
        <v>43</v>
      </c>
      <c r="K16" s="33"/>
      <c r="L16" s="34" t="s">
        <v>68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5">
      <c r="A17" s="17" t="s">
        <v>44</v>
      </c>
      <c r="B17" s="24"/>
      <c r="C17" s="24"/>
      <c r="D17" s="18" t="s">
        <v>45</v>
      </c>
      <c r="E17" s="18"/>
      <c r="F17" s="17" t="s">
        <v>46</v>
      </c>
      <c r="G17" s="18"/>
      <c r="H17" s="23"/>
      <c r="I17" s="23"/>
      <c r="J17" s="18" t="s">
        <v>47</v>
      </c>
      <c r="K17" s="19"/>
      <c r="L17" s="26" t="s">
        <v>69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5">
      <c r="A18" s="17" t="s">
        <v>48</v>
      </c>
      <c r="B18" s="18"/>
      <c r="C18" s="24"/>
      <c r="D18" s="35" t="s">
        <v>49</v>
      </c>
      <c r="E18" s="35"/>
      <c r="F18" s="17" t="s">
        <v>50</v>
      </c>
      <c r="G18" s="18"/>
      <c r="H18" s="24"/>
      <c r="I18" s="36"/>
      <c r="J18" s="25">
        <v>0</v>
      </c>
      <c r="K18" s="33"/>
      <c r="L18" s="37" t="s">
        <v>70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5">
      <c r="A19" s="38"/>
      <c r="B19" s="18"/>
      <c r="C19" s="24"/>
      <c r="D19" s="39" t="s">
        <v>71</v>
      </c>
      <c r="E19" s="39"/>
      <c r="F19" s="40" t="s">
        <v>72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5">
      <c r="A20" s="17"/>
      <c r="B20" s="24"/>
      <c r="C20" s="24"/>
      <c r="D20" s="18" t="s">
        <v>73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5">
      <c r="A21" s="45"/>
      <c r="B21" s="46"/>
      <c r="C21" s="47"/>
      <c r="D21" s="48" t="s">
        <v>74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5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5">
      <c r="A23" s="63"/>
      <c r="B23" s="1" t="s">
        <v>75</v>
      </c>
      <c r="C23" s="133" t="s">
        <v>99</v>
      </c>
      <c r="D23" s="133"/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5">
      <c r="A24" s="68"/>
      <c r="B24" s="69"/>
      <c r="C24" s="69"/>
      <c r="D24" s="69"/>
      <c r="E24" s="70"/>
      <c r="F24" s="71" t="s">
        <v>51</v>
      </c>
      <c r="G24" s="71" t="s">
        <v>52</v>
      </c>
      <c r="H24" s="71" t="s">
        <v>53</v>
      </c>
      <c r="I24" s="71" t="s">
        <v>54</v>
      </c>
      <c r="J24" s="72"/>
      <c r="K24" s="71" t="s">
        <v>52</v>
      </c>
      <c r="L24" s="71" t="s">
        <v>53</v>
      </c>
      <c r="M24" s="71" t="s">
        <v>54</v>
      </c>
      <c r="N24" s="71" t="s">
        <v>58</v>
      </c>
      <c r="O24" s="70"/>
      <c r="P24" s="73" t="s">
        <v>76</v>
      </c>
      <c r="Q24" s="74"/>
      <c r="R24" s="74"/>
      <c r="S24" s="74"/>
      <c r="T24" s="7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35">
      <c r="A25" s="76" t="s">
        <v>5</v>
      </c>
      <c r="B25" s="77" t="s">
        <v>6</v>
      </c>
      <c r="C25" s="78" t="s">
        <v>7</v>
      </c>
      <c r="D25" s="122" t="s">
        <v>8</v>
      </c>
      <c r="E25" s="70"/>
      <c r="F25" s="114" t="s">
        <v>55</v>
      </c>
      <c r="G25" s="114" t="s">
        <v>55</v>
      </c>
      <c r="H25" s="114" t="s">
        <v>55</v>
      </c>
      <c r="I25" s="114" t="s">
        <v>55</v>
      </c>
      <c r="J25" s="79"/>
      <c r="K25" s="114" t="s">
        <v>56</v>
      </c>
      <c r="L25" s="114" t="s">
        <v>56</v>
      </c>
      <c r="M25" s="114" t="s">
        <v>56</v>
      </c>
      <c r="N25" s="114" t="s">
        <v>56</v>
      </c>
      <c r="O25" s="70"/>
      <c r="P25" s="80" t="s">
        <v>77</v>
      </c>
      <c r="Q25" s="81"/>
      <c r="R25" s="82"/>
      <c r="S25" s="82"/>
      <c r="T25" s="8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35">
      <c r="A26" s="84" t="s">
        <v>9</v>
      </c>
      <c r="B26" s="85">
        <v>1</v>
      </c>
      <c r="C26" s="86" t="s">
        <v>100</v>
      </c>
      <c r="D26" s="86" t="s">
        <v>86</v>
      </c>
      <c r="E26" s="70"/>
      <c r="F26" s="87">
        <v>40.5</v>
      </c>
      <c r="G26" s="87">
        <v>12.9</v>
      </c>
      <c r="H26" s="87">
        <v>22.1</v>
      </c>
      <c r="I26" s="87">
        <v>2.5</v>
      </c>
      <c r="J26" s="87"/>
      <c r="K26" s="87">
        <f>G26/F26*100</f>
        <v>31.851851851851855</v>
      </c>
      <c r="L26" s="87">
        <f>H26/F26*100</f>
        <v>54.567901234567906</v>
      </c>
      <c r="M26" s="87">
        <f>I26/F26*100</f>
        <v>6.1728395061728394</v>
      </c>
      <c r="N26" s="87">
        <f>SUM(K26:M26)</f>
        <v>92.592592592592595</v>
      </c>
      <c r="O26" s="70"/>
      <c r="P26" s="88" t="s">
        <v>78</v>
      </c>
      <c r="Q26" s="89" t="s">
        <v>57</v>
      </c>
      <c r="R26" s="89" t="s">
        <v>52</v>
      </c>
      <c r="S26" s="89" t="s">
        <v>53</v>
      </c>
      <c r="T26" s="90" t="s">
        <v>54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5">
      <c r="A27" s="132" t="s">
        <v>85</v>
      </c>
      <c r="B27" s="125">
        <v>2</v>
      </c>
      <c r="C27" s="86" t="s">
        <v>100</v>
      </c>
      <c r="D27" s="86" t="s">
        <v>87</v>
      </c>
      <c r="E27" s="70"/>
      <c r="F27" s="87">
        <v>35.200000000000003</v>
      </c>
      <c r="G27" s="87">
        <v>8.1999999999999993</v>
      </c>
      <c r="H27" s="87">
        <v>21.6</v>
      </c>
      <c r="I27" s="87">
        <v>2.2999999999999998</v>
      </c>
      <c r="J27" s="87"/>
      <c r="K27" s="87">
        <f t="shared" ref="K27:K37" si="0">G27/F27*100</f>
        <v>23.29545454545454</v>
      </c>
      <c r="L27" s="87">
        <f t="shared" ref="L27:L37" si="1">H27/F27*100</f>
        <v>61.363636363636367</v>
      </c>
      <c r="M27" s="87">
        <f t="shared" ref="M27:M37" si="2">I27/F27*100</f>
        <v>6.5340909090909074</v>
      </c>
      <c r="N27" s="87">
        <f t="shared" ref="N27:N37" si="3">SUM(K27:M27)</f>
        <v>91.193181818181813</v>
      </c>
      <c r="O27" s="70"/>
      <c r="P27" s="91">
        <v>1</v>
      </c>
      <c r="Q27" s="92">
        <v>43136</v>
      </c>
      <c r="R27" s="93">
        <v>92.5</v>
      </c>
      <c r="S27" s="93">
        <v>9.5</v>
      </c>
      <c r="T27" s="94">
        <v>-2.2000000000000002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35">
      <c r="A28" s="123"/>
      <c r="B28" s="125">
        <v>3</v>
      </c>
      <c r="C28" s="86" t="s">
        <v>101</v>
      </c>
      <c r="D28" s="86" t="s">
        <v>88</v>
      </c>
      <c r="E28" s="70"/>
      <c r="F28" s="87">
        <v>28.6</v>
      </c>
      <c r="G28" s="87">
        <v>6.4</v>
      </c>
      <c r="H28" s="87">
        <v>17.3</v>
      </c>
      <c r="I28" s="87">
        <v>2.2000000000000002</v>
      </c>
      <c r="J28" s="87"/>
      <c r="K28" s="87">
        <f t="shared" si="0"/>
        <v>22.377622377622377</v>
      </c>
      <c r="L28" s="87">
        <f t="shared" si="1"/>
        <v>60.489510489510486</v>
      </c>
      <c r="M28" s="87">
        <f t="shared" si="2"/>
        <v>7.6923076923076925</v>
      </c>
      <c r="N28" s="87">
        <f t="shared" si="3"/>
        <v>90.55944055944056</v>
      </c>
      <c r="O28" s="70"/>
      <c r="P28" s="95" t="s">
        <v>79</v>
      </c>
      <c r="Q28" s="89" t="s">
        <v>80</v>
      </c>
      <c r="R28" s="96" t="s">
        <v>81</v>
      </c>
      <c r="S28" s="97" t="s">
        <v>82</v>
      </c>
      <c r="T28" s="9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x14ac:dyDescent="0.35">
      <c r="A29" s="123"/>
      <c r="B29" s="125">
        <v>4</v>
      </c>
      <c r="C29" s="86" t="s">
        <v>101</v>
      </c>
      <c r="D29" s="86" t="s">
        <v>89</v>
      </c>
      <c r="E29" s="70"/>
      <c r="F29" s="87">
        <v>44.3</v>
      </c>
      <c r="G29" s="87">
        <v>18</v>
      </c>
      <c r="H29" s="87">
        <v>19.7</v>
      </c>
      <c r="I29" s="87">
        <v>3.3</v>
      </c>
      <c r="J29" s="87"/>
      <c r="K29" s="87">
        <f t="shared" si="0"/>
        <v>40.632054176072238</v>
      </c>
      <c r="L29" s="87">
        <f t="shared" si="1"/>
        <v>44.469525959367942</v>
      </c>
      <c r="M29" s="87">
        <f t="shared" si="2"/>
        <v>7.4492099322799099</v>
      </c>
      <c r="N29" s="87">
        <f t="shared" si="3"/>
        <v>92.550790067720087</v>
      </c>
      <c r="O29" s="70"/>
      <c r="P29" s="98">
        <v>1</v>
      </c>
      <c r="Q29" s="99">
        <v>23.1</v>
      </c>
      <c r="R29" s="113" t="s">
        <v>106</v>
      </c>
      <c r="S29" s="112">
        <v>0.49305555555555558</v>
      </c>
      <c r="T29" s="10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x14ac:dyDescent="0.35">
      <c r="A30" s="123"/>
      <c r="B30" s="125">
        <v>5</v>
      </c>
      <c r="C30" s="86" t="s">
        <v>102</v>
      </c>
      <c r="D30" s="86" t="s">
        <v>90</v>
      </c>
      <c r="E30" s="70"/>
      <c r="F30" s="87">
        <v>34.700000000000003</v>
      </c>
      <c r="G30" s="87">
        <v>8.6</v>
      </c>
      <c r="H30" s="87">
        <v>20.100000000000001</v>
      </c>
      <c r="I30" s="87">
        <v>2.4</v>
      </c>
      <c r="J30" s="87"/>
      <c r="K30" s="87">
        <f t="shared" si="0"/>
        <v>24.783861671469737</v>
      </c>
      <c r="L30" s="87">
        <f t="shared" si="1"/>
        <v>57.925072046109506</v>
      </c>
      <c r="M30" s="87">
        <f t="shared" si="2"/>
        <v>6.9164265129682985</v>
      </c>
      <c r="N30" s="87">
        <f t="shared" si="3"/>
        <v>89.625360230547543</v>
      </c>
      <c r="O30" s="70"/>
      <c r="P30" s="126"/>
      <c r="Q30" s="93"/>
      <c r="R30" s="127"/>
      <c r="S30" s="128"/>
      <c r="T30" s="12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x14ac:dyDescent="0.35">
      <c r="A31" s="123"/>
      <c r="B31" s="125">
        <v>6</v>
      </c>
      <c r="C31" s="86" t="s">
        <v>102</v>
      </c>
      <c r="D31" s="86" t="s">
        <v>91</v>
      </c>
      <c r="E31" s="70"/>
      <c r="F31" s="87">
        <v>46.8</v>
      </c>
      <c r="G31" s="87">
        <v>26.2</v>
      </c>
      <c r="H31" s="87">
        <v>15.9</v>
      </c>
      <c r="I31" s="87">
        <v>2.9</v>
      </c>
      <c r="J31" s="87"/>
      <c r="K31" s="87">
        <f t="shared" si="0"/>
        <v>55.982905982905983</v>
      </c>
      <c r="L31" s="87">
        <f t="shared" si="1"/>
        <v>33.974358974358978</v>
      </c>
      <c r="M31" s="87">
        <f t="shared" si="2"/>
        <v>6.1965811965811968</v>
      </c>
      <c r="N31" s="87">
        <f t="shared" si="3"/>
        <v>96.153846153846146</v>
      </c>
      <c r="O31" s="70"/>
      <c r="P31" s="126"/>
      <c r="Q31" s="93"/>
      <c r="R31" s="127"/>
      <c r="S31" s="128"/>
      <c r="T31" s="124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x14ac:dyDescent="0.35">
      <c r="A32" s="123"/>
      <c r="B32" s="125">
        <v>7</v>
      </c>
      <c r="C32" s="86" t="s">
        <v>103</v>
      </c>
      <c r="D32" s="86" t="s">
        <v>92</v>
      </c>
      <c r="E32" s="70"/>
      <c r="F32" s="87">
        <v>53.5</v>
      </c>
      <c r="G32" s="87">
        <v>22.9</v>
      </c>
      <c r="H32" s="87">
        <v>24.4</v>
      </c>
      <c r="I32" s="87">
        <v>4</v>
      </c>
      <c r="J32" s="87"/>
      <c r="K32" s="87">
        <f t="shared" si="0"/>
        <v>42.803738317757009</v>
      </c>
      <c r="L32" s="87">
        <f t="shared" si="1"/>
        <v>45.607476635514018</v>
      </c>
      <c r="M32" s="87">
        <f t="shared" si="2"/>
        <v>7.4766355140186906</v>
      </c>
      <c r="N32" s="87">
        <f t="shared" si="3"/>
        <v>95.887850467289724</v>
      </c>
      <c r="O32" s="70"/>
      <c r="P32" s="126"/>
      <c r="Q32" s="93"/>
      <c r="R32" s="127"/>
      <c r="S32" s="128"/>
      <c r="T32" s="124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x14ac:dyDescent="0.35">
      <c r="A33" s="123"/>
      <c r="B33" s="125">
        <v>8</v>
      </c>
      <c r="C33" s="86" t="s">
        <v>104</v>
      </c>
      <c r="D33" s="86" t="s">
        <v>93</v>
      </c>
      <c r="E33" s="70"/>
      <c r="F33" s="87">
        <v>42.9</v>
      </c>
      <c r="G33" s="87">
        <v>18.100000000000001</v>
      </c>
      <c r="H33" s="87">
        <v>19.100000000000001</v>
      </c>
      <c r="I33" s="87">
        <v>3.2</v>
      </c>
      <c r="J33" s="87"/>
      <c r="K33" s="87">
        <f t="shared" si="0"/>
        <v>42.191142191142191</v>
      </c>
      <c r="L33" s="87">
        <f t="shared" si="1"/>
        <v>44.522144522144522</v>
      </c>
      <c r="M33" s="87">
        <f t="shared" si="2"/>
        <v>7.4592074592074589</v>
      </c>
      <c r="N33" s="87">
        <f t="shared" si="3"/>
        <v>94.172494172494183</v>
      </c>
      <c r="O33" s="70"/>
      <c r="P33" s="126"/>
      <c r="Q33" s="93"/>
      <c r="R33" s="127"/>
      <c r="S33" s="128"/>
      <c r="T33" s="124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x14ac:dyDescent="0.35">
      <c r="A34" s="123"/>
      <c r="B34" s="125">
        <v>9</v>
      </c>
      <c r="C34" s="86" t="s">
        <v>105</v>
      </c>
      <c r="D34" s="86" t="s">
        <v>94</v>
      </c>
      <c r="E34" s="70"/>
      <c r="F34" s="87">
        <v>22</v>
      </c>
      <c r="G34" s="87">
        <v>3.5</v>
      </c>
      <c r="H34" s="87">
        <v>13.9</v>
      </c>
      <c r="I34" s="87">
        <v>1.6</v>
      </c>
      <c r="J34" s="87"/>
      <c r="K34" s="87">
        <f t="shared" si="0"/>
        <v>15.909090909090908</v>
      </c>
      <c r="L34" s="87">
        <f t="shared" si="1"/>
        <v>63.181818181818187</v>
      </c>
      <c r="M34" s="87">
        <f t="shared" si="2"/>
        <v>7.2727272727272734</v>
      </c>
      <c r="N34" s="87">
        <f t="shared" si="3"/>
        <v>86.363636363636374</v>
      </c>
      <c r="O34" s="70"/>
      <c r="P34" s="126"/>
      <c r="Q34" s="93"/>
      <c r="R34" s="127"/>
      <c r="S34" s="128"/>
      <c r="T34" s="124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x14ac:dyDescent="0.35">
      <c r="A35" s="123"/>
      <c r="B35" s="125">
        <v>10</v>
      </c>
      <c r="C35" s="86" t="s">
        <v>105</v>
      </c>
      <c r="D35" s="86" t="s">
        <v>95</v>
      </c>
      <c r="E35" s="70"/>
      <c r="F35" s="87">
        <v>51.1</v>
      </c>
      <c r="G35" s="87">
        <v>24</v>
      </c>
      <c r="H35" s="87">
        <v>21.3</v>
      </c>
      <c r="I35" s="87">
        <v>3.3</v>
      </c>
      <c r="J35" s="87"/>
      <c r="K35" s="87">
        <f t="shared" si="0"/>
        <v>46.966731898238748</v>
      </c>
      <c r="L35" s="87">
        <f t="shared" si="1"/>
        <v>41.682974559686883</v>
      </c>
      <c r="M35" s="87">
        <f t="shared" si="2"/>
        <v>6.4579256360078272</v>
      </c>
      <c r="N35" s="87">
        <f t="shared" si="3"/>
        <v>95.107632093933461</v>
      </c>
      <c r="O35" s="70"/>
      <c r="P35" s="126"/>
      <c r="Q35" s="93"/>
      <c r="R35" s="127"/>
      <c r="S35" s="128"/>
      <c r="T35" s="124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x14ac:dyDescent="0.35">
      <c r="A36" s="123"/>
      <c r="B36" s="125">
        <v>11</v>
      </c>
      <c r="C36" s="86" t="s">
        <v>105</v>
      </c>
      <c r="D36" s="86" t="s">
        <v>96</v>
      </c>
      <c r="E36" s="70"/>
      <c r="F36" s="87">
        <v>22.4</v>
      </c>
      <c r="G36" s="87">
        <v>4.0999999999999996</v>
      </c>
      <c r="H36" s="87">
        <v>14.2</v>
      </c>
      <c r="I36" s="87">
        <v>1.6</v>
      </c>
      <c r="J36" s="87"/>
      <c r="K36" s="87">
        <f t="shared" si="0"/>
        <v>18.303571428571427</v>
      </c>
      <c r="L36" s="87">
        <f t="shared" si="1"/>
        <v>63.392857142857139</v>
      </c>
      <c r="M36" s="87">
        <f t="shared" si="2"/>
        <v>7.1428571428571441</v>
      </c>
      <c r="N36" s="87">
        <f t="shared" si="3"/>
        <v>88.839285714285708</v>
      </c>
      <c r="O36" s="70"/>
      <c r="P36" s="126"/>
      <c r="Q36" s="93"/>
      <c r="R36" s="127"/>
      <c r="S36" s="128"/>
      <c r="T36" s="124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x14ac:dyDescent="0.35">
      <c r="A37" s="123"/>
      <c r="B37" s="125">
        <v>12</v>
      </c>
      <c r="C37" s="86" t="s">
        <v>105</v>
      </c>
      <c r="D37" s="86" t="s">
        <v>97</v>
      </c>
      <c r="E37" s="70"/>
      <c r="F37" s="87">
        <v>24.5</v>
      </c>
      <c r="G37" s="87">
        <v>6.1</v>
      </c>
      <c r="H37" s="87">
        <v>14.2</v>
      </c>
      <c r="I37" s="87">
        <v>1.7</v>
      </c>
      <c r="J37" s="87"/>
      <c r="K37" s="87">
        <f t="shared" si="0"/>
        <v>24.897959183673468</v>
      </c>
      <c r="L37" s="87">
        <f t="shared" si="1"/>
        <v>57.959183673469383</v>
      </c>
      <c r="M37" s="87">
        <f t="shared" si="2"/>
        <v>6.9387755102040813</v>
      </c>
      <c r="N37" s="87">
        <f t="shared" si="3"/>
        <v>89.795918367346928</v>
      </c>
      <c r="O37" s="70"/>
      <c r="P37" s="126"/>
      <c r="Q37" s="93"/>
      <c r="R37" s="127"/>
      <c r="S37" s="128"/>
      <c r="T37" s="124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x14ac:dyDescent="0.35">
      <c r="A38" s="116"/>
      <c r="B38" s="101"/>
      <c r="C38" s="102"/>
      <c r="D38" s="103" t="s">
        <v>10</v>
      </c>
      <c r="E38" s="70"/>
      <c r="F38" s="104">
        <f>AVERAGE(F26:F37)</f>
        <v>37.208333333333336</v>
      </c>
      <c r="G38" s="104">
        <f t="shared" ref="G38:N38" si="4">AVERAGE(G26:G37)</f>
        <v>13.249999999999998</v>
      </c>
      <c r="H38" s="104">
        <f t="shared" si="4"/>
        <v>18.650000000000002</v>
      </c>
      <c r="I38" s="104">
        <f t="shared" si="4"/>
        <v>2.5833333333333335</v>
      </c>
      <c r="J38" s="115"/>
      <c r="K38" s="104">
        <f t="shared" si="4"/>
        <v>32.499665377820882</v>
      </c>
      <c r="L38" s="104">
        <f t="shared" si="4"/>
        <v>52.428038315253445</v>
      </c>
      <c r="M38" s="104">
        <f t="shared" si="4"/>
        <v>6.9757986903686096</v>
      </c>
      <c r="N38" s="104">
        <f t="shared" si="4"/>
        <v>91.903502383442927</v>
      </c>
      <c r="O38" s="70"/>
      <c r="P38" s="129"/>
      <c r="Q38" s="129"/>
      <c r="R38" s="130"/>
      <c r="S38" s="130"/>
      <c r="T38" s="13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ht="15" thickBot="1" x14ac:dyDescent="0.4">
      <c r="A39" s="117"/>
      <c r="B39" s="105"/>
      <c r="C39" s="106"/>
      <c r="D39" s="107" t="s">
        <v>11</v>
      </c>
      <c r="E39" s="70"/>
      <c r="F39" s="108">
        <f>STDEV(F26:F37)/SQRT(12)</f>
        <v>3.1866544233947618</v>
      </c>
      <c r="G39" s="108">
        <f t="shared" ref="G39:N39" si="5">STDEV(G26:G37)/SQRT(12)</f>
        <v>2.3781677439116495</v>
      </c>
      <c r="H39" s="108">
        <f t="shared" si="5"/>
        <v>1.0137314807933704</v>
      </c>
      <c r="I39" s="108">
        <f t="shared" si="5"/>
        <v>0.22184943479119265</v>
      </c>
      <c r="J39" s="115"/>
      <c r="K39" s="108">
        <f t="shared" si="5"/>
        <v>3.7016393941672541</v>
      </c>
      <c r="L39" s="108">
        <f t="shared" si="5"/>
        <v>2.8530274392277408</v>
      </c>
      <c r="M39" s="108">
        <f t="shared" si="5"/>
        <v>0.15221141136622565</v>
      </c>
      <c r="N39" s="108">
        <f t="shared" si="5"/>
        <v>0.88021815598970055</v>
      </c>
      <c r="O39" s="70"/>
      <c r="P39" s="129"/>
      <c r="Q39" s="129"/>
      <c r="R39" s="130"/>
      <c r="S39" s="130"/>
      <c r="T39" s="13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ht="15" thickTop="1" x14ac:dyDescent="0.35">
      <c r="A40" s="118"/>
      <c r="B40" s="119"/>
      <c r="C40" s="109"/>
      <c r="D40" s="120"/>
      <c r="E40" s="109"/>
      <c r="F40" s="121"/>
      <c r="G40" s="121"/>
      <c r="H40" s="121"/>
      <c r="I40" s="121"/>
      <c r="J40" s="121"/>
      <c r="K40" s="121"/>
      <c r="L40" s="121"/>
      <c r="M40" s="121"/>
      <c r="N40" s="121"/>
      <c r="O40" s="109"/>
      <c r="P40" s="109"/>
      <c r="Q40" s="109"/>
      <c r="R40" s="109"/>
      <c r="S40" s="109"/>
      <c r="T40" s="110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x14ac:dyDescent="0.3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11"/>
      <c r="P41" s="111"/>
      <c r="Q41" s="111"/>
      <c r="R41" s="111"/>
      <c r="S41" s="111"/>
      <c r="T41" s="11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x14ac:dyDescent="0.3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111"/>
      <c r="P42" s="111"/>
      <c r="Q42" s="111"/>
      <c r="R42" s="111"/>
      <c r="S42" s="111"/>
      <c r="T42" s="11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x14ac:dyDescent="0.3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5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5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2"/>
      <c r="P47" s="2"/>
      <c r="Q47" s="2"/>
      <c r="R47" s="2"/>
      <c r="S47" s="2"/>
      <c r="T47" s="2"/>
      <c r="U47" s="2"/>
      <c r="V47" s="2"/>
      <c r="W47" s="2"/>
      <c r="X47" s="2" t="s">
        <v>84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5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  <row r="704" spans="1:96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</row>
    <row r="705" spans="1:96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</row>
    <row r="706" spans="1:96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</row>
    <row r="707" spans="1:96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</row>
    <row r="708" spans="1:96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96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96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</sheetData>
  <mergeCells count="8">
    <mergeCell ref="C23:D23"/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2023-07-13T00:51:31Z</dcterms:modified>
</cp:coreProperties>
</file>