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2" documentId="11_89E1E0D8D62234710D65393CAE26A8E43C0AC490" xr6:coauthVersionLast="47" xr6:coauthVersionMax="47" xr10:uidLastSave="{3D438BC6-89BF-41AF-ABF0-290804877D3B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G36" i="3" l="1"/>
  <c r="H36" i="3"/>
  <c r="I36" i="3"/>
  <c r="G34" i="3"/>
  <c r="H34" i="3"/>
  <c r="I34" i="3"/>
  <c r="G35" i="3"/>
  <c r="H35" i="3"/>
  <c r="I35" i="3"/>
  <c r="F35" i="3"/>
  <c r="F34" i="3"/>
  <c r="G29" i="3"/>
  <c r="H29" i="3"/>
  <c r="I29" i="3"/>
  <c r="G30" i="3"/>
  <c r="H30" i="3"/>
  <c r="I30" i="3"/>
  <c r="F30" i="3"/>
  <c r="F29" i="3"/>
  <c r="K26" i="3"/>
  <c r="L26" i="3"/>
  <c r="M26" i="3"/>
  <c r="K27" i="3"/>
  <c r="L27" i="3"/>
  <c r="M27" i="3"/>
  <c r="K28" i="3"/>
  <c r="L28" i="3"/>
  <c r="M28" i="3"/>
  <c r="K31" i="3"/>
  <c r="L31" i="3"/>
  <c r="M31" i="3"/>
  <c r="K32" i="3"/>
  <c r="L32" i="3"/>
  <c r="M32" i="3"/>
  <c r="K33" i="3"/>
  <c r="L33" i="3"/>
  <c r="M33" i="3"/>
  <c r="M34" i="3" l="1"/>
  <c r="M35" i="3"/>
  <c r="L34" i="3"/>
  <c r="K35" i="3"/>
  <c r="L35" i="3"/>
  <c r="K34" i="3"/>
  <c r="L29" i="3"/>
  <c r="M30" i="3"/>
  <c r="K36" i="3"/>
  <c r="M36" i="3"/>
  <c r="M29" i="3"/>
  <c r="L30" i="3"/>
  <c r="K29" i="3"/>
  <c r="K30" i="3"/>
  <c r="L36" i="3"/>
  <c r="N26" i="3"/>
  <c r="N33" i="3"/>
  <c r="N27" i="3"/>
  <c r="N31" i="3"/>
  <c r="N32" i="3"/>
  <c r="N28" i="3"/>
  <c r="N34" i="3" l="1"/>
  <c r="N35" i="3"/>
  <c r="N36" i="3"/>
  <c r="N30" i="3"/>
  <c r="N29" i="3"/>
</calcChain>
</file>

<file path=xl/sharedStrings.xml><?xml version="1.0" encoding="utf-8"?>
<sst xmlns="http://schemas.openxmlformats.org/spreadsheetml/2006/main" count="105" uniqueCount="90">
  <si>
    <t>Michigan Mouse Metabolic Phenotyping Center (MI-MMPC)</t>
  </si>
  <si>
    <t>Michigan Diabetes and Research Center (MDRC)</t>
  </si>
  <si>
    <t xml:space="preserve">Michigan Metabolomics and Obesity Center (MMOC) </t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</si>
  <si>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</si>
  <si>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(These spreadsheets were created by Nathan Qi)</t>
  </si>
  <si>
    <t>Study Condition</t>
  </si>
  <si>
    <t>Instrument Setting</t>
  </si>
  <si>
    <t>Notes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</si>
  <si>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</si>
  <si>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</si>
  <si>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</si>
  <si>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</si>
  <si>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</si>
  <si>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</si>
  <si>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</si>
  <si>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</si>
  <si>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</si>
  <si>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</si>
  <si>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</si>
  <si>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</si>
  <si>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 xml:space="preserve">    </t>
  </si>
  <si>
    <t>4.       Scan Cycles:</t>
  </si>
  <si>
    <t>4.       Detecting Angle (Broad):</t>
  </si>
  <si>
    <t>124°</t>
  </si>
  <si>
    <t xml:space="preserve">2.  If you have any questions regarding the charges of the services and other   </t>
  </si>
  <si>
    <t>5.       Rd:</t>
  </si>
  <si>
    <t>0.10 (s)</t>
  </si>
  <si>
    <t>5.       Detecting Angle (Narrow):</t>
  </si>
  <si>
    <t>129°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</si>
  <si>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</si>
  <si>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</si>
  <si>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</si>
  <si>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</si>
  <si>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</si>
  <si>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</si>
  <si>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</si>
  <si>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</si>
  <si>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</si>
  <si>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</si>
  <si>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t>8.       Magnetic Field Diviation:</t>
  </si>
  <si>
    <t>Wide: 0.0000 (KHz)</t>
  </si>
  <si>
    <t>8.       Field Homogeneity Limit:</t>
  </si>
  <si>
    <t>0.15 (ms)</t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</si>
  <si>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</si>
  <si>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t>Fine:  0.0080 (KHz)</t>
  </si>
  <si>
    <t>9.       Pulse Attenuation:</t>
  </si>
  <si>
    <t>0 (dB)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</si>
  <si>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</si>
  <si>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>9.       Daily Check:</t>
  </si>
  <si>
    <t>Passed</t>
  </si>
  <si>
    <t>10.     Recycle Delay:</t>
  </si>
  <si>
    <t>2.1 (s)</t>
  </si>
  <si>
    <t xml:space="preserve">     productivity and effectiveness as a Core is measured in part by the citation of the grants </t>
  </si>
  <si>
    <t>10.     Reference Sample Test (37°C):</t>
  </si>
  <si>
    <t>Consistant, in which</t>
  </si>
  <si>
    <t>11.     Magnetic Field Steps: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</si>
  <si>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</si>
  <si>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</si>
  <si>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</si>
  <si>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</si>
  <si>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</si>
  <si>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</si>
  <si>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</si>
  <si>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</si>
  <si>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</si>
  <si>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</si>
  <si>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Machine calibration test using a manufacture-</t>
  </si>
  <si>
    <t>Groups</t>
  </si>
  <si>
    <t>#</t>
  </si>
  <si>
    <t>Sex/Age</t>
  </si>
  <si>
    <t>ID</t>
  </si>
  <si>
    <t>(g)</t>
  </si>
  <si>
    <t>(%)</t>
  </si>
  <si>
    <t>provided reference sample:</t>
  </si>
  <si>
    <t>Avg</t>
  </si>
  <si>
    <t>se</t>
  </si>
  <si>
    <t>Glp1rKO</t>
  </si>
  <si>
    <t>J0471</t>
  </si>
  <si>
    <t>J0472</t>
  </si>
  <si>
    <t>J0473</t>
  </si>
  <si>
    <t>M 11/19/17</t>
  </si>
  <si>
    <t>F 11/19/17</t>
  </si>
  <si>
    <t>Glp1rRe</t>
  </si>
  <si>
    <t>J0475</t>
  </si>
  <si>
    <t>J0476</t>
  </si>
  <si>
    <t>J0479</t>
  </si>
  <si>
    <t>M 11/24/17</t>
  </si>
  <si>
    <t>Group 3:</t>
  </si>
  <si>
    <t>Group 4:</t>
  </si>
  <si>
    <t>(G3 vs G4)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</si>
</sst>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7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43">
    <xf numFmtId="0" fontId="0" fillId="0" borderId="0" xfId="0"/>
    <xf numFmtId="0" fontId="13" fillId="0" borderId="2" xfId="0" applyFont="1" applyBorder="1"/>
    <xf numFmtId="0" fontId="0" fillId="5" borderId="0" xfId="0" applyFill="1"/>
    <xf numFmtId="0" fontId="3" fillId="8" borderId="4" xfId="1" applyFont="1" applyFill="1" applyBorder="1" applyAlignment="1">
      <alignment horizontal="center"/>
    </xf>
    <xf numFmtId="0" fontId="3" fillId="8" borderId="0" xfId="1" applyFont="1" applyFill="1" applyAlignment="1">
      <alignment horizontal="center"/>
    </xf>
    <xf numFmtId="0" fontId="3" fillId="8" borderId="5" xfId="1" applyFont="1" applyFill="1" applyBorder="1" applyAlignment="1">
      <alignment horizontal="center"/>
    </xf>
    <xf numFmtId="0" fontId="2" fillId="8" borderId="4" xfId="1" applyFont="1" applyFill="1" applyBorder="1"/>
    <xf numFmtId="0" fontId="20" fillId="8" borderId="0" xfId="1" applyFill="1"/>
    <xf numFmtId="0" fontId="2" fillId="8" borderId="0" xfId="1" applyFont="1" applyFill="1"/>
    <xf numFmtId="0" fontId="6" fillId="8" borderId="0" xfId="1" applyFont="1" applyFill="1"/>
    <xf numFmtId="0" fontId="7" fillId="8" borderId="0" xfId="1" applyFont="1" applyFill="1"/>
    <xf numFmtId="0" fontId="8" fillId="8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6" borderId="2" xfId="1" applyFont="1" applyFill="1" applyBorder="1"/>
    <xf numFmtId="0" fontId="20" fillId="6" borderId="2" xfId="1" applyFill="1" applyBorder="1"/>
    <xf numFmtId="0" fontId="20" fillId="6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6" borderId="0" xfId="1" applyFont="1" applyFill="1"/>
    <xf numFmtId="0" fontId="11" fillId="6" borderId="0" xfId="1" applyFont="1" applyFill="1"/>
    <xf numFmtId="0" fontId="11" fillId="6" borderId="5" xfId="1" applyFont="1" applyFill="1" applyBorder="1"/>
    <xf numFmtId="0" fontId="20" fillId="6" borderId="0" xfId="1" applyFill="1"/>
    <xf numFmtId="0" fontId="20" fillId="6" borderId="5" xfId="1" applyFill="1" applyBorder="1"/>
    <xf numFmtId="0" fontId="10" fillId="6" borderId="0" xfId="1" applyFont="1" applyFill="1" applyAlignment="1">
      <alignment horizontal="left"/>
    </xf>
    <xf numFmtId="0" fontId="10" fillId="6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7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6" borderId="10" xfId="1" applyFont="1" applyFill="1" applyBorder="1" applyAlignment="1">
      <alignment horizontal="left"/>
    </xf>
    <xf numFmtId="0" fontId="10" fillId="6" borderId="10" xfId="1" applyFont="1" applyFill="1" applyBorder="1" applyAlignment="1">
      <alignment horizontal="center"/>
    </xf>
    <xf numFmtId="0" fontId="20" fillId="6" borderId="10" xfId="1" applyFill="1" applyBorder="1"/>
    <xf numFmtId="0" fontId="20" fillId="6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9" borderId="1" xfId="1" applyFont="1" applyFill="1" applyBorder="1" applyAlignment="1">
      <alignment horizontal="left"/>
    </xf>
    <xf numFmtId="0" fontId="24" fillId="9" borderId="2" xfId="1" applyFont="1" applyFill="1" applyBorder="1"/>
    <xf numFmtId="0" fontId="24" fillId="9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14" fillId="4" borderId="0" xfId="1" applyFont="1" applyFill="1" applyAlignment="1">
      <alignment horizontal="center"/>
    </xf>
    <xf numFmtId="0" fontId="20" fillId="0" borderId="0" xfId="1" applyAlignment="1">
      <alignment horizontal="center"/>
    </xf>
    <xf numFmtId="0" fontId="13" fillId="9" borderId="4" xfId="1" applyFont="1" applyFill="1" applyBorder="1"/>
    <xf numFmtId="0" fontId="13" fillId="9" borderId="0" xfId="1" applyFont="1" applyFill="1"/>
    <xf numFmtId="0" fontId="24" fillId="9" borderId="0" xfId="1" applyFont="1" applyFill="1"/>
    <xf numFmtId="0" fontId="24" fillId="9" borderId="5" xfId="1" applyFont="1" applyFill="1" applyBorder="1"/>
    <xf numFmtId="164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/>
    <xf numFmtId="2" fontId="25" fillId="0" borderId="2" xfId="1" applyNumberFormat="1" applyFont="1" applyBorder="1" applyAlignment="1">
      <alignment horizontal="center"/>
    </xf>
    <xf numFmtId="2" fontId="25" fillId="0" borderId="0" xfId="1" applyNumberFormat="1" applyFont="1" applyAlignment="1">
      <alignment horizontal="center"/>
    </xf>
    <xf numFmtId="2" fontId="25" fillId="0" borderId="13" xfId="1" applyNumberFormat="1" applyFont="1" applyBorder="1" applyAlignment="1">
      <alignment horizontal="center"/>
    </xf>
    <xf numFmtId="2" fontId="25" fillId="0" borderId="0" xfId="1" applyNumberFormat="1" applyFont="1"/>
    <xf numFmtId="165" fontId="11" fillId="0" borderId="0" xfId="1" applyNumberFormat="1" applyFont="1" applyAlignment="1">
      <alignment horizontal="center"/>
    </xf>
    <xf numFmtId="0" fontId="11" fillId="0" borderId="5" xfId="1" applyFont="1" applyBorder="1"/>
    <xf numFmtId="14" fontId="11" fillId="0" borderId="0" xfId="1" quotePrefix="1" applyNumberFormat="1" applyFont="1" applyAlignment="1">
      <alignment horizontal="center"/>
    </xf>
    <xf numFmtId="167" fontId="11" fillId="0" borderId="0" xfId="1" applyNumberFormat="1" applyFont="1"/>
    <xf numFmtId="0" fontId="17" fillId="0" borderId="0" xfId="1" applyFont="1"/>
    <xf numFmtId="0" fontId="9" fillId="3" borderId="0" xfId="1" applyFont="1" applyFill="1"/>
    <xf numFmtId="0" fontId="0" fillId="0" borderId="10" xfId="0" applyBorder="1"/>
    <xf numFmtId="0" fontId="13" fillId="10" borderId="15" xfId="1" applyFont="1" applyFill="1" applyBorder="1"/>
    <xf numFmtId="0" fontId="15" fillId="10" borderId="1" xfId="1" applyFont="1" applyFill="1" applyBorder="1" applyAlignment="1">
      <alignment horizontal="center"/>
    </xf>
    <xf numFmtId="0" fontId="11" fillId="10" borderId="0" xfId="1" applyFont="1" applyFill="1" applyAlignment="1">
      <alignment horizontal="center"/>
    </xf>
    <xf numFmtId="0" fontId="26" fillId="10" borderId="12" xfId="1" applyFont="1" applyFill="1" applyBorder="1" applyAlignment="1">
      <alignment horizontal="center"/>
    </xf>
    <xf numFmtId="0" fontId="15" fillId="10" borderId="4" xfId="1" applyFont="1" applyFill="1" applyBorder="1" applyAlignment="1">
      <alignment horizontal="center"/>
    </xf>
    <xf numFmtId="0" fontId="15" fillId="10" borderId="9" xfId="1" applyFont="1" applyFill="1" applyBorder="1" applyAlignment="1">
      <alignment horizontal="center"/>
    </xf>
    <xf numFmtId="0" fontId="11" fillId="10" borderId="10" xfId="1" applyFont="1" applyFill="1" applyBorder="1" applyAlignment="1">
      <alignment horizontal="center"/>
    </xf>
    <xf numFmtId="0" fontId="15" fillId="10" borderId="4" xfId="1" applyFont="1" applyFill="1" applyBorder="1"/>
    <xf numFmtId="0" fontId="20" fillId="10" borderId="0" xfId="1" applyFill="1"/>
    <xf numFmtId="0" fontId="15" fillId="10" borderId="0" xfId="1" applyFont="1" applyFill="1" applyAlignment="1">
      <alignment horizontal="right"/>
    </xf>
    <xf numFmtId="0" fontId="26" fillId="10" borderId="14" xfId="1" applyFont="1" applyFill="1" applyBorder="1" applyAlignment="1">
      <alignment horizontal="center"/>
    </xf>
    <xf numFmtId="0" fontId="15" fillId="10" borderId="13" xfId="1" applyFont="1" applyFill="1" applyBorder="1"/>
    <xf numFmtId="0" fontId="20" fillId="10" borderId="13" xfId="1" applyFill="1" applyBorder="1"/>
    <xf numFmtId="0" fontId="15" fillId="10" borderId="13" xfId="1" applyFont="1" applyFill="1" applyBorder="1" applyAlignment="1">
      <alignment horizontal="right"/>
    </xf>
    <xf numFmtId="0" fontId="13" fillId="11" borderId="15" xfId="1" applyFont="1" applyFill="1" applyBorder="1"/>
    <xf numFmtId="0" fontId="15" fillId="11" borderId="1" xfId="1" applyFont="1" applyFill="1" applyBorder="1" applyAlignment="1">
      <alignment horizontal="center"/>
    </xf>
    <xf numFmtId="0" fontId="11" fillId="11" borderId="0" xfId="1" applyFont="1" applyFill="1" applyAlignment="1">
      <alignment horizontal="center"/>
    </xf>
    <xf numFmtId="0" fontId="26" fillId="11" borderId="12" xfId="1" applyFont="1" applyFill="1" applyBorder="1" applyAlignment="1">
      <alignment horizontal="center"/>
    </xf>
    <xf numFmtId="0" fontId="15" fillId="11" borderId="4" xfId="1" applyFont="1" applyFill="1" applyBorder="1" applyAlignment="1">
      <alignment horizontal="center"/>
    </xf>
    <xf numFmtId="0" fontId="15" fillId="11" borderId="9" xfId="1" applyFont="1" applyFill="1" applyBorder="1" applyAlignment="1">
      <alignment horizontal="center"/>
    </xf>
    <xf numFmtId="0" fontId="11" fillId="11" borderId="10" xfId="1" applyFont="1" applyFill="1" applyBorder="1" applyAlignment="1">
      <alignment horizontal="center"/>
    </xf>
    <xf numFmtId="0" fontId="15" fillId="11" borderId="4" xfId="1" applyFont="1" applyFill="1" applyBorder="1"/>
    <xf numFmtId="0" fontId="20" fillId="11" borderId="0" xfId="1" applyFill="1"/>
    <xf numFmtId="0" fontId="15" fillId="11" borderId="0" xfId="1" applyFont="1" applyFill="1" applyAlignment="1">
      <alignment horizontal="right"/>
    </xf>
    <xf numFmtId="0" fontId="26" fillId="11" borderId="14" xfId="1" applyFont="1" applyFill="1" applyBorder="1" applyAlignment="1">
      <alignment horizontal="center"/>
    </xf>
    <xf numFmtId="0" fontId="15" fillId="11" borderId="13" xfId="1" applyFont="1" applyFill="1" applyBorder="1"/>
    <xf numFmtId="0" fontId="20" fillId="11" borderId="13" xfId="1" applyFill="1" applyBorder="1"/>
    <xf numFmtId="0" fontId="15" fillId="11" borderId="13" xfId="1" applyFont="1" applyFill="1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14" fontId="13" fillId="0" borderId="7" xfId="0" applyNumberFormat="1" applyFont="1" applyBorder="1" applyAlignment="1">
      <alignment horizontal="center"/>
    </xf>
    <xf numFmtId="0" fontId="21" fillId="8" borderId="1" xfId="1" applyFont="1" applyFill="1" applyBorder="1" applyAlignment="1">
      <alignment horizontal="center"/>
    </xf>
    <xf numFmtId="0" fontId="21" fillId="8" borderId="2" xfId="1" applyFont="1" applyFill="1" applyBorder="1" applyAlignment="1">
      <alignment horizontal="center"/>
    </xf>
    <xf numFmtId="0" fontId="21" fillId="8" borderId="3" xfId="1" applyFont="1" applyFill="1" applyBorder="1" applyAlignment="1">
      <alignment horizontal="center"/>
    </xf>
    <xf numFmtId="0" fontId="1" fillId="8" borderId="4" xfId="1" applyFont="1" applyFill="1" applyBorder="1" applyAlignment="1">
      <alignment horizontal="center"/>
    </xf>
    <xf numFmtId="0" fontId="1" fillId="8" borderId="0" xfId="1" applyFont="1" applyFill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FF99FF"/>
      <color rgb="FF00CC99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2"/>
  <sheetViews>
    <sheetView tabSelected="1" topLeftCell="A24" workbookViewId="0">
      <selection activeCell="A36" sqref="A36:XFD37"/>
    </sheetView>
  </sheetViews>
  <sheetFormatPr defaultRowHeight="14.5" x14ac:dyDescent="0.35"/>
  <cols>
    <col min="1" max="1" width="16" customWidth="1"/>
    <col min="19" max="19" width="9.7265625" bestFit="1" customWidth="1"/>
  </cols>
  <sheetData>
    <row r="1" spans="1:96" ht="18" x14ac:dyDescent="0.4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34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34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37" t="s">
        <v>3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4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40" t="s">
        <v>5</v>
      </c>
      <c r="B7" s="141"/>
      <c r="C7" s="141"/>
      <c r="D7" s="141"/>
      <c r="E7" s="142"/>
      <c r="F7" s="140" t="s">
        <v>6</v>
      </c>
      <c r="G7" s="141"/>
      <c r="H7" s="141"/>
      <c r="I7" s="141"/>
      <c r="J7" s="141"/>
      <c r="K7" s="142"/>
      <c r="L7" s="140" t="s">
        <v>7</v>
      </c>
      <c r="M7" s="141"/>
      <c r="N7" s="141"/>
      <c r="O7" s="141"/>
      <c r="P7" s="141"/>
      <c r="Q7" s="141"/>
      <c r="R7" s="141"/>
      <c r="S7" s="141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8</v>
      </c>
      <c r="B8" s="14"/>
      <c r="C8" s="15"/>
      <c r="D8" s="16"/>
      <c r="E8" s="16"/>
      <c r="F8" s="17" t="s">
        <v>9</v>
      </c>
      <c r="G8" s="18"/>
      <c r="H8" s="18"/>
      <c r="I8" s="18"/>
      <c r="J8" s="18"/>
      <c r="K8" s="19"/>
      <c r="L8" s="20" t="s">
        <v>10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11</v>
      </c>
      <c r="B9" s="23"/>
      <c r="C9" s="23"/>
      <c r="D9" s="18" t="s">
        <v>12</v>
      </c>
      <c r="E9" s="18"/>
      <c r="F9" s="17" t="s">
        <v>13</v>
      </c>
      <c r="G9" s="18"/>
      <c r="H9" s="24"/>
      <c r="I9" s="25"/>
      <c r="J9" s="18" t="s">
        <v>14</v>
      </c>
      <c r="K9" s="19"/>
      <c r="L9" s="26" t="s">
        <v>15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16</v>
      </c>
      <c r="B10" s="24"/>
      <c r="C10" s="24"/>
      <c r="D10" s="18" t="s">
        <v>17</v>
      </c>
      <c r="E10" s="18"/>
      <c r="F10" s="17" t="s">
        <v>18</v>
      </c>
      <c r="G10" s="18"/>
      <c r="H10" s="24"/>
      <c r="I10" s="25"/>
      <c r="J10" s="18" t="s">
        <v>19</v>
      </c>
      <c r="K10" s="19"/>
      <c r="L10" s="26" t="s">
        <v>20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21</v>
      </c>
      <c r="B11" s="23"/>
      <c r="C11" s="23"/>
      <c r="D11" s="25">
        <v>2</v>
      </c>
      <c r="E11" s="25"/>
      <c r="F11" s="17" t="s">
        <v>22</v>
      </c>
      <c r="G11" s="18"/>
      <c r="H11" s="24"/>
      <c r="I11" s="25"/>
      <c r="J11" s="18" t="s">
        <v>23</v>
      </c>
      <c r="K11" s="19"/>
      <c r="L11" s="31" t="s">
        <v>24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29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30</v>
      </c>
      <c r="B13" s="24"/>
      <c r="C13" s="24"/>
      <c r="D13" s="25" t="s">
        <v>31</v>
      </c>
      <c r="E13" s="25"/>
      <c r="F13" s="17" t="s">
        <v>32</v>
      </c>
      <c r="G13" s="18"/>
      <c r="H13" s="24"/>
      <c r="I13" s="25"/>
      <c r="J13" s="18" t="s">
        <v>33</v>
      </c>
      <c r="K13" s="19"/>
      <c r="L13" s="26" t="s">
        <v>20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34</v>
      </c>
      <c r="B14" s="23"/>
      <c r="C14" s="23"/>
      <c r="D14" s="18" t="s">
        <v>35</v>
      </c>
      <c r="E14" s="18"/>
      <c r="F14" s="17" t="s">
        <v>36</v>
      </c>
      <c r="G14" s="18"/>
      <c r="H14" s="24"/>
      <c r="I14" s="25"/>
      <c r="J14" s="18" t="s">
        <v>37</v>
      </c>
      <c r="K14" s="19"/>
      <c r="L14" s="26" t="s">
        <v>38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39</v>
      </c>
      <c r="B15" s="24"/>
      <c r="C15" s="23"/>
      <c r="D15" s="18" t="s">
        <v>40</v>
      </c>
      <c r="E15" s="18"/>
      <c r="F15" s="17" t="s">
        <v>41</v>
      </c>
      <c r="G15" s="18"/>
      <c r="H15" s="24"/>
      <c r="I15" s="25"/>
      <c r="J15" s="18" t="s">
        <v>42</v>
      </c>
      <c r="K15" s="19"/>
      <c r="L15" s="31" t="s">
        <v>43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44</v>
      </c>
      <c r="E16" s="18"/>
      <c r="F16" s="17" t="s">
        <v>45</v>
      </c>
      <c r="G16" s="18"/>
      <c r="H16" s="24"/>
      <c r="I16" s="25"/>
      <c r="J16" s="25" t="s">
        <v>46</v>
      </c>
      <c r="K16" s="33"/>
      <c r="L16" s="34" t="s">
        <v>47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48</v>
      </c>
      <c r="B17" s="24"/>
      <c r="C17" s="24"/>
      <c r="D17" s="18" t="s">
        <v>49</v>
      </c>
      <c r="E17" s="18"/>
      <c r="F17" s="17" t="s">
        <v>50</v>
      </c>
      <c r="G17" s="18"/>
      <c r="H17" s="23"/>
      <c r="I17" s="23"/>
      <c r="J17" s="18" t="s">
        <v>51</v>
      </c>
      <c r="K17" s="19"/>
      <c r="L17" s="26" t="s">
        <v>52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53</v>
      </c>
      <c r="B18" s="18"/>
      <c r="C18" s="24"/>
      <c r="D18" s="35" t="s">
        <v>54</v>
      </c>
      <c r="E18" s="35"/>
      <c r="F18" s="17" t="s">
        <v>55</v>
      </c>
      <c r="G18" s="18"/>
      <c r="H18" s="24"/>
      <c r="I18" s="36"/>
      <c r="J18" s="25">
        <v>0</v>
      </c>
      <c r="K18" s="33"/>
      <c r="L18" s="37" t="s">
        <v>56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57</v>
      </c>
      <c r="E19" s="39"/>
      <c r="F19" s="40" t="s">
        <v>58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59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60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/>
      <c r="C23" s="130"/>
      <c r="D23" s="130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61</v>
      </c>
      <c r="G24" s="71" t="s">
        <v>62</v>
      </c>
      <c r="H24" s="71" t="s">
        <v>63</v>
      </c>
      <c r="I24" s="71" t="s">
        <v>64</v>
      </c>
      <c r="J24" s="72"/>
      <c r="K24" s="71" t="s">
        <v>62</v>
      </c>
      <c r="L24" s="71" t="s">
        <v>63</v>
      </c>
      <c r="M24" s="71" t="s">
        <v>64</v>
      </c>
      <c r="N24" s="71" t="s">
        <v>65</v>
      </c>
      <c r="O24" s="70"/>
      <c r="P24" s="73" t="s">
        <v>66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5" thickBot="1" x14ac:dyDescent="0.4">
      <c r="A25" s="76" t="s">
        <v>67</v>
      </c>
      <c r="B25" s="77" t="s">
        <v>68</v>
      </c>
      <c r="C25" s="96" t="s">
        <v>69</v>
      </c>
      <c r="D25" s="77" t="s">
        <v>70</v>
      </c>
      <c r="E25" s="70"/>
      <c r="F25" s="78" t="s">
        <v>71</v>
      </c>
      <c r="G25" s="78" t="s">
        <v>71</v>
      </c>
      <c r="H25" s="78" t="s">
        <v>71</v>
      </c>
      <c r="I25" s="78" t="s">
        <v>71</v>
      </c>
      <c r="J25" s="79"/>
      <c r="K25" s="78" t="s">
        <v>72</v>
      </c>
      <c r="L25" s="78" t="s">
        <v>72</v>
      </c>
      <c r="M25" s="78" t="s">
        <v>72</v>
      </c>
      <c r="N25" s="78" t="s">
        <v>72</v>
      </c>
      <c r="O25" s="70"/>
      <c r="P25" s="80" t="s">
        <v>73</v>
      </c>
      <c r="Q25" s="81"/>
      <c r="R25" s="82"/>
      <c r="S25" s="82"/>
      <c r="T25" s="8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5" thickTop="1" x14ac:dyDescent="0.35">
      <c r="A26" s="98" t="s">
        <v>87</v>
      </c>
      <c r="B26" s="99">
        <v>5</v>
      </c>
      <c r="C26" s="100" t="s">
        <v>80</v>
      </c>
      <c r="D26" s="100" t="s">
        <v>77</v>
      </c>
      <c r="E26" s="70"/>
      <c r="F26" s="84">
        <v>33.1</v>
      </c>
      <c r="G26" s="84">
        <v>9.6</v>
      </c>
      <c r="H26" s="84">
        <v>18.3</v>
      </c>
      <c r="I26" s="84">
        <v>2.4</v>
      </c>
      <c r="J26" s="90"/>
      <c r="K26" s="84">
        <f t="shared" ref="K26:K28" si="0">G26/F26*100</f>
        <v>29.00302114803625</v>
      </c>
      <c r="L26" s="84">
        <f t="shared" ref="L26:L28" si="1">H26/F26*100</f>
        <v>55.287009063444103</v>
      </c>
      <c r="M26" s="84">
        <f t="shared" ref="M26:M28" si="2">I26/F26*100</f>
        <v>7.2507552870090626</v>
      </c>
      <c r="N26" s="84">
        <f t="shared" ref="N26:N28" si="3">SUM(K26:M26)</f>
        <v>91.540785498489413</v>
      </c>
      <c r="O26" s="70"/>
      <c r="T26" s="126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01" t="s">
        <v>76</v>
      </c>
      <c r="B27" s="102">
        <v>6</v>
      </c>
      <c r="C27" s="100" t="s">
        <v>81</v>
      </c>
      <c r="D27" s="100" t="s">
        <v>78</v>
      </c>
      <c r="E27" s="70"/>
      <c r="F27" s="84">
        <v>22.1</v>
      </c>
      <c r="G27" s="84">
        <v>3.7</v>
      </c>
      <c r="H27" s="84">
        <v>14.2</v>
      </c>
      <c r="I27" s="84">
        <v>1.4</v>
      </c>
      <c r="J27" s="90"/>
      <c r="K27" s="84">
        <f t="shared" si="0"/>
        <v>16.742081447963798</v>
      </c>
      <c r="L27" s="84">
        <f t="shared" si="1"/>
        <v>64.25339366515837</v>
      </c>
      <c r="M27" s="84">
        <f t="shared" si="2"/>
        <v>6.3348416289592757</v>
      </c>
      <c r="N27" s="84">
        <f t="shared" si="3"/>
        <v>87.33031674208145</v>
      </c>
      <c r="O27" s="70"/>
      <c r="T27" s="12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01"/>
      <c r="B28" s="103">
        <v>8</v>
      </c>
      <c r="C28" s="104" t="s">
        <v>81</v>
      </c>
      <c r="D28" s="104" t="s">
        <v>79</v>
      </c>
      <c r="E28" s="70"/>
      <c r="F28" s="84">
        <v>25.4</v>
      </c>
      <c r="G28" s="84">
        <v>3.8</v>
      </c>
      <c r="H28" s="84">
        <v>16.7</v>
      </c>
      <c r="I28" s="84">
        <v>1.6</v>
      </c>
      <c r="J28" s="90"/>
      <c r="K28" s="84">
        <f t="shared" si="0"/>
        <v>14.960629921259844</v>
      </c>
      <c r="L28" s="84">
        <f t="shared" si="1"/>
        <v>65.748031496062993</v>
      </c>
      <c r="M28" s="84">
        <f t="shared" si="2"/>
        <v>6.2992125984251981</v>
      </c>
      <c r="N28" s="84">
        <f t="shared" si="3"/>
        <v>87.007874015748044</v>
      </c>
      <c r="O28" s="70"/>
      <c r="T28" s="126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01"/>
      <c r="B29" s="105"/>
      <c r="C29" s="106"/>
      <c r="D29" s="107" t="s">
        <v>74</v>
      </c>
      <c r="E29" s="70"/>
      <c r="F29" s="87">
        <f>AVERAGE(F26:F28)</f>
        <v>26.866666666666664</v>
      </c>
      <c r="G29" s="87">
        <f t="shared" ref="G29:N29" si="4">AVERAGE(G26:G28)</f>
        <v>5.7</v>
      </c>
      <c r="H29" s="87">
        <f t="shared" si="4"/>
        <v>16.400000000000002</v>
      </c>
      <c r="I29" s="87">
        <f t="shared" si="4"/>
        <v>1.8</v>
      </c>
      <c r="J29" s="88"/>
      <c r="K29" s="87">
        <f t="shared" si="4"/>
        <v>20.235244172419964</v>
      </c>
      <c r="L29" s="87">
        <f t="shared" si="4"/>
        <v>61.762811408221829</v>
      </c>
      <c r="M29" s="87">
        <f t="shared" si="4"/>
        <v>6.6282698381311791</v>
      </c>
      <c r="N29" s="87">
        <f t="shared" si="4"/>
        <v>88.626325418772964</v>
      </c>
      <c r="O29" s="79"/>
      <c r="P29" s="95"/>
      <c r="Q29" s="86"/>
      <c r="R29" s="93"/>
      <c r="S29" s="94"/>
      <c r="T29" s="9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thickBot="1" x14ac:dyDescent="0.4">
      <c r="A30" s="108"/>
      <c r="B30" s="109"/>
      <c r="C30" s="110"/>
      <c r="D30" s="111" t="s">
        <v>75</v>
      </c>
      <c r="E30" s="70"/>
      <c r="F30" s="89">
        <f>STDEV(F26:F28)/SQRT(3)</f>
        <v>3.2590046196824005</v>
      </c>
      <c r="G30" s="89">
        <f t="shared" ref="G30:N30" si="5">STDEV(G26:G28)/SQRT(3)</f>
        <v>1.950213663508009</v>
      </c>
      <c r="H30" s="89">
        <f t="shared" si="5"/>
        <v>1.1930353445448749</v>
      </c>
      <c r="I30" s="89">
        <f t="shared" si="5"/>
        <v>0.3055050463303895</v>
      </c>
      <c r="J30" s="88"/>
      <c r="K30" s="89">
        <f t="shared" si="5"/>
        <v>4.4139486179651426</v>
      </c>
      <c r="L30" s="89">
        <f t="shared" si="5"/>
        <v>3.2665219815508295</v>
      </c>
      <c r="M30" s="89">
        <f t="shared" si="5"/>
        <v>0.31141261883163152</v>
      </c>
      <c r="N30" s="89">
        <f t="shared" si="5"/>
        <v>1.4601998145387405</v>
      </c>
      <c r="O30" s="79"/>
      <c r="P30" s="95"/>
      <c r="Q30" s="86"/>
      <c r="R30" s="93"/>
      <c r="S30" s="94"/>
      <c r="T30" s="9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thickTop="1" x14ac:dyDescent="0.35">
      <c r="A31" s="112" t="s">
        <v>88</v>
      </c>
      <c r="B31" s="113">
        <v>9</v>
      </c>
      <c r="C31" s="114" t="s">
        <v>86</v>
      </c>
      <c r="D31" s="114" t="s">
        <v>83</v>
      </c>
      <c r="E31" s="70"/>
      <c r="F31" s="84">
        <v>46.8</v>
      </c>
      <c r="G31" s="84">
        <v>24.5</v>
      </c>
      <c r="H31" s="84">
        <v>17.899999999999999</v>
      </c>
      <c r="I31" s="84">
        <v>2.5</v>
      </c>
      <c r="J31" s="90"/>
      <c r="K31" s="84">
        <f t="shared" ref="K31:K33" si="6">G31/F31*100</f>
        <v>52.350427350427353</v>
      </c>
      <c r="L31" s="84">
        <f t="shared" ref="L31:L33" si="7">H31/F31*100</f>
        <v>38.247863247863243</v>
      </c>
      <c r="M31" s="84">
        <f t="shared" ref="M31:M33" si="8">I31/F31*100</f>
        <v>5.3418803418803424</v>
      </c>
      <c r="N31" s="84">
        <f t="shared" ref="N31:N33" si="9">SUM(K31:M31)</f>
        <v>95.94017094017093</v>
      </c>
      <c r="O31" s="70"/>
      <c r="P31" s="95"/>
      <c r="Q31" s="86"/>
      <c r="R31" s="93"/>
      <c r="S31" s="94"/>
      <c r="T31" s="9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115" t="s">
        <v>82</v>
      </c>
      <c r="B32" s="116">
        <v>10</v>
      </c>
      <c r="C32" s="114" t="s">
        <v>86</v>
      </c>
      <c r="D32" s="114" t="s">
        <v>84</v>
      </c>
      <c r="E32" s="70"/>
      <c r="F32" s="84">
        <v>27.8</v>
      </c>
      <c r="G32" s="84">
        <v>3.6</v>
      </c>
      <c r="H32" s="84">
        <v>18.899999999999999</v>
      </c>
      <c r="I32" s="84">
        <v>2.2000000000000002</v>
      </c>
      <c r="J32" s="90"/>
      <c r="K32" s="84">
        <f t="shared" si="6"/>
        <v>12.949640287769784</v>
      </c>
      <c r="L32" s="84">
        <f t="shared" si="7"/>
        <v>67.985611510791358</v>
      </c>
      <c r="M32" s="84">
        <f t="shared" si="8"/>
        <v>7.913669064748202</v>
      </c>
      <c r="N32" s="84">
        <f t="shared" si="9"/>
        <v>88.848920863309345</v>
      </c>
      <c r="O32" s="70"/>
      <c r="P32" s="95"/>
      <c r="Q32" s="86"/>
      <c r="R32" s="93"/>
      <c r="S32" s="94"/>
      <c r="T32" s="9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115"/>
      <c r="B33" s="117">
        <v>12</v>
      </c>
      <c r="C33" s="118" t="s">
        <v>86</v>
      </c>
      <c r="D33" s="118" t="s">
        <v>85</v>
      </c>
      <c r="E33" s="70"/>
      <c r="F33" s="84">
        <v>25.4</v>
      </c>
      <c r="G33" s="84">
        <v>3.5</v>
      </c>
      <c r="H33" s="84">
        <v>17.399999999999999</v>
      </c>
      <c r="I33" s="84">
        <v>1.8</v>
      </c>
      <c r="J33" s="90"/>
      <c r="K33" s="84">
        <f t="shared" si="6"/>
        <v>13.779527559055119</v>
      </c>
      <c r="L33" s="84">
        <f t="shared" si="7"/>
        <v>68.503937007874015</v>
      </c>
      <c r="M33" s="84">
        <f t="shared" si="8"/>
        <v>7.0866141732283463</v>
      </c>
      <c r="N33" s="84">
        <f t="shared" si="9"/>
        <v>89.370078740157467</v>
      </c>
      <c r="O33" s="70"/>
      <c r="P33" s="95"/>
      <c r="Q33" s="86"/>
      <c r="R33" s="93"/>
      <c r="S33" s="94"/>
      <c r="T33" s="9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115"/>
      <c r="B34" s="119"/>
      <c r="C34" s="120"/>
      <c r="D34" s="121" t="s">
        <v>74</v>
      </c>
      <c r="E34" s="70"/>
      <c r="F34" s="87">
        <f>AVERAGE(F31:F33)</f>
        <v>33.333333333333336</v>
      </c>
      <c r="G34" s="87">
        <f t="shared" ref="G34:N34" si="10">AVERAGE(G31:G33)</f>
        <v>10.533333333333333</v>
      </c>
      <c r="H34" s="87">
        <f t="shared" si="10"/>
        <v>18.066666666666666</v>
      </c>
      <c r="I34" s="87">
        <f t="shared" si="10"/>
        <v>2.1666666666666665</v>
      </c>
      <c r="J34" s="88"/>
      <c r="K34" s="87">
        <f t="shared" si="10"/>
        <v>26.35986506575075</v>
      </c>
      <c r="L34" s="87">
        <f t="shared" si="10"/>
        <v>58.245803922176208</v>
      </c>
      <c r="M34" s="87">
        <f t="shared" si="10"/>
        <v>6.7807211932856299</v>
      </c>
      <c r="N34" s="87">
        <f t="shared" si="10"/>
        <v>91.386390181212576</v>
      </c>
      <c r="O34" s="70"/>
      <c r="T34" s="126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5" thickBot="1" x14ac:dyDescent="0.4">
      <c r="A35" s="122"/>
      <c r="B35" s="123"/>
      <c r="C35" s="124"/>
      <c r="D35" s="125" t="s">
        <v>75</v>
      </c>
      <c r="E35" s="70"/>
      <c r="F35" s="89">
        <f>STDEV(F31:F33)/SQRT(3)</f>
        <v>6.7688830524524297</v>
      </c>
      <c r="G35" s="89">
        <f t="shared" ref="G35:N35" si="11">STDEV(G31:G33)/SQRT(3)</f>
        <v>6.9833929989495633</v>
      </c>
      <c r="H35" s="89">
        <f t="shared" si="11"/>
        <v>0.44095855184409843</v>
      </c>
      <c r="I35" s="89">
        <f t="shared" si="11"/>
        <v>0.20275875100994045</v>
      </c>
      <c r="J35" s="88"/>
      <c r="K35" s="89">
        <f t="shared" si="11"/>
        <v>12.997489169399875</v>
      </c>
      <c r="L35" s="89">
        <f t="shared" si="11"/>
        <v>10.000089811933966</v>
      </c>
      <c r="M35" s="89">
        <f t="shared" si="11"/>
        <v>0.75800224167462327</v>
      </c>
      <c r="N35" s="89">
        <f t="shared" si="11"/>
        <v>2.2818552965839491</v>
      </c>
      <c r="O35" s="79"/>
      <c r="T35" s="126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5" thickTop="1" x14ac:dyDescent="0.35">
      <c r="A36" s="127"/>
      <c r="D36" s="85" t="s">
        <v>89</v>
      </c>
      <c r="F36" s="91">
        <f>TTEST(F26:F28,F31:F33,2,2)</f>
        <v>0.43789805433812867</v>
      </c>
      <c r="G36" s="91">
        <f t="shared" ref="G36:N36" si="12">TTEST(G26:G28,G31:G33,2,2)</f>
        <v>0.54150120842445659</v>
      </c>
      <c r="H36" s="91">
        <f t="shared" si="12"/>
        <v>0.2602522931594472</v>
      </c>
      <c r="I36" s="91">
        <f t="shared" si="12"/>
        <v>0.37390096630005909</v>
      </c>
      <c r="J36" s="91"/>
      <c r="K36" s="91">
        <f t="shared" si="12"/>
        <v>0.67854953329640566</v>
      </c>
      <c r="L36" s="91">
        <f t="shared" si="12"/>
        <v>0.75493649767545257</v>
      </c>
      <c r="M36" s="91">
        <f t="shared" si="12"/>
        <v>0.86147102272487364</v>
      </c>
      <c r="N36" s="91">
        <f t="shared" si="12"/>
        <v>0.36589495581490095</v>
      </c>
      <c r="P36" s="95"/>
      <c r="Q36" s="86"/>
      <c r="R36" s="93"/>
      <c r="S36" s="94"/>
      <c r="T36" s="9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27"/>
      <c r="P37" s="95"/>
      <c r="Q37" s="86"/>
      <c r="R37" s="93"/>
      <c r="S37" s="94"/>
      <c r="T37" s="9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128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29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cp:revision/>
  <dcterms:created xsi:type="dcterms:W3CDTF">2011-06-23T13:21:03Z</dcterms:created>
  <dcterms:modified xsi:type="dcterms:W3CDTF">2023-07-13T01:06:02Z</dcterms:modified>
</cp:coreProperties>
</file>