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0038920\Desktop\Project\NI-2010\Trunk\Washer DOE\Portable Stand\Documentation\"/>
    </mc:Choice>
  </mc:AlternateContent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O11" i="1" l="1"/>
  <c r="Q11" i="1" s="1"/>
  <c r="U11" i="1" s="1"/>
  <c r="O10" i="1"/>
  <c r="O9" i="1"/>
  <c r="O8" i="1"/>
  <c r="J11" i="1"/>
  <c r="J12" i="1"/>
  <c r="J8" i="1"/>
  <c r="H13" i="1"/>
  <c r="C13" i="1"/>
  <c r="C12" i="1"/>
  <c r="D12" i="1" s="1"/>
  <c r="H12" i="1" s="1"/>
  <c r="C11" i="1"/>
  <c r="D11" i="1" s="1"/>
  <c r="H11" i="1" s="1"/>
  <c r="C10" i="1"/>
  <c r="C9" i="1"/>
  <c r="C8" i="1"/>
  <c r="D13" i="1"/>
  <c r="E14" i="1"/>
  <c r="I14" i="1" s="1"/>
  <c r="E8" i="1"/>
  <c r="I8" i="1" s="1"/>
  <c r="N11" i="1"/>
  <c r="V11" i="1" s="1"/>
  <c r="N10" i="1"/>
  <c r="P10" i="1" s="1"/>
  <c r="T10" i="1" s="1"/>
  <c r="N9" i="1"/>
  <c r="V9" i="1" s="1"/>
  <c r="N8" i="1"/>
  <c r="Q8" i="1" s="1"/>
  <c r="U8" i="1" s="1"/>
  <c r="B8" i="1"/>
  <c r="D8" i="1" s="1"/>
  <c r="H8" i="1" s="1"/>
  <c r="K8" i="1" s="1"/>
  <c r="B9" i="1"/>
  <c r="J9" i="1" s="1"/>
  <c r="B10" i="1"/>
  <c r="J10" i="1" s="1"/>
  <c r="B11" i="1"/>
  <c r="B12" i="1"/>
  <c r="B13" i="1"/>
  <c r="J13" i="1" s="1"/>
  <c r="B14" i="1"/>
  <c r="J14" i="1" s="1"/>
  <c r="K13" i="1" l="1"/>
  <c r="Q9" i="1"/>
  <c r="U9" i="1" s="1"/>
  <c r="D14" i="1"/>
  <c r="H14" i="1" s="1"/>
  <c r="K14" i="1" s="1"/>
  <c r="P9" i="1"/>
  <c r="T9" i="1" s="1"/>
  <c r="W9" i="1" s="1"/>
  <c r="V10" i="1"/>
  <c r="E13" i="1"/>
  <c r="I13" i="1" s="1"/>
  <c r="P8" i="1"/>
  <c r="T8" i="1" s="1"/>
  <c r="V8" i="1"/>
  <c r="D9" i="1"/>
  <c r="H9" i="1" s="1"/>
  <c r="P11" i="1"/>
  <c r="T11" i="1" s="1"/>
  <c r="W11" i="1" s="1"/>
  <c r="D10" i="1"/>
  <c r="H10" i="1" s="1"/>
  <c r="K10" i="1" s="1"/>
  <c r="Q10" i="1"/>
  <c r="U10" i="1" s="1"/>
  <c r="W10" i="1" s="1"/>
  <c r="W8" i="1"/>
  <c r="E12" i="1"/>
  <c r="I12" i="1" s="1"/>
  <c r="K12" i="1" s="1"/>
  <c r="E11" i="1"/>
  <c r="I11" i="1" s="1"/>
  <c r="K11" i="1" s="1"/>
  <c r="E10" i="1"/>
  <c r="I10" i="1" s="1"/>
  <c r="E9" i="1"/>
  <c r="I9" i="1" s="1"/>
  <c r="K9" i="1" l="1"/>
</calcChain>
</file>

<file path=xl/sharedStrings.xml><?xml version="1.0" encoding="utf-8"?>
<sst xmlns="http://schemas.openxmlformats.org/spreadsheetml/2006/main" count="29" uniqueCount="18">
  <si>
    <t>Class 1</t>
  </si>
  <si>
    <t>Kg</t>
  </si>
  <si>
    <t>Voltage</t>
  </si>
  <si>
    <t>Class F</t>
  </si>
  <si>
    <t>Number of Weights</t>
  </si>
  <si>
    <t>Total Capacity (Nominal)</t>
  </si>
  <si>
    <t>5kg Class 1</t>
  </si>
  <si>
    <t>Weight kg</t>
  </si>
  <si>
    <t>Tolerance (g)</t>
  </si>
  <si>
    <t>20kg Class F</t>
  </si>
  <si>
    <t>Error (Nominal-Grams)</t>
  </si>
  <si>
    <t>Tolerance (+)</t>
  </si>
  <si>
    <t>Tolerance (-)</t>
  </si>
  <si>
    <t>Tolerance (kg)</t>
  </si>
  <si>
    <t>Error (+) grams</t>
  </si>
  <si>
    <t>Error (-) grams</t>
  </si>
  <si>
    <t>Max Error Grams</t>
  </si>
  <si>
    <t>Absolute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</si>
</sst>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50"/>
              <a:t>PBA655</a:t>
            </a:r>
            <a:r>
              <a:rPr lang="en-US" sz="1050" baseline="0"/>
              <a:t> Scale Calibration</a:t>
            </a:r>
            <a:endParaRPr lang="en-US" sz="1050"/>
          </a:p>
        </c:rich>
      </c:tx>
      <c:layout>
        <c:manualLayout>
          <c:xMode val="edge"/>
          <c:yMode val="edge"/>
          <c:x val="0.35428477690288712"/>
          <c:y val="6.0185185185185182E-2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Sheet1!$F$6</c:f>
              <c:strCache>
                <c:ptCount val="1"/>
                <c:pt idx="0">
                  <c:v>Class 1</c:v>
                </c:pt>
              </c:strCache>
            </c:strRef>
          </c:tx>
          <c:marker>
            <c:symbol val="none"/>
          </c:marker>
          <c:trendline>
            <c:trendlineType val="linear"/>
            <c:dispRSqr val="1"/>
            <c:dispEq val="1"/>
            <c:trendlineLbl>
              <c:layout>
                <c:manualLayout>
                  <c:x val="-6.6626534068562528E-3"/>
                  <c:y val="-0.19829432779235928"/>
                </c:manualLayout>
              </c:layout>
              <c:numFmt formatCode="General" sourceLinked="0"/>
            </c:trendlineLbl>
          </c:trendline>
          <c:xVal>
            <c:numRef>
              <c:f>Sheet1!$F$8:$F$14</c:f>
              <c:numCache>
                <c:formatCode>General</c:formatCode>
                <c:ptCount val="7"/>
                <c:pt idx="0">
                  <c:v>29.998000000000001</c:v>
                </c:pt>
                <c:pt idx="1">
                  <c:v>25.001999999999999</c:v>
                </c:pt>
                <c:pt idx="2">
                  <c:v>20.004000000000001</c:v>
                </c:pt>
                <c:pt idx="3">
                  <c:v>15.002000000000001</c:v>
                </c:pt>
                <c:pt idx="4">
                  <c:v>10.000999999999999</c:v>
                </c:pt>
                <c:pt idx="5">
                  <c:v>5.0039999999999996</c:v>
                </c:pt>
                <c:pt idx="6">
                  <c:v>2E-3</c:v>
                </c:pt>
              </c:numCache>
            </c:numRef>
          </c:xVal>
          <c:yVal>
            <c:numRef>
              <c:f>Sheet1!$G$8:$G$14</c:f>
              <c:numCache>
                <c:formatCode>General</c:formatCode>
                <c:ptCount val="7"/>
                <c:pt idx="0">
                  <c:v>2.5259999999999998</c:v>
                </c:pt>
                <c:pt idx="1">
                  <c:v>2.1080000000000001</c:v>
                </c:pt>
                <c:pt idx="2">
                  <c:v>1.6890000000000001</c:v>
                </c:pt>
                <c:pt idx="3">
                  <c:v>1.27</c:v>
                </c:pt>
                <c:pt idx="4">
                  <c:v>0.85099999999999998</c:v>
                </c:pt>
                <c:pt idx="5">
                  <c:v>0.432</c:v>
                </c:pt>
                <c:pt idx="6">
                  <c:v>1.2999999999999999E-2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Sheet1!$R$6</c:f>
              <c:strCache>
                <c:ptCount val="1"/>
                <c:pt idx="0">
                  <c:v>Class F</c:v>
                </c:pt>
              </c:strCache>
            </c:strRef>
          </c:tx>
          <c:marker>
            <c:symbol val="none"/>
          </c:marker>
          <c:trendline>
            <c:trendlineType val="linear"/>
            <c:dispRSqr val="1"/>
            <c:dispEq val="1"/>
            <c:trendlineLbl>
              <c:layout>
                <c:manualLayout>
                  <c:x val="7.1740390249383959E-2"/>
                  <c:y val="0.2873957421988918"/>
                </c:manualLayout>
              </c:layout>
              <c:numFmt formatCode="General" sourceLinked="0"/>
            </c:trendlineLbl>
          </c:trendline>
          <c:xVal>
            <c:numRef>
              <c:f>Sheet1!$R$8:$R$11</c:f>
              <c:numCache>
                <c:formatCode>General</c:formatCode>
                <c:ptCount val="4"/>
                <c:pt idx="0">
                  <c:v>22.68</c:v>
                </c:pt>
                <c:pt idx="1">
                  <c:v>45.357999999999997</c:v>
                </c:pt>
                <c:pt idx="2">
                  <c:v>66.956999999999994</c:v>
                </c:pt>
                <c:pt idx="3">
                  <c:v>82.992000000000004</c:v>
                </c:pt>
              </c:numCache>
            </c:numRef>
          </c:xVal>
          <c:yVal>
            <c:numRef>
              <c:f>Sheet1!$S$8:$S$11</c:f>
              <c:numCache>
                <c:formatCode>General</c:formatCode>
                <c:ptCount val="4"/>
                <c:pt idx="0">
                  <c:v>1.913</c:v>
                </c:pt>
                <c:pt idx="1">
                  <c:v>3.8130000000000002</c:v>
                </c:pt>
                <c:pt idx="2">
                  <c:v>5.6219999999999999</c:v>
                </c:pt>
                <c:pt idx="3">
                  <c:v>6.9640000000000004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251744"/>
        <c:axId val="377252920"/>
      </c:scatterChart>
      <c:valAx>
        <c:axId val="377251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Kg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77252920"/>
        <c:crosses val="autoZero"/>
        <c:crossBetween val="midCat"/>
      </c:valAx>
      <c:valAx>
        <c:axId val="3772529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Voltage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772517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20</xdr:row>
      <xdr:rowOff>61912</xdr:rowOff>
    </xdr:from>
    <xdr:to>
      <xdr:col>6</xdr:col>
      <xdr:colOff>104775</xdr:colOff>
      <xdr:row>34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304800</xdr:colOff>
      <xdr:row>26</xdr:row>
      <xdr:rowOff>161925</xdr:rowOff>
    </xdr:from>
    <xdr:to>
      <xdr:col>1</xdr:col>
      <xdr:colOff>400051</xdr:colOff>
      <xdr:row>30</xdr:row>
      <xdr:rowOff>38100</xdr:rowOff>
    </xdr:to>
    <xdr:cxnSp macro="">
      <xdr:nvCxnSpPr>
        <xdr:cNvPr id="5" name="Straight Arrow Connector 4"/>
        <xdr:cNvCxnSpPr/>
      </xdr:nvCxnSpPr>
      <xdr:spPr>
        <a:xfrm>
          <a:off x="1543050" y="5114925"/>
          <a:ext cx="95251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1066801</xdr:colOff>
      <xdr:row>26</xdr:row>
      <xdr:rowOff>9525</xdr:rowOff>
    </xdr:from>
    <xdr:to>
      <xdr:col>2</xdr:col>
      <xdr:colOff>1504950</xdr:colOff>
      <xdr:row>26</xdr:row>
      <xdr:rowOff>180975</xdr:rowOff>
    </xdr:to>
    <xdr:cxnSp macro="">
      <xdr:nvCxnSpPr>
        <xdr:cNvPr id="7" name="Straight Arrow Connector 6"/>
        <xdr:cNvCxnSpPr/>
      </xdr:nvCxnSpPr>
      <xdr:spPr>
        <a:xfrm flipH="1" flipV="1">
          <a:off x="3848101" y="4962525"/>
          <a:ext cx="438149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200025</xdr:colOff>
      <xdr:row>20</xdr:row>
      <xdr:rowOff>33382</xdr:rowOff>
    </xdr:from>
    <xdr:to>
      <xdr:col>13</xdr:col>
      <xdr:colOff>257175</xdr:colOff>
      <xdr:row>40</xdr:row>
      <xdr:rowOff>85725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1325" y="3843382"/>
          <a:ext cx="7581900" cy="38623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>
      <selection activeCell="M13" sqref="M13"/>
    </sheetView>
  </sheetViews>
  <sheetFormatPr defaultRowHeight="15" x14ac:dyDescent="0.25"/>
  <cols>
    <col min="1" max="1" width="18.5703125" bestFit="1" customWidth="1"/>
    <col min="2" max="2" width="23.140625" bestFit="1" customWidth="1"/>
    <col min="3" max="3" width="23.140625" customWidth="1"/>
    <col min="4" max="4" width="12.5703125" bestFit="1" customWidth="1"/>
    <col min="5" max="5" width="12.28515625" bestFit="1" customWidth="1"/>
    <col min="8" max="8" width="14" bestFit="1" customWidth="1"/>
    <col min="9" max="9" width="13.7109375" bestFit="1" customWidth="1"/>
    <col min="10" max="10" width="21.42578125" bestFit="1" customWidth="1"/>
    <col min="11" max="11" width="21.42578125" customWidth="1"/>
    <col min="12" max="12" width="14.5703125" bestFit="1" customWidth="1"/>
    <col min="13" max="13" width="18.5703125" bestFit="1" customWidth="1"/>
    <col min="14" max="14" width="23.140625" bestFit="1" customWidth="1"/>
    <col min="15" max="15" width="17" bestFit="1" customWidth="1"/>
    <col min="16" max="17" width="17" customWidth="1"/>
    <col min="18" max="18" width="7" bestFit="1" customWidth="1"/>
    <col min="19" max="19" width="7.85546875" bestFit="1" customWidth="1"/>
    <col min="20" max="20" width="14" bestFit="1" customWidth="1"/>
    <col min="21" max="21" width="14.42578125" bestFit="1" customWidth="1"/>
    <col min="22" max="22" width="21.42578125" bestFit="1" customWidth="1"/>
    <col min="23" max="23" width="14.42578125" bestFit="1" customWidth="1"/>
  </cols>
  <sheetData>
    <row r="1" spans="1:23" x14ac:dyDescent="0.25">
      <c r="B1" t="s">
        <v>7</v>
      </c>
      <c r="C1" t="s">
        <v>8</v>
      </c>
    </row>
    <row r="2" spans="1:23" x14ac:dyDescent="0.25">
      <c r="A2" t="s">
        <v>6</v>
      </c>
      <c r="B2">
        <v>5</v>
      </c>
      <c r="C2">
        <v>1.2E-2</v>
      </c>
    </row>
    <row r="3" spans="1:23" x14ac:dyDescent="0.25">
      <c r="A3" t="s">
        <v>9</v>
      </c>
      <c r="B3">
        <v>20</v>
      </c>
      <c r="C3">
        <v>0.1</v>
      </c>
    </row>
    <row r="6" spans="1:23" x14ac:dyDescent="0.25">
      <c r="F6" s="3" t="s">
        <v>0</v>
      </c>
      <c r="G6" s="3"/>
      <c r="H6" s="1"/>
      <c r="I6" s="1"/>
      <c r="J6" s="1"/>
      <c r="K6" s="1"/>
      <c r="R6" s="3" t="s">
        <v>3</v>
      </c>
      <c r="S6" s="3"/>
    </row>
    <row r="7" spans="1:23" x14ac:dyDescent="0.25">
      <c r="A7" t="s">
        <v>4</v>
      </c>
      <c r="B7" t="s">
        <v>5</v>
      </c>
      <c r="C7" t="s">
        <v>13</v>
      </c>
      <c r="D7" t="s">
        <v>11</v>
      </c>
      <c r="E7" t="s">
        <v>12</v>
      </c>
      <c r="F7" t="s">
        <v>1</v>
      </c>
      <c r="G7" t="s">
        <v>2</v>
      </c>
      <c r="H7" t="s">
        <v>14</v>
      </c>
      <c r="I7" t="s">
        <v>15</v>
      </c>
      <c r="J7" t="s">
        <v>10</v>
      </c>
      <c r="K7" t="s">
        <v>17</v>
      </c>
      <c r="L7" t="s">
        <v>16</v>
      </c>
      <c r="M7" t="s">
        <v>4</v>
      </c>
      <c r="N7" t="s">
        <v>5</v>
      </c>
      <c r="O7" t="s">
        <v>13</v>
      </c>
      <c r="P7" t="s">
        <v>11</v>
      </c>
      <c r="Q7" t="s">
        <v>12</v>
      </c>
      <c r="R7" t="s">
        <v>1</v>
      </c>
      <c r="S7" t="s">
        <v>2</v>
      </c>
      <c r="T7" t="s">
        <v>14</v>
      </c>
      <c r="U7" t="s">
        <v>15</v>
      </c>
      <c r="V7" t="s">
        <v>10</v>
      </c>
      <c r="W7" t="s">
        <v>17</v>
      </c>
    </row>
    <row r="8" spans="1:23" x14ac:dyDescent="0.25">
      <c r="A8">
        <v>6</v>
      </c>
      <c r="B8">
        <f t="shared" ref="B8:B13" si="0">A8*$B$2</f>
        <v>30</v>
      </c>
      <c r="C8">
        <f>SQRT($C$2^2+$C$2^2+$C$2^2+$C$2^2+$C$2^2+$C$2^2)/1000</f>
        <v>2.9393876913398139E-5</v>
      </c>
      <c r="D8">
        <f>B8+C8</f>
        <v>30.000029393876915</v>
      </c>
      <c r="E8">
        <f>B8-C8</f>
        <v>29.999970606123085</v>
      </c>
      <c r="F8">
        <v>29.998000000000001</v>
      </c>
      <c r="G8">
        <v>2.5259999999999998</v>
      </c>
      <c r="H8" s="2">
        <f>(D8-F8)*1000</f>
        <v>2.0293938769135877</v>
      </c>
      <c r="I8" s="2">
        <f>(E8-F8)*1000</f>
        <v>1.9706061230841954</v>
      </c>
      <c r="J8" s="2">
        <f>(B8-F8)*1000</f>
        <v>1.9999999999988916</v>
      </c>
      <c r="K8" s="2">
        <f>MAX(ABS(MIN(H8:J8)),ABS(MAX(H8:J8)))</f>
        <v>2.0293938769135877</v>
      </c>
      <c r="M8">
        <v>1</v>
      </c>
      <c r="N8">
        <f>M8*$B$3</f>
        <v>20</v>
      </c>
      <c r="O8">
        <f>$C$3/1000</f>
        <v>1E-4</v>
      </c>
      <c r="P8">
        <f>N8+O8</f>
        <v>20.0001</v>
      </c>
      <c r="Q8">
        <f>N8-O8</f>
        <v>19.9999</v>
      </c>
      <c r="R8">
        <v>22.68</v>
      </c>
      <c r="S8">
        <v>1.913</v>
      </c>
      <c r="T8" s="2">
        <f>(P8-R8)*1000</f>
        <v>-2679.9</v>
      </c>
      <c r="U8" s="2">
        <f>(Q8-R8)*1000</f>
        <v>-2680.0999999999995</v>
      </c>
      <c r="V8" s="2">
        <f>(N8-R8)*1000</f>
        <v>-2679.9999999999995</v>
      </c>
      <c r="W8" s="2">
        <f>MAX(ABS(MIN(T8:V8)),ABS(MAX(T8:V8)))</f>
        <v>2680.0999999999995</v>
      </c>
    </row>
    <row r="9" spans="1:23" x14ac:dyDescent="0.25">
      <c r="A9">
        <v>5</v>
      </c>
      <c r="B9">
        <f t="shared" si="0"/>
        <v>25</v>
      </c>
      <c r="C9">
        <f>SQRT($C$2^2+$C$2^2+$C$2^2+$C$2^2+$C$2^2)/1000</f>
        <v>2.6832815729997479E-5</v>
      </c>
      <c r="D9">
        <f t="shared" ref="D9:D14" si="1">B9+C9</f>
        <v>25.000026832815731</v>
      </c>
      <c r="E9">
        <f t="shared" ref="E9:E14" si="2">B9-C9</f>
        <v>24.999973167184269</v>
      </c>
      <c r="F9">
        <v>25.001999999999999</v>
      </c>
      <c r="G9">
        <v>2.1080000000000001</v>
      </c>
      <c r="H9" s="2">
        <f t="shared" ref="H9:H14" si="3">(D9-F9)*1000</f>
        <v>-1.9731671842677656</v>
      </c>
      <c r="I9" s="2">
        <f t="shared" ref="I9:I14" si="4">(E9-F9)*1000</f>
        <v>-2.0268328157300175</v>
      </c>
      <c r="J9" s="2">
        <f t="shared" ref="J9:J14" si="5">(B9-F9)*1000</f>
        <v>-1.9999999999988916</v>
      </c>
      <c r="K9" s="2">
        <f t="shared" ref="K9:K14" si="6">MAX(ABS(MIN(H9:J9)),ABS(MAX(H9:J9)))</f>
        <v>2.0268328157300175</v>
      </c>
      <c r="M9">
        <v>2</v>
      </c>
      <c r="N9">
        <f>M9*$B$3</f>
        <v>40</v>
      </c>
      <c r="O9">
        <f>SQRT($C$3^2+$C$3^2)/1000</f>
        <v>1.4142135623730954E-4</v>
      </c>
      <c r="P9">
        <f t="shared" ref="P9:P11" si="7">N9+O9</f>
        <v>40.00014142135624</v>
      </c>
      <c r="Q9">
        <f t="shared" ref="Q9:Q11" si="8">N9-O9</f>
        <v>39.99985857864376</v>
      </c>
      <c r="R9">
        <v>45.357999999999997</v>
      </c>
      <c r="S9">
        <v>3.8130000000000002</v>
      </c>
      <c r="T9" s="2">
        <f t="shared" ref="T9:T11" si="9">(P9-R9)*1000</f>
        <v>-5357.858578643757</v>
      </c>
      <c r="U9" s="2">
        <f t="shared" ref="U9:U11" si="10">(Q9-R9)*1000</f>
        <v>-5358.1414213562366</v>
      </c>
      <c r="V9" s="2">
        <f t="shared" ref="V9:V11" si="11">(N9-R9)*1000</f>
        <v>-5357.9999999999973</v>
      </c>
      <c r="W9" s="2">
        <f t="shared" ref="W9:W11" si="12">MAX(ABS(MIN(T9:V9)),ABS(MAX(T9:V9)))</f>
        <v>5358.1414213562366</v>
      </c>
    </row>
    <row r="10" spans="1:23" x14ac:dyDescent="0.25">
      <c r="A10">
        <v>4</v>
      </c>
      <c r="B10">
        <f t="shared" si="0"/>
        <v>20</v>
      </c>
      <c r="C10">
        <f>SQRT($C$2^2+$C$2^2+$C$2^2+$C$2^2)/1000</f>
        <v>2.4000000000000001E-5</v>
      </c>
      <c r="D10">
        <f t="shared" si="1"/>
        <v>20.000024</v>
      </c>
      <c r="E10">
        <f t="shared" si="2"/>
        <v>19.999976</v>
      </c>
      <c r="F10">
        <v>20.004000000000001</v>
      </c>
      <c r="G10">
        <v>1.6890000000000001</v>
      </c>
      <c r="H10" s="2">
        <f t="shared" si="3"/>
        <v>-3.9760000000015339</v>
      </c>
      <c r="I10" s="2">
        <f t="shared" si="4"/>
        <v>-4.0240000000011378</v>
      </c>
      <c r="J10" s="2">
        <f t="shared" si="5"/>
        <v>-4.0000000000013358</v>
      </c>
      <c r="K10" s="2">
        <f t="shared" si="6"/>
        <v>4.0240000000011378</v>
      </c>
      <c r="M10">
        <v>3</v>
      </c>
      <c r="N10">
        <f>M10*$B$3</f>
        <v>60</v>
      </c>
      <c r="O10">
        <f>SQRT($C$3^2+$C$3^2+$C$3^2)/1000</f>
        <v>1.7320508075688776E-4</v>
      </c>
      <c r="P10">
        <f t="shared" si="7"/>
        <v>60.000173205080756</v>
      </c>
      <c r="Q10">
        <f t="shared" si="8"/>
        <v>59.999826794919244</v>
      </c>
      <c r="R10">
        <v>66.956999999999994</v>
      </c>
      <c r="S10">
        <v>5.6219999999999999</v>
      </c>
      <c r="T10" s="2">
        <f t="shared" si="9"/>
        <v>-6956.8267949192377</v>
      </c>
      <c r="U10" s="2">
        <f t="shared" si="10"/>
        <v>-6957.1732050807495</v>
      </c>
      <c r="V10" s="2">
        <f t="shared" si="11"/>
        <v>-6956.9999999999936</v>
      </c>
      <c r="W10" s="2">
        <f t="shared" si="12"/>
        <v>6957.1732050807495</v>
      </c>
    </row>
    <row r="11" spans="1:23" x14ac:dyDescent="0.25">
      <c r="A11">
        <v>3</v>
      </c>
      <c r="B11">
        <f t="shared" si="0"/>
        <v>15</v>
      </c>
      <c r="C11">
        <f>SQRT($C$2^2+$C$2^2+$C$2^2)/1000</f>
        <v>2.0784609690826528E-5</v>
      </c>
      <c r="D11">
        <f t="shared" si="1"/>
        <v>15.00002078460969</v>
      </c>
      <c r="E11">
        <f t="shared" si="2"/>
        <v>14.99997921539031</v>
      </c>
      <c r="F11">
        <v>15.002000000000001</v>
      </c>
      <c r="G11">
        <v>1.27</v>
      </c>
      <c r="H11" s="2">
        <f t="shared" si="3"/>
        <v>-1.9792153903104293</v>
      </c>
      <c r="I11" s="2">
        <f t="shared" si="4"/>
        <v>-2.0207846096909066</v>
      </c>
      <c r="J11" s="2">
        <f t="shared" si="5"/>
        <v>-2.0000000000006679</v>
      </c>
      <c r="K11" s="2">
        <f t="shared" si="6"/>
        <v>2.0207846096909066</v>
      </c>
      <c r="M11">
        <v>4</v>
      </c>
      <c r="N11">
        <f>M11*$B$3</f>
        <v>80</v>
      </c>
      <c r="O11">
        <f>SQRT($C$3^2+$C$3^2+$C$3^2+$C$3^2)/1000</f>
        <v>2.0000000000000001E-4</v>
      </c>
      <c r="P11">
        <f t="shared" si="7"/>
        <v>80.000200000000007</v>
      </c>
      <c r="Q11">
        <f t="shared" si="8"/>
        <v>79.999799999999993</v>
      </c>
      <c r="R11">
        <v>82.992000000000004</v>
      </c>
      <c r="S11">
        <v>6.9640000000000004</v>
      </c>
      <c r="T11" s="2">
        <f t="shared" si="9"/>
        <v>-2991.7999999999979</v>
      </c>
      <c r="U11" s="2">
        <f t="shared" si="10"/>
        <v>-2992.2000000000112</v>
      </c>
      <c r="V11" s="2">
        <f t="shared" si="11"/>
        <v>-2992.0000000000045</v>
      </c>
      <c r="W11" s="2">
        <f t="shared" si="12"/>
        <v>2992.2000000000112</v>
      </c>
    </row>
    <row r="12" spans="1:23" x14ac:dyDescent="0.25">
      <c r="A12">
        <v>2</v>
      </c>
      <c r="B12">
        <f t="shared" si="0"/>
        <v>10</v>
      </c>
      <c r="C12">
        <f>SQRT($C$2^2+$C$2^2)/1000</f>
        <v>1.6970562748477139E-5</v>
      </c>
      <c r="D12">
        <f t="shared" si="1"/>
        <v>10.000016970562749</v>
      </c>
      <c r="E12">
        <f t="shared" si="2"/>
        <v>9.9999830294372511</v>
      </c>
      <c r="F12">
        <v>10.000999999999999</v>
      </c>
      <c r="G12">
        <v>0.85099999999999998</v>
      </c>
      <c r="H12" s="2">
        <f t="shared" si="3"/>
        <v>-0.98302943725059322</v>
      </c>
      <c r="I12" s="2">
        <f t="shared" si="4"/>
        <v>-1.0169705627482983</v>
      </c>
      <c r="J12" s="2">
        <f t="shared" si="5"/>
        <v>-0.99999999999944578</v>
      </c>
      <c r="K12" s="2">
        <f t="shared" si="6"/>
        <v>1.0169705627482983</v>
      </c>
    </row>
    <row r="13" spans="1:23" x14ac:dyDescent="0.25">
      <c r="A13">
        <v>1</v>
      </c>
      <c r="B13">
        <f t="shared" si="0"/>
        <v>5</v>
      </c>
      <c r="C13">
        <f>$C$2/1000</f>
        <v>1.2E-5</v>
      </c>
      <c r="D13">
        <f t="shared" si="1"/>
        <v>5.0000119999999999</v>
      </c>
      <c r="E13">
        <f t="shared" si="2"/>
        <v>4.9999880000000001</v>
      </c>
      <c r="F13">
        <v>5.0039999999999996</v>
      </c>
      <c r="G13">
        <v>0.432</v>
      </c>
      <c r="H13" s="2">
        <f t="shared" si="3"/>
        <v>-3.9879999999996585</v>
      </c>
      <c r="I13" s="2">
        <f t="shared" si="4"/>
        <v>-4.0119999999994604</v>
      </c>
      <c r="J13" s="2">
        <f t="shared" si="5"/>
        <v>-3.9999999999995595</v>
      </c>
      <c r="K13" s="2">
        <f t="shared" si="6"/>
        <v>4.0119999999994604</v>
      </c>
    </row>
    <row r="14" spans="1:23" x14ac:dyDescent="0.25">
      <c r="A14">
        <v>0</v>
      </c>
      <c r="B14">
        <f>A14*$B$2</f>
        <v>0</v>
      </c>
      <c r="C14">
        <v>0</v>
      </c>
      <c r="D14">
        <f t="shared" si="1"/>
        <v>0</v>
      </c>
      <c r="E14">
        <f t="shared" si="2"/>
        <v>0</v>
      </c>
      <c r="F14">
        <v>2E-3</v>
      </c>
      <c r="G14">
        <v>1.2999999999999999E-2</v>
      </c>
      <c r="H14" s="2">
        <f t="shared" si="3"/>
        <v>-2</v>
      </c>
      <c r="I14" s="2">
        <f t="shared" si="4"/>
        <v>-2</v>
      </c>
      <c r="J14" s="2">
        <f t="shared" si="5"/>
        <v>-2</v>
      </c>
      <c r="K14" s="2">
        <f t="shared" si="6"/>
        <v>2</v>
      </c>
    </row>
  </sheetData>
  <mergeCells count="2">
    <mergeCell ref="F6:G6"/>
    <mergeCell ref="R6:S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GE User</cp:lastModifiedBy>
  <dcterms:created xsi:type="dcterms:W3CDTF">2015-01-27T11:25:48Z</dcterms:created>
  <dcterms:modified xsi:type="dcterms:W3CDTF">2015-01-27T15:21:45Z</dcterms:modified>
</cp:coreProperties>
</file>