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d25\Desktop\"/>
    </mc:Choice>
  </mc:AlternateContent>
  <xr:revisionPtr revIDLastSave="0" documentId="13_ncr:1_{069AA392-9614-4B64-A769-B1EB76FB7BE5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Tests" sheetId="3" r:id="rId1"/>
    <sheet name="Creations time" sheetId="2" r:id="rId2"/>
    <sheet name="Distribution" sheetId="4" r:id="rId3"/>
  </sheets>
  <definedNames>
    <definedName name="_xlchart.v1.0" hidden="1">Distribution!$A$2:$A$89</definedName>
    <definedName name="_xlchart.v1.1" hidden="1">Distribution!$B$2:$B$89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1" i="3" l="1"/>
  <c r="G51" i="3"/>
  <c r="E51" i="3"/>
  <c r="I47" i="3"/>
  <c r="G47" i="3"/>
  <c r="E47" i="3"/>
  <c r="I43" i="3"/>
  <c r="G43" i="3"/>
  <c r="E43" i="3"/>
  <c r="I35" i="3"/>
  <c r="G35" i="3"/>
  <c r="E35" i="3"/>
  <c r="I31" i="3"/>
  <c r="G31" i="3"/>
  <c r="E31" i="3"/>
  <c r="I27" i="3"/>
  <c r="G27" i="3"/>
  <c r="E27" i="3"/>
  <c r="I19" i="3"/>
  <c r="G19" i="3"/>
  <c r="E19" i="3"/>
  <c r="I15" i="3"/>
  <c r="G15" i="3"/>
  <c r="E15" i="3"/>
  <c r="I11" i="3"/>
  <c r="G11" i="3"/>
  <c r="E11" i="3"/>
  <c r="I7" i="3"/>
  <c r="G7" i="3"/>
  <c r="E7" i="3"/>
  <c r="I3" i="3"/>
  <c r="G3" i="3"/>
  <c r="E3" i="3"/>
  <c r="J19" i="3" l="1"/>
  <c r="J11" i="3"/>
  <c r="J35" i="3"/>
  <c r="J27" i="3"/>
  <c r="J43" i="3"/>
  <c r="J31" i="3"/>
  <c r="J47" i="3"/>
  <c r="J3" i="3"/>
  <c r="J15" i="3"/>
  <c r="J7" i="3"/>
  <c r="J51" i="3"/>
  <c r="E23" i="2"/>
  <c r="D23" i="2"/>
  <c r="E22" i="2"/>
  <c r="D22" i="2"/>
  <c r="E21" i="2"/>
  <c r="D21" i="2"/>
  <c r="E20" i="2"/>
  <c r="D20" i="2"/>
  <c r="E19" i="2"/>
  <c r="D19" i="2"/>
  <c r="E18" i="2"/>
  <c r="D18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 l="1"/>
  <c r="D10" i="2"/>
  <c r="E8" i="2"/>
  <c r="E7" i="2"/>
  <c r="E6" i="2"/>
  <c r="E5" i="2"/>
  <c r="E4" i="2"/>
  <c r="E3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<sst xmlns="http://schemas.openxmlformats.org/spreadsheetml/2006/main" count="144" uniqueCount="31">
  <si>
    <t>#</t>
  </si>
  <si>
    <t>Total</t>
  </si>
  <si>
    <t>Total transactions</t>
  </si>
  <si>
    <t>Gas (wei)</t>
  </si>
  <si>
    <t>Time (sec)</t>
  </si>
  <si>
    <t>Test</t>
  </si>
  <si>
    <t>Test 1</t>
  </si>
  <si>
    <t>Test 2</t>
  </si>
  <si>
    <t>Test 3</t>
  </si>
  <si>
    <t>Rentings</t>
  </si>
  <si>
    <t>Sick Periods</t>
  </si>
  <si>
    <t>Time avg (sec)</t>
  </si>
  <si>
    <t>Gas avg (wei)</t>
  </si>
  <si>
    <t>Gas avg / total transactions</t>
  </si>
  <si>
    <t>Day 4</t>
  </si>
  <si>
    <t>Day 1</t>
  </si>
  <si>
    <t>Day 2</t>
  </si>
  <si>
    <t>Day 3</t>
  </si>
  <si>
    <t>Create 10 rentings</t>
  </si>
  <si>
    <t>Action</t>
  </si>
  <si>
    <t>Time (minutes)</t>
  </si>
  <si>
    <t>Time / Transactions</t>
  </si>
  <si>
    <t>Create 2 sick leave periods</t>
  </si>
  <si>
    <t>Create 3 sick leave periods</t>
  </si>
  <si>
    <t>Create 15 rentings</t>
  </si>
  <si>
    <t>Create 25 rentings</t>
  </si>
  <si>
    <t>Create 5 sick leave periods</t>
  </si>
  <si>
    <t>Create 15 sick leave periods</t>
  </si>
  <si>
    <t>Create 10 sick leave periods</t>
  </si>
  <si>
    <t>Create 20 rentings</t>
  </si>
  <si>
    <t>Create 4 rentings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</si>
</sst>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0" borderId="8" xfId="0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5" xfId="0" applyBorder="1"/>
    <xf numFmtId="3" fontId="0" fillId="0" borderId="0" xfId="0" applyNumberForma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0" fillId="0" borderId="0" xfId="0" applyBorder="1"/>
    <xf numFmtId="2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Tests!$G$2</c:f>
              <c:strCache>
                <c:ptCount val="1"/>
                <c:pt idx="0">
                  <c:v>Time avg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(Tests!$E$3,Tests!$E$7,Tests!$E$11,Tests!$E$15,Tests!$E$19)</c:f>
              <c:numCache>
                <c:formatCode>General</c:formatCode>
                <c:ptCount val="5"/>
                <c:pt idx="0">
                  <c:v>12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cat>
          <c:val>
            <c:numRef>
              <c:f>(Tests!$G$3,Tests!$G$7,Tests!$G$11,Tests!$G$15,Tests!$G$19)</c:f>
              <c:numCache>
                <c:formatCode>0.00</c:formatCode>
                <c:ptCount val="5"/>
                <c:pt idx="0">
                  <c:v>22.423000000000002</c:v>
                </c:pt>
                <c:pt idx="1">
                  <c:v>12.872250000000001</c:v>
                </c:pt>
                <c:pt idx="2">
                  <c:v>25.994999999999997</c:v>
                </c:pt>
                <c:pt idx="3">
                  <c:v>13.241999999999999</c:v>
                </c:pt>
                <c:pt idx="4">
                  <c:v>18.78575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876-403A-8B41-40BD7091F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276112"/>
        <c:axId val="247274864"/>
      </c:lineChart>
      <c:lineChart>
        <c:grouping val="stacked"/>
        <c:varyColors val="0"/>
        <c:ser>
          <c:idx val="1"/>
          <c:order val="1"/>
          <c:tx>
            <c:strRef>
              <c:f>Tests!$I$2</c:f>
              <c:strCache>
                <c:ptCount val="1"/>
                <c:pt idx="0">
                  <c:v>Gas avg (wei)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(Tests!$E$3,Tests!$E$7,Tests!$E$11,Tests!$E$15,Tests!$E$19)</c:f>
              <c:numCache>
                <c:formatCode>General</c:formatCode>
                <c:ptCount val="5"/>
                <c:pt idx="0">
                  <c:v>12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cat>
          <c:val>
            <c:numRef>
              <c:f>(Tests!$I$3,Tests!$I$7,Tests!$I$11,Tests!$I$15,Tests!$I$19)</c:f>
              <c:numCache>
                <c:formatCode>#,##0</c:formatCode>
                <c:ptCount val="5"/>
                <c:pt idx="0">
                  <c:v>542569</c:v>
                </c:pt>
                <c:pt idx="1">
                  <c:v>1190647</c:v>
                </c:pt>
                <c:pt idx="2">
                  <c:v>2355610</c:v>
                </c:pt>
                <c:pt idx="3">
                  <c:v>4321772</c:v>
                </c:pt>
                <c:pt idx="4">
                  <c:v>6196080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876-403A-8B41-40BD7091F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9191504"/>
        <c:axId val="2019196080"/>
      </c:lineChart>
      <c:dateAx>
        <c:axId val="247276112"/>
        <c:scaling>
          <c:orientation val="minMax"/>
          <c:max val="124"/>
          <c:min val="-3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7274864"/>
        <c:crosses val="autoZero"/>
        <c:auto val="0"/>
        <c:lblOffset val="100"/>
        <c:baseTimeUnit val="days"/>
      </c:dateAx>
      <c:valAx>
        <c:axId val="247274864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7276112"/>
        <c:crosses val="autoZero"/>
        <c:crossBetween val="between"/>
      </c:valAx>
      <c:valAx>
        <c:axId val="2019196080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9191504"/>
        <c:crosses val="max"/>
        <c:crossBetween val="between"/>
      </c:valAx>
      <c:catAx>
        <c:axId val="2019191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9196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Tests!$G$26</c:f>
              <c:strCache>
                <c:ptCount val="1"/>
                <c:pt idx="0">
                  <c:v>Time avg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(Tests!$E$27,Tests!$E$31,Tests!$E$35)</c:f>
              <c:numCache>
                <c:formatCode>General</c:formatCode>
                <c:ptCount val="3"/>
                <c:pt idx="0">
                  <c:v>15</c:v>
                </c:pt>
                <c:pt idx="1">
                  <c:v>45</c:v>
                </c:pt>
                <c:pt idx="2">
                  <c:v>75</c:v>
                </c:pt>
              </c:numCache>
            </c:numRef>
          </c:cat>
          <c:val>
            <c:numRef>
              <c:f>(Tests!$G$27,Tests!$G$31,Tests!$G$35)</c:f>
              <c:numCache>
                <c:formatCode>0.00</c:formatCode>
                <c:ptCount val="3"/>
                <c:pt idx="0">
                  <c:v>15.916</c:v>
                </c:pt>
                <c:pt idx="1">
                  <c:v>15.943999999999999</c:v>
                </c:pt>
                <c:pt idx="2">
                  <c:v>18.728749999999998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CF4-4B5F-A33E-E91AA49D0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9675087"/>
        <c:axId val="1789676335"/>
      </c:lineChart>
      <c:lineChart>
        <c:grouping val="standard"/>
        <c:varyColors val="0"/>
        <c:ser>
          <c:idx val="1"/>
          <c:order val="1"/>
          <c:tx>
            <c:strRef>
              <c:f>Tests!$I$26</c:f>
              <c:strCache>
                <c:ptCount val="1"/>
                <c:pt idx="0">
                  <c:v>Gas avg (wei)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Tests!$E$27</c:f>
              <c:numCache>
                <c:formatCode>General</c:formatCode>
                <c:ptCount val="1"/>
                <c:pt idx="0">
                  <c:v>15</c:v>
                </c:pt>
              </c:numCache>
            </c:numRef>
          </c:cat>
          <c:val>
            <c:numRef>
              <c:f>(Tests!$I$27,Tests!$I$31,Tests!$I$35)</c:f>
              <c:numCache>
                <c:formatCode>#,##0</c:formatCode>
                <c:ptCount val="3"/>
                <c:pt idx="0">
                  <c:v>846456</c:v>
                </c:pt>
                <c:pt idx="1">
                  <c:v>2544587</c:v>
                </c:pt>
                <c:pt idx="2">
                  <c:v>4571521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CF4-4B5F-A33E-E91AA49D0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685327"/>
        <c:axId val="1215689407"/>
      </c:lineChart>
      <c:dateAx>
        <c:axId val="178967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89676335"/>
        <c:crosses val="autoZero"/>
        <c:auto val="0"/>
        <c:lblOffset val="100"/>
        <c:baseTimeUnit val="months"/>
      </c:dateAx>
      <c:valAx>
        <c:axId val="1789676335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89675087"/>
        <c:crosses val="autoZero"/>
        <c:crossBetween val="between"/>
      </c:valAx>
      <c:valAx>
        <c:axId val="1215689407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2685327"/>
        <c:crosses val="max"/>
        <c:crossBetween val="between"/>
      </c:valAx>
      <c:catAx>
        <c:axId val="16826853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56894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Tests!$G$42</c:f>
              <c:strCache>
                <c:ptCount val="1"/>
                <c:pt idx="0">
                  <c:v>Time avg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(Tests!$E$43,Tests!$E$47,Tests!$E$51)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40</c:v>
                </c:pt>
              </c:numCache>
            </c:numRef>
          </c:cat>
          <c:val>
            <c:numRef>
              <c:f>(Tests!$G$43,Tests!$G$47,Tests!$G$51)</c:f>
              <c:numCache>
                <c:formatCode>0.00</c:formatCode>
                <c:ptCount val="3"/>
                <c:pt idx="0">
                  <c:v>21.036249999999999</c:v>
                </c:pt>
                <c:pt idx="1">
                  <c:v>19.32375</c:v>
                </c:pt>
                <c:pt idx="2">
                  <c:v>18.172250000000002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69A-4D7E-8453-03BC4797C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9675087"/>
        <c:axId val="1789676335"/>
      </c:lineChart>
      <c:lineChart>
        <c:grouping val="standard"/>
        <c:varyColors val="0"/>
        <c:ser>
          <c:idx val="1"/>
          <c:order val="1"/>
          <c:tx>
            <c:strRef>
              <c:f>Tests!$I$42</c:f>
              <c:strCache>
                <c:ptCount val="1"/>
                <c:pt idx="0">
                  <c:v>Gas avg (wei)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(Tests!$E$43,Tests!$E$47,Tests!$E$51)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40</c:v>
                </c:pt>
              </c:numCache>
            </c:numRef>
          </c:cat>
          <c:val>
            <c:numRef>
              <c:f>(Tests!$I$43,Tests!$I$47,Tests!$I$51)</c:f>
              <c:numCache>
                <c:formatCode>#,##0</c:formatCode>
                <c:ptCount val="3"/>
                <c:pt idx="0">
                  <c:v>518619</c:v>
                </c:pt>
                <c:pt idx="1">
                  <c:v>1000863</c:v>
                </c:pt>
                <c:pt idx="2">
                  <c:v>2013489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69A-4D7E-8453-03BC4797C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685327"/>
        <c:axId val="1215689407"/>
      </c:lineChart>
      <c:catAx>
        <c:axId val="178967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89676335"/>
        <c:crosses val="autoZero"/>
        <c:auto val="1"/>
        <c:lblAlgn val="ctr"/>
        <c:lblOffset val="100"/>
        <c:noMultiLvlLbl val="0"/>
      </c:catAx>
      <c:valAx>
        <c:axId val="1789676335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89675087"/>
        <c:crosses val="autoZero"/>
        <c:crossBetween val="between"/>
      </c:valAx>
      <c:valAx>
        <c:axId val="1215689407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2685327"/>
        <c:crosses val="max"/>
        <c:crossBetween val="between"/>
      </c:valAx>
      <c:catAx>
        <c:axId val="16826853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56894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boxWhisker" uniqueId="{A60E27FA-CF59-49A4-B55B-A7CC266F3DD8}">
          <cx:spPr>
            <a:solidFill>
              <a:schemeClr val="bg1">
                <a:lumMod val="75000"/>
              </a:schemeClr>
            </a:solidFill>
            <a:ln cmpd="sng">
              <a:solidFill>
                <a:sysClr val="windowText" lastClr="000000"/>
              </a:solidFill>
            </a:ln>
          </cx:spPr>
          <cx:dataLabels pos="r">
            <cx:numFmt formatCode="?#,##0.00" sourceLinked="0"/>
            <cx:visibility seriesName="0" categoryName="0" value="1"/>
            <cx:separator>, </cx:separator>
          </cx:dataLabels>
          <cx:dataId val="0"/>
          <cx:layoutPr>
            <cx:visibility meanLine="0" meanMarker="0" nonoutliers="0" outliers="1"/>
            <cx:statistics quartileMethod="inclusive"/>
          </cx:layoutPr>
        </cx:series>
      </cx:plotAreaRegion>
      <cx:axis id="0">
        <cx:catScaling gapWidth="2"/>
        <cx:tickLabels/>
        <cx:spPr>
          <a:ln>
            <a:solidFill>
              <a:schemeClr val="tx1"/>
            </a:solidFill>
          </a:ln>
        </cx:spPr>
      </cx:axis>
      <cx:axis id="1">
        <cx:valScaling/>
        <cx:majorGridlines>
          <cx:spPr>
            <a:ln>
              <a:noFill/>
            </a:ln>
          </cx:spPr>
        </cx:majorGridlines>
        <cx:tickLabels/>
        <cx:spPr>
          <a:ln>
            <a:solidFill>
              <a:schemeClr val="tx1"/>
            </a:solidFill>
          </a:ln>
        </cx:sp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110</xdr:colOff>
      <xdr:row>4</xdr:row>
      <xdr:rowOff>166179</xdr:rowOff>
    </xdr:from>
    <xdr:to>
      <xdr:col>18</xdr:col>
      <xdr:colOff>599723</xdr:colOff>
      <xdr:row>19</xdr:row>
      <xdr:rowOff>4254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6CFDAB-DFD9-4181-8182-BDE3DCF745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606448</xdr:colOff>
      <xdr:row>24</xdr:row>
      <xdr:rowOff>83276</xdr:rowOff>
    </xdr:from>
    <xdr:to>
      <xdr:col>19</xdr:col>
      <xdr:colOff>14112</xdr:colOff>
      <xdr:row>38</xdr:row>
      <xdr:rowOff>99945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BAB0E58-84ED-D9F6-E6D1-2558BB599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599722</xdr:colOff>
      <xdr:row>40</xdr:row>
      <xdr:rowOff>105833</xdr:rowOff>
    </xdr:from>
    <xdr:to>
      <xdr:col>19</xdr:col>
      <xdr:colOff>7386</xdr:colOff>
      <xdr:row>54</xdr:row>
      <xdr:rowOff>122503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BB9E93E-D2F8-4A45-BF93-E690AABC9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746</xdr:colOff>
      <xdr:row>2</xdr:row>
      <xdr:rowOff>2210</xdr:rowOff>
    </xdr:from>
    <xdr:to>
      <xdr:col>9</xdr:col>
      <xdr:colOff>746</xdr:colOff>
      <xdr:row>16</xdr:row>
      <xdr:rowOff>58703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C7F7C978-4498-2F04-AE77-9086F2B470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746" y="391869"/>
              <a:ext cx="4572000" cy="2749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oneCellAnchor>
    <xdr:from>
      <xdr:col>6</xdr:col>
      <xdr:colOff>193529</xdr:colOff>
      <xdr:row>2</xdr:row>
      <xdr:rowOff>101957</xdr:rowOff>
    </xdr:from>
    <xdr:ext cx="971804" cy="256737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10027AD-F559-42AE-8E5E-1B17B5DC9587}"/>
            </a:ext>
          </a:extLst>
        </xdr:cNvPr>
        <xdr:cNvSpPr txBox="1"/>
      </xdr:nvSpPr>
      <xdr:spPr>
        <a:xfrm>
          <a:off x="4765529" y="482957"/>
          <a:ext cx="97180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0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rPr>
            <a:t>Time</a:t>
          </a:r>
          <a:r>
            <a:rPr lang="es-ES" sz="105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0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(seconds)</a:t>
          </a:r>
          <a:endParaRPr lang="es-ES" sz="1050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868C-93AD-44E2-9B93-4C15E9307F5D}">
  <dimension ref="A1:K54"/>
  <sheetViews>
    <sheetView zoomScale="135" zoomScaleNormal="120" workbookViewId="0">
      <selection activeCell="G58" sqref="G58"/>
    </sheetView>
  </sheetViews>
  <sheetFormatPr baseColWidth="10" defaultColWidth="9.140625" defaultRowHeight="15" x14ac:dyDescent="0.25"/>
  <cols>
    <col min="2" max="2" width="9.140625" style="3"/>
    <col min="3" max="3" width="15.7109375" style="3" bestFit="1" customWidth="1"/>
    <col min="4" max="4" width="11.5703125" style="3" bestFit="1" customWidth="1"/>
    <col min="5" max="5" width="17.140625" style="3" bestFit="1" customWidth="1"/>
    <col min="6" max="6" width="13.42578125" style="3" customWidth="1"/>
    <col min="7" max="7" width="13.5703125" style="3" bestFit="1" customWidth="1"/>
    <col min="8" max="8" width="12.85546875" style="3" customWidth="1"/>
    <col min="9" max="9" width="12.85546875" style="3" bestFit="1" customWidth="1"/>
    <col min="10" max="10" width="25.7109375" bestFit="1" customWidth="1"/>
  </cols>
  <sheetData>
    <row r="1" spans="1:11" ht="15.75" thickBot="1" x14ac:dyDescent="0.3">
      <c r="B1" s="5"/>
      <c r="C1" s="5"/>
      <c r="D1" s="5"/>
      <c r="E1" s="5"/>
      <c r="F1" s="5"/>
      <c r="G1" s="5"/>
      <c r="H1" s="5"/>
      <c r="I1" s="5"/>
    </row>
    <row r="2" spans="1:11" ht="15.75" thickBot="1" x14ac:dyDescent="0.3">
      <c r="A2" s="13"/>
      <c r="B2" s="4" t="s">
        <v>0</v>
      </c>
      <c r="C2" s="4" t="s">
        <v>9</v>
      </c>
      <c r="D2" s="4" t="s">
        <v>10</v>
      </c>
      <c r="E2" s="4" t="s">
        <v>2</v>
      </c>
      <c r="F2" s="4" t="s">
        <v>4</v>
      </c>
      <c r="G2" s="4" t="s">
        <v>11</v>
      </c>
      <c r="H2" s="4" t="s">
        <v>3</v>
      </c>
      <c r="I2" s="7" t="s">
        <v>12</v>
      </c>
      <c r="J2" s="12" t="s">
        <v>13</v>
      </c>
    </row>
    <row r="3" spans="1:11" x14ac:dyDescent="0.25">
      <c r="A3" s="37" t="s">
        <v>15</v>
      </c>
      <c r="B3" s="31">
        <v>1</v>
      </c>
      <c r="C3" s="31">
        <v>10</v>
      </c>
      <c r="D3" s="31">
        <v>2</v>
      </c>
      <c r="E3" s="33">
        <f>C3+D3</f>
        <v>12</v>
      </c>
      <c r="F3" s="20">
        <v>27.59</v>
      </c>
      <c r="G3" s="22">
        <f>AVERAGE(F3:F6)</f>
        <v>22.423000000000002</v>
      </c>
      <c r="H3" s="16">
        <v>540469</v>
      </c>
      <c r="I3" s="29">
        <f>AVERAGE(H3:H6)</f>
        <v>542569</v>
      </c>
      <c r="J3" s="26">
        <f>I3/E3</f>
        <v>45214.083333333336</v>
      </c>
    </row>
    <row r="4" spans="1:11" x14ac:dyDescent="0.25">
      <c r="A4" s="30"/>
      <c r="B4" s="31"/>
      <c r="C4" s="31"/>
      <c r="D4" s="31"/>
      <c r="E4" s="31"/>
      <c r="F4" s="20">
        <v>12.35</v>
      </c>
      <c r="G4" s="22"/>
      <c r="H4" s="16">
        <v>543269</v>
      </c>
      <c r="I4" s="24"/>
      <c r="J4" s="27"/>
    </row>
    <row r="5" spans="1:11" x14ac:dyDescent="0.25">
      <c r="A5" s="30"/>
      <c r="B5" s="31"/>
      <c r="C5" s="31"/>
      <c r="D5" s="31"/>
      <c r="E5" s="31"/>
      <c r="F5" s="20">
        <v>18.327999999999999</v>
      </c>
      <c r="G5" s="22"/>
      <c r="H5" s="16">
        <v>543269</v>
      </c>
      <c r="I5" s="24"/>
      <c r="J5" s="27"/>
    </row>
    <row r="6" spans="1:11" ht="15.75" thickBot="1" x14ac:dyDescent="0.3">
      <c r="A6" s="30"/>
      <c r="B6" s="32"/>
      <c r="C6" s="32"/>
      <c r="D6" s="32"/>
      <c r="E6" s="32"/>
      <c r="F6" s="21">
        <v>31.423999999999999</v>
      </c>
      <c r="G6" s="23"/>
      <c r="H6" s="17">
        <v>543269</v>
      </c>
      <c r="I6" s="25"/>
      <c r="J6" s="28"/>
    </row>
    <row r="7" spans="1:11" x14ac:dyDescent="0.25">
      <c r="A7" s="30"/>
      <c r="B7" s="34">
        <v>2</v>
      </c>
      <c r="C7" s="33">
        <v>25</v>
      </c>
      <c r="D7" s="33">
        <v>5</v>
      </c>
      <c r="E7" s="33">
        <f t="shared" ref="E7" si="0">C7+D7</f>
        <v>30</v>
      </c>
      <c r="F7" s="20">
        <v>5.3929999999999998</v>
      </c>
      <c r="G7" s="22">
        <f>AVERAGE(F7:F10)</f>
        <v>12.872250000000001</v>
      </c>
      <c r="H7" s="16">
        <v>1190647</v>
      </c>
      <c r="I7" s="29">
        <f>AVERAGE(H7:H10)</f>
        <v>1190647</v>
      </c>
      <c r="J7" s="27">
        <f t="shared" ref="J7" si="1">I7/E7</f>
        <v>39688.23333333333</v>
      </c>
    </row>
    <row r="8" spans="1:11" x14ac:dyDescent="0.25">
      <c r="A8" s="30"/>
      <c r="B8" s="35"/>
      <c r="C8" s="31"/>
      <c r="D8" s="31"/>
      <c r="E8" s="31"/>
      <c r="F8" s="20">
        <v>17.356000000000002</v>
      </c>
      <c r="G8" s="22"/>
      <c r="H8" s="16">
        <v>1190647</v>
      </c>
      <c r="I8" s="24"/>
      <c r="J8" s="27"/>
    </row>
    <row r="9" spans="1:11" x14ac:dyDescent="0.25">
      <c r="A9" s="30"/>
      <c r="B9" s="35"/>
      <c r="C9" s="31"/>
      <c r="D9" s="31"/>
      <c r="E9" s="31"/>
      <c r="F9" s="20">
        <v>8.3049999999999997</v>
      </c>
      <c r="G9" s="22"/>
      <c r="H9" s="16">
        <v>1190647</v>
      </c>
      <c r="I9" s="24"/>
      <c r="J9" s="27"/>
    </row>
    <row r="10" spans="1:11" ht="15.75" thickBot="1" x14ac:dyDescent="0.3">
      <c r="A10" s="30"/>
      <c r="B10" s="36"/>
      <c r="C10" s="32"/>
      <c r="D10" s="32"/>
      <c r="E10" s="32"/>
      <c r="F10" s="21">
        <v>20.434999999999999</v>
      </c>
      <c r="G10" s="23"/>
      <c r="H10" s="17">
        <v>1190647</v>
      </c>
      <c r="I10" s="25"/>
      <c r="J10" s="28"/>
    </row>
    <row r="11" spans="1:11" x14ac:dyDescent="0.25">
      <c r="A11" s="30"/>
      <c r="B11" s="34">
        <v>3</v>
      </c>
      <c r="C11" s="33">
        <v>50</v>
      </c>
      <c r="D11" s="33">
        <v>10</v>
      </c>
      <c r="E11" s="33">
        <f t="shared" ref="E11" si="2">C11+D11</f>
        <v>60</v>
      </c>
      <c r="F11" s="20">
        <v>34.512999999999998</v>
      </c>
      <c r="G11" s="22">
        <f t="shared" ref="G11" si="3">AVERAGE(F11:F14)</f>
        <v>25.994999999999997</v>
      </c>
      <c r="H11" s="16">
        <v>2355610</v>
      </c>
      <c r="I11" s="29">
        <f t="shared" ref="I11" si="4">AVERAGE(H11:H14)</f>
        <v>2355610</v>
      </c>
      <c r="J11" s="27">
        <f t="shared" ref="J11" si="5">I11/E11</f>
        <v>39260.166666666664</v>
      </c>
    </row>
    <row r="12" spans="1:11" x14ac:dyDescent="0.25">
      <c r="A12" s="30"/>
      <c r="B12" s="35"/>
      <c r="C12" s="31"/>
      <c r="D12" s="31"/>
      <c r="E12" s="31"/>
      <c r="F12" s="20">
        <v>30.617000000000001</v>
      </c>
      <c r="G12" s="22"/>
      <c r="H12" s="16">
        <v>2355610</v>
      </c>
      <c r="I12" s="24"/>
      <c r="J12" s="27"/>
    </row>
    <row r="13" spans="1:11" x14ac:dyDescent="0.25">
      <c r="A13" s="30"/>
      <c r="B13" s="35"/>
      <c r="C13" s="31"/>
      <c r="D13" s="31"/>
      <c r="E13" s="31"/>
      <c r="F13" s="20">
        <v>18.452000000000002</v>
      </c>
      <c r="G13" s="22"/>
      <c r="H13" s="16">
        <v>2355610</v>
      </c>
      <c r="I13" s="24"/>
      <c r="J13" s="27"/>
    </row>
    <row r="14" spans="1:11" ht="15.75" thickBot="1" x14ac:dyDescent="0.3">
      <c r="A14" s="38"/>
      <c r="B14" s="36"/>
      <c r="C14" s="32"/>
      <c r="D14" s="32"/>
      <c r="E14" s="32"/>
      <c r="F14" s="21">
        <v>20.398</v>
      </c>
      <c r="G14" s="23"/>
      <c r="H14" s="17">
        <v>2355610</v>
      </c>
      <c r="I14" s="25"/>
      <c r="J14" s="27"/>
    </row>
    <row r="15" spans="1:11" x14ac:dyDescent="0.25">
      <c r="A15" s="37" t="s">
        <v>16</v>
      </c>
      <c r="B15" s="34">
        <v>4</v>
      </c>
      <c r="C15" s="33">
        <v>75</v>
      </c>
      <c r="D15" s="33">
        <v>15</v>
      </c>
      <c r="E15" s="33">
        <f t="shared" ref="E15" si="6">C15+D15</f>
        <v>90</v>
      </c>
      <c r="F15" s="20">
        <v>14.305</v>
      </c>
      <c r="G15" s="22">
        <f t="shared" ref="G15" si="7">AVERAGE(F15:F18)</f>
        <v>13.241999999999999</v>
      </c>
      <c r="H15" s="16">
        <v>4334597</v>
      </c>
      <c r="I15" s="29">
        <f t="shared" ref="I15" si="8">AVERAGE(H15:H18)</f>
        <v>4321772</v>
      </c>
      <c r="J15" s="26">
        <f>I15/E15</f>
        <v>48019.688888888886</v>
      </c>
      <c r="K15" s="15"/>
    </row>
    <row r="16" spans="1:11" x14ac:dyDescent="0.25">
      <c r="A16" s="30"/>
      <c r="B16" s="35"/>
      <c r="C16" s="31"/>
      <c r="D16" s="31"/>
      <c r="E16" s="31"/>
      <c r="F16" s="20">
        <v>21.09</v>
      </c>
      <c r="G16" s="22"/>
      <c r="H16" s="16">
        <v>4317497</v>
      </c>
      <c r="I16" s="24"/>
      <c r="J16" s="27"/>
    </row>
    <row r="17" spans="1:11" x14ac:dyDescent="0.25">
      <c r="A17" s="30"/>
      <c r="B17" s="35"/>
      <c r="C17" s="31"/>
      <c r="D17" s="31"/>
      <c r="E17" s="31"/>
      <c r="F17" s="20">
        <v>9.1470000000000002</v>
      </c>
      <c r="G17" s="22"/>
      <c r="H17" s="16">
        <v>4317497</v>
      </c>
      <c r="I17" s="24"/>
      <c r="J17" s="27"/>
    </row>
    <row r="18" spans="1:11" ht="15.75" thickBot="1" x14ac:dyDescent="0.3">
      <c r="A18" s="30"/>
      <c r="B18" s="36"/>
      <c r="C18" s="32"/>
      <c r="D18" s="32"/>
      <c r="E18" s="32"/>
      <c r="F18" s="21">
        <v>8.4260000000000002</v>
      </c>
      <c r="G18" s="23"/>
      <c r="H18" s="17">
        <v>4317497</v>
      </c>
      <c r="I18" s="25"/>
      <c r="J18" s="28"/>
    </row>
    <row r="19" spans="1:11" x14ac:dyDescent="0.25">
      <c r="A19" s="30"/>
      <c r="B19" s="34">
        <v>5</v>
      </c>
      <c r="C19" s="33">
        <v>100</v>
      </c>
      <c r="D19" s="33">
        <v>20</v>
      </c>
      <c r="E19" s="33">
        <f t="shared" ref="E19" si="9">C19+D19</f>
        <v>120</v>
      </c>
      <c r="F19" s="20">
        <v>11.291</v>
      </c>
      <c r="G19" s="22">
        <f>AVERAGE(F19:F22)</f>
        <v>18.78575</v>
      </c>
      <c r="H19" s="16">
        <v>6208905</v>
      </c>
      <c r="I19" s="24">
        <f>AVERAGE(H19:H22)</f>
        <v>6196080</v>
      </c>
      <c r="J19" s="26">
        <f>I19/E19</f>
        <v>51634</v>
      </c>
    </row>
    <row r="20" spans="1:11" x14ac:dyDescent="0.25">
      <c r="A20" s="30"/>
      <c r="B20" s="35"/>
      <c r="C20" s="31"/>
      <c r="D20" s="31"/>
      <c r="E20" s="31"/>
      <c r="F20" s="20">
        <v>18.399999999999999</v>
      </c>
      <c r="G20" s="22"/>
      <c r="H20" s="16">
        <v>6191805</v>
      </c>
      <c r="I20" s="24"/>
      <c r="J20" s="27"/>
    </row>
    <row r="21" spans="1:11" x14ac:dyDescent="0.25">
      <c r="A21" s="30"/>
      <c r="B21" s="35"/>
      <c r="C21" s="31"/>
      <c r="D21" s="31"/>
      <c r="E21" s="31"/>
      <c r="F21" s="20">
        <v>25.193999999999999</v>
      </c>
      <c r="G21" s="22"/>
      <c r="H21" s="16">
        <v>6191805</v>
      </c>
      <c r="I21" s="24"/>
      <c r="J21" s="27"/>
    </row>
    <row r="22" spans="1:11" ht="15.75" thickBot="1" x14ac:dyDescent="0.3">
      <c r="A22" s="38"/>
      <c r="B22" s="36"/>
      <c r="C22" s="32"/>
      <c r="D22" s="32"/>
      <c r="E22" s="32"/>
      <c r="F22" s="21">
        <v>20.257999999999999</v>
      </c>
      <c r="G22" s="23"/>
      <c r="H22" s="17">
        <v>6191805</v>
      </c>
      <c r="I22" s="25"/>
      <c r="J22" s="28"/>
      <c r="K22" s="15"/>
    </row>
    <row r="23" spans="1:11" x14ac:dyDescent="0.25">
      <c r="A23" s="14"/>
    </row>
    <row r="24" spans="1:11" x14ac:dyDescent="0.25">
      <c r="A24" s="39"/>
    </row>
    <row r="25" spans="1:11" ht="15.75" thickBot="1" x14ac:dyDescent="0.3">
      <c r="C25" s="5"/>
      <c r="D25" s="5"/>
      <c r="E25" s="5"/>
      <c r="F25" s="5"/>
      <c r="G25" s="5"/>
      <c r="H25" s="5"/>
      <c r="I25" s="5"/>
      <c r="J25" s="10"/>
    </row>
    <row r="26" spans="1:11" ht="15.75" thickBot="1" x14ac:dyDescent="0.3">
      <c r="A26" s="13"/>
      <c r="B26" s="7" t="s">
        <v>0</v>
      </c>
      <c r="C26" s="4" t="s">
        <v>9</v>
      </c>
      <c r="D26" s="4" t="s">
        <v>10</v>
      </c>
      <c r="E26" s="4" t="s">
        <v>2</v>
      </c>
      <c r="F26" s="4" t="s">
        <v>4</v>
      </c>
      <c r="G26" s="4" t="s">
        <v>11</v>
      </c>
      <c r="H26" s="4" t="s">
        <v>3</v>
      </c>
      <c r="I26" s="4" t="s">
        <v>12</v>
      </c>
      <c r="J26" s="11" t="s">
        <v>13</v>
      </c>
    </row>
    <row r="27" spans="1:11" x14ac:dyDescent="0.25">
      <c r="A27" s="37" t="s">
        <v>17</v>
      </c>
      <c r="B27" s="31">
        <v>6</v>
      </c>
      <c r="C27" s="31">
        <v>10</v>
      </c>
      <c r="D27" s="31">
        <v>5</v>
      </c>
      <c r="E27" s="33">
        <f>C27+D27</f>
        <v>15</v>
      </c>
      <c r="F27" s="20">
        <v>6.3460000000000001</v>
      </c>
      <c r="G27" s="22">
        <f>AVERAGE(F27:F30)</f>
        <v>15.916</v>
      </c>
      <c r="H27" s="16">
        <v>857181</v>
      </c>
      <c r="I27" s="24">
        <f>AVERAGE(H27:H30)</f>
        <v>846456</v>
      </c>
      <c r="J27" s="26">
        <f>I27/E27</f>
        <v>56430.400000000001</v>
      </c>
    </row>
    <row r="28" spans="1:11" x14ac:dyDescent="0.25">
      <c r="A28" s="30"/>
      <c r="B28" s="31"/>
      <c r="C28" s="31"/>
      <c r="D28" s="31"/>
      <c r="E28" s="31"/>
      <c r="F28" s="20">
        <v>25.361000000000001</v>
      </c>
      <c r="G28" s="22"/>
      <c r="H28" s="16">
        <v>842881</v>
      </c>
      <c r="I28" s="24"/>
      <c r="J28" s="27"/>
    </row>
    <row r="29" spans="1:11" x14ac:dyDescent="0.25">
      <c r="A29" s="30"/>
      <c r="B29" s="31"/>
      <c r="C29" s="31"/>
      <c r="D29" s="31"/>
      <c r="E29" s="31"/>
      <c r="F29" s="20">
        <v>10.616</v>
      </c>
      <c r="G29" s="22"/>
      <c r="H29" s="16">
        <v>842881</v>
      </c>
      <c r="I29" s="24"/>
      <c r="J29" s="27"/>
    </row>
    <row r="30" spans="1:11" ht="15.75" thickBot="1" x14ac:dyDescent="0.3">
      <c r="A30" s="30"/>
      <c r="B30" s="32"/>
      <c r="C30" s="32"/>
      <c r="D30" s="32"/>
      <c r="E30" s="32"/>
      <c r="F30" s="21">
        <v>21.341000000000001</v>
      </c>
      <c r="G30" s="23"/>
      <c r="H30" s="17">
        <v>842881</v>
      </c>
      <c r="I30" s="25"/>
      <c r="J30" s="28"/>
    </row>
    <row r="31" spans="1:11" x14ac:dyDescent="0.25">
      <c r="A31" s="30"/>
      <c r="B31" s="34">
        <v>7</v>
      </c>
      <c r="C31" s="33">
        <v>30</v>
      </c>
      <c r="D31" s="33">
        <v>15</v>
      </c>
      <c r="E31" s="33">
        <f t="shared" ref="E31" si="10">C31+D31</f>
        <v>45</v>
      </c>
      <c r="F31" s="20">
        <v>24.51</v>
      </c>
      <c r="G31" s="22">
        <f>AVERAGE(F31:F34)</f>
        <v>15.943999999999999</v>
      </c>
      <c r="H31" s="16">
        <v>2544587</v>
      </c>
      <c r="I31" s="24">
        <f>AVERAGE(H31:H34)</f>
        <v>2544587</v>
      </c>
      <c r="J31" s="27">
        <f>I31/E31</f>
        <v>56546.37777777778</v>
      </c>
    </row>
    <row r="32" spans="1:11" x14ac:dyDescent="0.25">
      <c r="A32" s="30"/>
      <c r="B32" s="35"/>
      <c r="C32" s="31"/>
      <c r="D32" s="31"/>
      <c r="E32" s="31"/>
      <c r="F32" s="20">
        <v>10.319000000000001</v>
      </c>
      <c r="G32" s="22"/>
      <c r="H32" s="16">
        <v>2544587</v>
      </c>
      <c r="I32" s="24"/>
      <c r="J32" s="27"/>
    </row>
    <row r="33" spans="1:11" x14ac:dyDescent="0.25">
      <c r="A33" s="30"/>
      <c r="B33" s="35"/>
      <c r="C33" s="31"/>
      <c r="D33" s="31"/>
      <c r="E33" s="31"/>
      <c r="F33" s="20">
        <v>18.483000000000001</v>
      </c>
      <c r="G33" s="22"/>
      <c r="H33" s="16">
        <v>2544587</v>
      </c>
      <c r="I33" s="24"/>
      <c r="J33" s="27"/>
    </row>
    <row r="34" spans="1:11" ht="15.75" thickBot="1" x14ac:dyDescent="0.3">
      <c r="A34" s="30"/>
      <c r="B34" s="36"/>
      <c r="C34" s="32"/>
      <c r="D34" s="32"/>
      <c r="E34" s="32"/>
      <c r="F34" s="21">
        <v>10.464</v>
      </c>
      <c r="G34" s="23"/>
      <c r="H34" s="17">
        <v>2544587</v>
      </c>
      <c r="I34" s="25"/>
      <c r="J34" s="28"/>
    </row>
    <row r="35" spans="1:11" x14ac:dyDescent="0.25">
      <c r="A35" s="30"/>
      <c r="B35" s="34">
        <v>8</v>
      </c>
      <c r="C35" s="33">
        <v>50</v>
      </c>
      <c r="D35" s="33">
        <v>25</v>
      </c>
      <c r="E35" s="33">
        <f t="shared" ref="E35" si="11">C35+D35</f>
        <v>75</v>
      </c>
      <c r="F35" s="20">
        <v>13.553000000000001</v>
      </c>
      <c r="G35" s="22">
        <f t="shared" ref="G35" si="12">AVERAGE(F35:F38)</f>
        <v>18.728749999999998</v>
      </c>
      <c r="H35" s="16">
        <v>4584346</v>
      </c>
      <c r="I35" s="29">
        <f t="shared" ref="I35" si="13">AVERAGE(H35:H38)</f>
        <v>4571521</v>
      </c>
      <c r="J35" s="26">
        <f>I35/E35</f>
        <v>60953.613333333335</v>
      </c>
    </row>
    <row r="36" spans="1:11" x14ac:dyDescent="0.25">
      <c r="A36" s="30"/>
      <c r="B36" s="35"/>
      <c r="C36" s="31"/>
      <c r="D36" s="31"/>
      <c r="E36" s="31"/>
      <c r="F36" s="20">
        <v>21.434000000000001</v>
      </c>
      <c r="G36" s="22"/>
      <c r="H36" s="16">
        <v>4567246</v>
      </c>
      <c r="I36" s="24"/>
      <c r="J36" s="27"/>
    </row>
    <row r="37" spans="1:11" x14ac:dyDescent="0.25">
      <c r="A37" s="30"/>
      <c r="B37" s="35"/>
      <c r="C37" s="31"/>
      <c r="D37" s="31"/>
      <c r="E37" s="31"/>
      <c r="F37" s="20">
        <v>20.498000000000001</v>
      </c>
      <c r="G37" s="22"/>
      <c r="H37" s="16">
        <v>4567246</v>
      </c>
      <c r="I37" s="24"/>
      <c r="J37" s="27"/>
    </row>
    <row r="38" spans="1:11" ht="15.75" thickBot="1" x14ac:dyDescent="0.3">
      <c r="A38" s="38"/>
      <c r="B38" s="36"/>
      <c r="C38" s="32"/>
      <c r="D38" s="32"/>
      <c r="E38" s="32"/>
      <c r="F38" s="21">
        <v>19.43</v>
      </c>
      <c r="G38" s="23"/>
      <c r="H38" s="17">
        <v>4567246</v>
      </c>
      <c r="I38" s="25"/>
      <c r="J38" s="28"/>
      <c r="K38" s="15"/>
    </row>
    <row r="39" spans="1:11" x14ac:dyDescent="0.25">
      <c r="A39" s="18"/>
      <c r="H39" s="16"/>
      <c r="I39" s="16"/>
      <c r="J39" s="19"/>
    </row>
    <row r="40" spans="1:11" x14ac:dyDescent="0.25">
      <c r="A40" s="18"/>
      <c r="H40" s="16"/>
      <c r="I40" s="16"/>
      <c r="J40" s="19"/>
    </row>
    <row r="41" spans="1:11" ht="15.75" thickBot="1" x14ac:dyDescent="0.3">
      <c r="C41" s="5"/>
      <c r="D41" s="5"/>
      <c r="E41" s="5"/>
      <c r="F41" s="5"/>
      <c r="G41" s="5"/>
      <c r="H41" s="5"/>
      <c r="I41" s="5"/>
      <c r="J41" s="10"/>
    </row>
    <row r="42" spans="1:11" ht="15.75" thickBot="1" x14ac:dyDescent="0.3">
      <c r="A42" s="6"/>
      <c r="B42" s="7" t="s">
        <v>0</v>
      </c>
      <c r="C42" s="4" t="s">
        <v>9</v>
      </c>
      <c r="D42" s="4" t="s">
        <v>10</v>
      </c>
      <c r="E42" s="4" t="s">
        <v>2</v>
      </c>
      <c r="F42" s="4" t="s">
        <v>4</v>
      </c>
      <c r="G42" s="4" t="s">
        <v>11</v>
      </c>
      <c r="H42" s="4" t="s">
        <v>3</v>
      </c>
      <c r="I42" s="7" t="s">
        <v>12</v>
      </c>
      <c r="J42" s="9" t="s">
        <v>13</v>
      </c>
      <c r="K42" s="15"/>
    </row>
    <row r="43" spans="1:11" x14ac:dyDescent="0.25">
      <c r="A43" s="37" t="s">
        <v>14</v>
      </c>
      <c r="B43" s="31">
        <v>11</v>
      </c>
      <c r="C43" s="31">
        <v>5</v>
      </c>
      <c r="D43" s="31">
        <v>5</v>
      </c>
      <c r="E43" s="33">
        <f>C43+D43</f>
        <v>10</v>
      </c>
      <c r="F43" s="20">
        <v>10.965</v>
      </c>
      <c r="G43" s="40">
        <f>AVERAGE(F43:F46)</f>
        <v>21.036249999999999</v>
      </c>
      <c r="H43" s="16">
        <v>529344</v>
      </c>
      <c r="I43" s="29">
        <f>AVERAGE(H43:H46)</f>
        <v>518619</v>
      </c>
      <c r="J43" s="26">
        <f>I43/E43</f>
        <v>51861.9</v>
      </c>
    </row>
    <row r="44" spans="1:11" x14ac:dyDescent="0.25">
      <c r="A44" s="30"/>
      <c r="B44" s="31"/>
      <c r="C44" s="31"/>
      <c r="D44" s="31"/>
      <c r="E44" s="41"/>
      <c r="F44" s="20">
        <v>16.082000000000001</v>
      </c>
      <c r="G44" s="22"/>
      <c r="H44" s="16">
        <v>515044</v>
      </c>
      <c r="I44" s="24"/>
      <c r="J44" s="27"/>
    </row>
    <row r="45" spans="1:11" x14ac:dyDescent="0.25">
      <c r="A45" s="30"/>
      <c r="B45" s="31"/>
      <c r="C45" s="31"/>
      <c r="D45" s="31"/>
      <c r="E45" s="41"/>
      <c r="F45" s="20">
        <v>23.155000000000001</v>
      </c>
      <c r="G45" s="22"/>
      <c r="H45" s="16">
        <v>515044</v>
      </c>
      <c r="I45" s="24"/>
      <c r="J45" s="27"/>
    </row>
    <row r="46" spans="1:11" ht="15.75" thickBot="1" x14ac:dyDescent="0.3">
      <c r="A46" s="30"/>
      <c r="B46" s="32"/>
      <c r="C46" s="32"/>
      <c r="D46" s="32"/>
      <c r="E46" s="32"/>
      <c r="F46" s="21">
        <v>33.942999999999998</v>
      </c>
      <c r="G46" s="23"/>
      <c r="H46" s="17">
        <v>515044</v>
      </c>
      <c r="I46" s="25"/>
      <c r="J46" s="28"/>
    </row>
    <row r="47" spans="1:11" x14ac:dyDescent="0.25">
      <c r="A47" s="30"/>
      <c r="B47" s="34">
        <v>12</v>
      </c>
      <c r="C47" s="33">
        <v>10</v>
      </c>
      <c r="D47" s="33">
        <v>10</v>
      </c>
      <c r="E47" s="33">
        <f t="shared" ref="E47" si="14">C47+D47</f>
        <v>20</v>
      </c>
      <c r="F47" s="20">
        <v>25.257999999999999</v>
      </c>
      <c r="G47" s="22">
        <f>AVERAGE(F47:F50)</f>
        <v>19.32375</v>
      </c>
      <c r="H47" s="16">
        <v>1013688</v>
      </c>
      <c r="I47" s="24">
        <f>AVERAGE(H47:H50)</f>
        <v>1000863</v>
      </c>
      <c r="J47" s="26">
        <f>I47/E47</f>
        <v>50043.15</v>
      </c>
    </row>
    <row r="48" spans="1:11" x14ac:dyDescent="0.25">
      <c r="A48" s="30"/>
      <c r="B48" s="35"/>
      <c r="C48" s="31"/>
      <c r="D48" s="31"/>
      <c r="E48" s="41"/>
      <c r="F48" s="20">
        <v>9.0980000000000008</v>
      </c>
      <c r="G48" s="22"/>
      <c r="H48" s="16">
        <v>996588</v>
      </c>
      <c r="I48" s="24"/>
      <c r="J48" s="27"/>
    </row>
    <row r="49" spans="1:10" x14ac:dyDescent="0.25">
      <c r="A49" s="30"/>
      <c r="B49" s="35"/>
      <c r="C49" s="31"/>
      <c r="D49" s="31"/>
      <c r="E49" s="41"/>
      <c r="F49" s="20">
        <v>21.99</v>
      </c>
      <c r="G49" s="22"/>
      <c r="H49" s="16">
        <v>996588</v>
      </c>
      <c r="I49" s="24"/>
      <c r="J49" s="27"/>
    </row>
    <row r="50" spans="1:10" ht="15.75" thickBot="1" x14ac:dyDescent="0.3">
      <c r="A50" s="30"/>
      <c r="B50" s="36"/>
      <c r="C50" s="32"/>
      <c r="D50" s="32"/>
      <c r="E50" s="32"/>
      <c r="F50" s="21">
        <v>20.949000000000002</v>
      </c>
      <c r="G50" s="23"/>
      <c r="H50" s="17">
        <v>996588</v>
      </c>
      <c r="I50" s="25"/>
      <c r="J50" s="28"/>
    </row>
    <row r="51" spans="1:10" x14ac:dyDescent="0.25">
      <c r="A51" s="30"/>
      <c r="B51" s="34">
        <v>13</v>
      </c>
      <c r="C51" s="33">
        <v>20</v>
      </c>
      <c r="D51" s="33">
        <v>20</v>
      </c>
      <c r="E51" s="33">
        <f t="shared" ref="E51" si="15">C51+D51</f>
        <v>40</v>
      </c>
      <c r="F51" s="20">
        <v>11.101000000000001</v>
      </c>
      <c r="G51" s="40">
        <f t="shared" ref="G51" si="16">AVERAGE(F51:F54)</f>
        <v>18.172250000000002</v>
      </c>
      <c r="H51" s="16">
        <v>2026314</v>
      </c>
      <c r="I51" s="24">
        <f t="shared" ref="I51" si="17">AVERAGE(H51:H54)</f>
        <v>2013489</v>
      </c>
      <c r="J51" s="26">
        <f>I51/E51</f>
        <v>50337.224999999999</v>
      </c>
    </row>
    <row r="52" spans="1:10" x14ac:dyDescent="0.25">
      <c r="A52" s="30"/>
      <c r="B52" s="35"/>
      <c r="C52" s="31"/>
      <c r="D52" s="31"/>
      <c r="E52" s="41"/>
      <c r="F52" s="20">
        <v>23.629000000000001</v>
      </c>
      <c r="G52" s="22"/>
      <c r="H52" s="16">
        <v>2009214</v>
      </c>
      <c r="I52" s="24"/>
      <c r="J52" s="27"/>
    </row>
    <row r="53" spans="1:10" x14ac:dyDescent="0.25">
      <c r="A53" s="30"/>
      <c r="B53" s="35"/>
      <c r="C53" s="31"/>
      <c r="D53" s="31"/>
      <c r="E53" s="41"/>
      <c r="F53" s="20">
        <v>25.513000000000002</v>
      </c>
      <c r="G53" s="22"/>
      <c r="H53" s="16">
        <v>2009214</v>
      </c>
      <c r="I53" s="24"/>
      <c r="J53" s="27"/>
    </row>
    <row r="54" spans="1:10" ht="15.75" thickBot="1" x14ac:dyDescent="0.3">
      <c r="A54" s="38"/>
      <c r="B54" s="36"/>
      <c r="C54" s="32"/>
      <c r="D54" s="32"/>
      <c r="E54" s="32"/>
      <c r="F54" s="21">
        <v>12.446</v>
      </c>
      <c r="G54" s="23"/>
      <c r="H54" s="17">
        <v>2009214</v>
      </c>
      <c r="I54" s="25"/>
      <c r="J54" s="28"/>
    </row>
  </sheetData>
  <mergeCells count="81">
    <mergeCell ref="I3:I6"/>
    <mergeCell ref="J3:J6"/>
    <mergeCell ref="B7:B10"/>
    <mergeCell ref="C7:C10"/>
    <mergeCell ref="D7:D10"/>
    <mergeCell ref="E7:E10"/>
    <mergeCell ref="G7:G10"/>
    <mergeCell ref="I7:I10"/>
    <mergeCell ref="J7:J10"/>
    <mergeCell ref="B3:B6"/>
    <mergeCell ref="C3:C6"/>
    <mergeCell ref="D3:D6"/>
    <mergeCell ref="E3:E6"/>
    <mergeCell ref="G3:G6"/>
    <mergeCell ref="G11:G14"/>
    <mergeCell ref="I11:I14"/>
    <mergeCell ref="J11:J14"/>
    <mergeCell ref="A15:A22"/>
    <mergeCell ref="B15:B18"/>
    <mergeCell ref="C15:C18"/>
    <mergeCell ref="D15:D18"/>
    <mergeCell ref="E15:E18"/>
    <mergeCell ref="G15:G18"/>
    <mergeCell ref="I15:I18"/>
    <mergeCell ref="A3:A14"/>
    <mergeCell ref="B11:B14"/>
    <mergeCell ref="C11:C14"/>
    <mergeCell ref="D11:D14"/>
    <mergeCell ref="E11:E14"/>
    <mergeCell ref="J15:J18"/>
    <mergeCell ref="B19:B22"/>
    <mergeCell ref="C19:C22"/>
    <mergeCell ref="D19:D22"/>
    <mergeCell ref="E19:E22"/>
    <mergeCell ref="G19:G22"/>
    <mergeCell ref="I19:I22"/>
    <mergeCell ref="J19:J22"/>
    <mergeCell ref="A27:A38"/>
    <mergeCell ref="B27:B30"/>
    <mergeCell ref="C27:C30"/>
    <mergeCell ref="D27:D30"/>
    <mergeCell ref="E27:E30"/>
    <mergeCell ref="G27:G30"/>
    <mergeCell ref="I27:I30"/>
    <mergeCell ref="B35:B38"/>
    <mergeCell ref="C35:C38"/>
    <mergeCell ref="J27:J30"/>
    <mergeCell ref="B31:B34"/>
    <mergeCell ref="C31:C34"/>
    <mergeCell ref="D31:D34"/>
    <mergeCell ref="E31:E34"/>
    <mergeCell ref="G31:G34"/>
    <mergeCell ref="I31:I34"/>
    <mergeCell ref="J31:J34"/>
    <mergeCell ref="D35:D38"/>
    <mergeCell ref="E35:E38"/>
    <mergeCell ref="G35:G38"/>
    <mergeCell ref="I35:I38"/>
    <mergeCell ref="J35:J38"/>
    <mergeCell ref="A43:A54"/>
    <mergeCell ref="B43:B46"/>
    <mergeCell ref="C43:C46"/>
    <mergeCell ref="D43:D46"/>
    <mergeCell ref="E43:E46"/>
    <mergeCell ref="B51:B54"/>
    <mergeCell ref="C51:C54"/>
    <mergeCell ref="D51:D54"/>
    <mergeCell ref="E51:E54"/>
    <mergeCell ref="B47:B50"/>
    <mergeCell ref="C47:C50"/>
    <mergeCell ref="D47:D50"/>
    <mergeCell ref="E47:E50"/>
    <mergeCell ref="G47:G50"/>
    <mergeCell ref="G51:G54"/>
    <mergeCell ref="I51:I54"/>
    <mergeCell ref="J51:J54"/>
    <mergeCell ref="I43:I46"/>
    <mergeCell ref="J43:J46"/>
    <mergeCell ref="I47:I50"/>
    <mergeCell ref="J47:J50"/>
    <mergeCell ref="G43:G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AD49-AB7C-416B-8915-2BF45383AFA4}">
  <dimension ref="B2:E23"/>
  <sheetViews>
    <sheetView zoomScale="175" zoomScaleNormal="175" workbookViewId="0">
      <selection activeCell="H17" sqref="H17"/>
    </sheetView>
  </sheetViews>
  <sheetFormatPr baseColWidth="10" defaultRowHeight="15" x14ac:dyDescent="0.25"/>
  <cols>
    <col min="2" max="2" width="26.85546875" style="1" bestFit="1" customWidth="1"/>
    <col min="3" max="3" width="12.5703125" style="1" bestFit="1" customWidth="1"/>
    <col min="4" max="4" width="17" bestFit="1" customWidth="1"/>
    <col min="5" max="5" width="18.28515625" style="1" bestFit="1" customWidth="1"/>
  </cols>
  <sheetData>
    <row r="2" spans="2:5" x14ac:dyDescent="0.25">
      <c r="B2" s="2" t="s">
        <v>19</v>
      </c>
      <c r="C2" s="2" t="s">
        <v>4</v>
      </c>
      <c r="D2" s="2" t="s">
        <v>20</v>
      </c>
      <c r="E2" s="2" t="s">
        <v>21</v>
      </c>
    </row>
    <row r="3" spans="2:5" x14ac:dyDescent="0.25">
      <c r="B3" s="1" t="s">
        <v>18</v>
      </c>
      <c r="C3" s="1">
        <v>210.32599999999999</v>
      </c>
      <c r="D3" s="8">
        <f t="shared" ref="D3:D23" si="0">C3/60</f>
        <v>3.5054333333333334</v>
      </c>
      <c r="E3" s="1">
        <f>C3/10</f>
        <v>21.032599999999999</v>
      </c>
    </row>
    <row r="4" spans="2:5" x14ac:dyDescent="0.25">
      <c r="B4" s="1" t="s">
        <v>22</v>
      </c>
      <c r="C4" s="1">
        <v>49.575000000000003</v>
      </c>
      <c r="D4" s="8">
        <f t="shared" si="0"/>
        <v>0.82625000000000004</v>
      </c>
      <c r="E4" s="1">
        <f>C4/2</f>
        <v>24.787500000000001</v>
      </c>
    </row>
    <row r="5" spans="2:5" x14ac:dyDescent="0.25">
      <c r="B5" s="1" t="s">
        <v>23</v>
      </c>
      <c r="C5" s="1">
        <v>99.006</v>
      </c>
      <c r="D5" s="8">
        <f t="shared" si="0"/>
        <v>1.6500999999999999</v>
      </c>
      <c r="E5" s="1">
        <f>C5/3</f>
        <v>33.002000000000002</v>
      </c>
    </row>
    <row r="6" spans="2:5" x14ac:dyDescent="0.25">
      <c r="B6" s="1" t="s">
        <v>24</v>
      </c>
      <c r="C6" s="1">
        <v>311.40499999999997</v>
      </c>
      <c r="D6" s="8">
        <f t="shared" si="0"/>
        <v>5.1900833333333329</v>
      </c>
      <c r="E6" s="1">
        <f>C6/15</f>
        <v>20.760333333333332</v>
      </c>
    </row>
    <row r="7" spans="2:5" x14ac:dyDescent="0.25">
      <c r="B7" s="1" t="s">
        <v>25</v>
      </c>
      <c r="C7" s="1">
        <v>481.05399999999997</v>
      </c>
      <c r="D7" s="8">
        <f t="shared" si="0"/>
        <v>8.0175666666666654</v>
      </c>
      <c r="E7" s="1">
        <f>C7/25</f>
        <v>19.242159999999998</v>
      </c>
    </row>
    <row r="8" spans="2:5" x14ac:dyDescent="0.25">
      <c r="B8" s="1" t="s">
        <v>26</v>
      </c>
      <c r="C8" s="1">
        <v>102.715</v>
      </c>
      <c r="D8" s="8">
        <f t="shared" si="0"/>
        <v>1.7119166666666668</v>
      </c>
      <c r="E8" s="1">
        <f>C8/5</f>
        <v>20.542999999999999</v>
      </c>
    </row>
    <row r="9" spans="2:5" x14ac:dyDescent="0.25">
      <c r="D9" s="8"/>
    </row>
    <row r="10" spans="2:5" x14ac:dyDescent="0.25">
      <c r="B10" s="1" t="s">
        <v>27</v>
      </c>
      <c r="C10" s="1">
        <v>325.61700000000002</v>
      </c>
      <c r="D10" s="8">
        <f t="shared" si="0"/>
        <v>5.4269500000000006</v>
      </c>
      <c r="E10" s="1">
        <f>C10/15</f>
        <v>21.707800000000002</v>
      </c>
    </row>
    <row r="11" spans="2:5" x14ac:dyDescent="0.25">
      <c r="B11" s="1" t="s">
        <v>18</v>
      </c>
      <c r="C11" s="1">
        <v>235.16200000000001</v>
      </c>
      <c r="D11" s="8">
        <f t="shared" si="0"/>
        <v>3.9193666666666669</v>
      </c>
      <c r="E11" s="1">
        <f>C11/10</f>
        <v>23.516200000000001</v>
      </c>
    </row>
    <row r="12" spans="2:5" x14ac:dyDescent="0.25">
      <c r="B12" s="1" t="s">
        <v>26</v>
      </c>
      <c r="C12" s="1">
        <v>138.55000000000001</v>
      </c>
      <c r="D12" s="8">
        <f t="shared" si="0"/>
        <v>2.309166666666667</v>
      </c>
      <c r="E12" s="1">
        <f>C12/5</f>
        <v>27.71</v>
      </c>
    </row>
    <row r="13" spans="2:5" x14ac:dyDescent="0.25">
      <c r="B13" s="1" t="s">
        <v>29</v>
      </c>
      <c r="C13" s="1">
        <v>518.85500000000002</v>
      </c>
      <c r="D13" s="8">
        <f t="shared" si="0"/>
        <v>8.6475833333333334</v>
      </c>
      <c r="E13" s="1">
        <f>C13/20</f>
        <v>25.94275</v>
      </c>
    </row>
    <row r="14" spans="2:5" x14ac:dyDescent="0.25">
      <c r="B14" s="1" t="s">
        <v>28</v>
      </c>
      <c r="C14" s="1">
        <v>232.16900000000001</v>
      </c>
      <c r="D14" s="8">
        <f t="shared" si="0"/>
        <v>3.8694833333333336</v>
      </c>
      <c r="E14" s="1">
        <f>C14/10</f>
        <v>23.216900000000003</v>
      </c>
    </row>
    <row r="15" spans="2:5" x14ac:dyDescent="0.25">
      <c r="B15" s="1" t="s">
        <v>29</v>
      </c>
      <c r="C15" s="1">
        <v>474.40899999999999</v>
      </c>
      <c r="D15" s="8">
        <f t="shared" si="0"/>
        <v>7.9068166666666668</v>
      </c>
      <c r="E15" s="1">
        <f>C15/20</f>
        <v>23.72045</v>
      </c>
    </row>
    <row r="16" spans="2:5" x14ac:dyDescent="0.25">
      <c r="B16" s="1" t="s">
        <v>28</v>
      </c>
      <c r="C16" s="1">
        <v>231.107</v>
      </c>
      <c r="D16" s="8">
        <f t="shared" si="0"/>
        <v>3.8517833333333331</v>
      </c>
      <c r="E16" s="1">
        <f>C16/10</f>
        <v>23.110700000000001</v>
      </c>
    </row>
    <row r="17" spans="2:5" x14ac:dyDescent="0.25">
      <c r="D17" s="8"/>
    </row>
    <row r="18" spans="2:5" x14ac:dyDescent="0.25">
      <c r="B18" s="1" t="s">
        <v>30</v>
      </c>
      <c r="C18" s="1">
        <v>87.691999999999993</v>
      </c>
      <c r="D18" s="8">
        <f t="shared" si="0"/>
        <v>1.4615333333333331</v>
      </c>
      <c r="E18" s="1">
        <f>C18/4</f>
        <v>21.922999999999998</v>
      </c>
    </row>
    <row r="19" spans="2:5" x14ac:dyDescent="0.25">
      <c r="B19" s="1" t="s">
        <v>26</v>
      </c>
      <c r="C19" s="1">
        <v>128.97</v>
      </c>
      <c r="D19" s="8">
        <f t="shared" si="0"/>
        <v>2.1495000000000002</v>
      </c>
      <c r="E19" s="1">
        <f>C19/5</f>
        <v>25.794</v>
      </c>
    </row>
    <row r="20" spans="2:5" x14ac:dyDescent="0.25">
      <c r="B20" s="1" t="s">
        <v>30</v>
      </c>
      <c r="C20" s="1">
        <v>81.706999999999994</v>
      </c>
      <c r="D20" s="8">
        <f t="shared" si="0"/>
        <v>1.3617833333333331</v>
      </c>
      <c r="E20" s="1">
        <f>C20/4</f>
        <v>20.426749999999998</v>
      </c>
    </row>
    <row r="21" spans="2:5" x14ac:dyDescent="0.25">
      <c r="B21" s="1" t="s">
        <v>26</v>
      </c>
      <c r="C21" s="1">
        <v>137.922</v>
      </c>
      <c r="D21" s="8">
        <f t="shared" si="0"/>
        <v>2.2986999999999997</v>
      </c>
      <c r="E21" s="1">
        <f>C21/5</f>
        <v>27.584399999999999</v>
      </c>
    </row>
    <row r="22" spans="2:5" x14ac:dyDescent="0.25">
      <c r="B22" s="1" t="s">
        <v>18</v>
      </c>
      <c r="C22" s="1">
        <v>192.60900000000001</v>
      </c>
      <c r="D22" s="8">
        <f t="shared" si="0"/>
        <v>3.2101500000000001</v>
      </c>
      <c r="E22" s="1">
        <f>C22/10</f>
        <v>19.260899999999999</v>
      </c>
    </row>
    <row r="23" spans="2:5" x14ac:dyDescent="0.25">
      <c r="B23" s="1" t="s">
        <v>28</v>
      </c>
      <c r="C23" s="1">
        <v>167.68</v>
      </c>
      <c r="D23" s="8">
        <f t="shared" si="0"/>
        <v>2.7946666666666666</v>
      </c>
      <c r="E23" s="1">
        <f>C23/10</f>
        <v>16.768000000000001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B812-062F-4D66-A7EE-393E20D7A388}">
  <dimension ref="A1:E89"/>
  <sheetViews>
    <sheetView tabSelected="1" zoomScale="220" zoomScaleNormal="220" workbookViewId="0">
      <selection activeCell="E1" sqref="E1"/>
    </sheetView>
  </sheetViews>
  <sheetFormatPr baseColWidth="10" defaultRowHeight="15" x14ac:dyDescent="0.25"/>
  <cols>
    <col min="1" max="1" width="11.42578125" style="1"/>
  </cols>
  <sheetData>
    <row r="1" spans="1:5" ht="15.75" thickBot="1" x14ac:dyDescent="0.3">
      <c r="A1" s="43" t="s">
        <v>5</v>
      </c>
      <c r="B1" s="43" t="s">
        <v>4</v>
      </c>
    </row>
    <row r="2" spans="1:5" x14ac:dyDescent="0.25">
      <c r="A2" s="1" t="s">
        <v>6</v>
      </c>
      <c r="B2" s="3">
        <v>27.59</v>
      </c>
      <c r="E2" s="3"/>
    </row>
    <row r="3" spans="1:5" x14ac:dyDescent="0.25">
      <c r="A3" s="1" t="s">
        <v>6</v>
      </c>
      <c r="B3" s="3">
        <v>12.35</v>
      </c>
      <c r="E3" s="3"/>
    </row>
    <row r="4" spans="1:5" x14ac:dyDescent="0.25">
      <c r="A4" s="1" t="s">
        <v>6</v>
      </c>
      <c r="B4" s="3">
        <v>18.327999999999999</v>
      </c>
      <c r="E4" s="3"/>
    </row>
    <row r="5" spans="1:5" ht="15.75" thickBot="1" x14ac:dyDescent="0.3">
      <c r="A5" s="42" t="s">
        <v>6</v>
      </c>
      <c r="B5" s="5">
        <v>31.423999999999999</v>
      </c>
    </row>
    <row r="6" spans="1:5" x14ac:dyDescent="0.25">
      <c r="A6" s="1" t="s">
        <v>6</v>
      </c>
      <c r="B6" s="3">
        <v>5.3929999999999998</v>
      </c>
    </row>
    <row r="7" spans="1:5" x14ac:dyDescent="0.25">
      <c r="A7" s="1" t="s">
        <v>6</v>
      </c>
      <c r="B7" s="3">
        <v>17.356000000000002</v>
      </c>
    </row>
    <row r="8" spans="1:5" x14ac:dyDescent="0.25">
      <c r="A8" s="1" t="s">
        <v>6</v>
      </c>
      <c r="B8" s="3">
        <v>8.3049999999999997</v>
      </c>
    </row>
    <row r="9" spans="1:5" ht="15.75" thickBot="1" x14ac:dyDescent="0.3">
      <c r="A9" s="42" t="s">
        <v>6</v>
      </c>
      <c r="B9" s="5">
        <v>20.434999999999999</v>
      </c>
    </row>
    <row r="10" spans="1:5" x14ac:dyDescent="0.25">
      <c r="A10" s="1" t="s">
        <v>6</v>
      </c>
      <c r="B10" s="3">
        <v>34.512999999999998</v>
      </c>
    </row>
    <row r="11" spans="1:5" x14ac:dyDescent="0.25">
      <c r="A11" s="1" t="s">
        <v>6</v>
      </c>
      <c r="B11" s="3">
        <v>30.617000000000001</v>
      </c>
    </row>
    <row r="12" spans="1:5" x14ac:dyDescent="0.25">
      <c r="A12" s="1" t="s">
        <v>6</v>
      </c>
      <c r="B12" s="3">
        <v>18.452000000000002</v>
      </c>
    </row>
    <row r="13" spans="1:5" ht="15.75" thickBot="1" x14ac:dyDescent="0.3">
      <c r="A13" s="42" t="s">
        <v>6</v>
      </c>
      <c r="B13" s="5">
        <v>20.398</v>
      </c>
    </row>
    <row r="14" spans="1:5" x14ac:dyDescent="0.25">
      <c r="A14" s="1" t="s">
        <v>6</v>
      </c>
      <c r="B14" s="3">
        <v>14.305</v>
      </c>
    </row>
    <row r="15" spans="1:5" x14ac:dyDescent="0.25">
      <c r="A15" s="1" t="s">
        <v>6</v>
      </c>
      <c r="B15" s="3">
        <v>21.09</v>
      </c>
    </row>
    <row r="16" spans="1:5" x14ac:dyDescent="0.25">
      <c r="A16" s="1" t="s">
        <v>6</v>
      </c>
      <c r="B16" s="3">
        <v>9.1470000000000002</v>
      </c>
    </row>
    <row r="17" spans="1:2" ht="15.75" thickBot="1" x14ac:dyDescent="0.3">
      <c r="A17" s="42" t="s">
        <v>6</v>
      </c>
      <c r="B17" s="5">
        <v>8.4260000000000002</v>
      </c>
    </row>
    <row r="18" spans="1:2" x14ac:dyDescent="0.25">
      <c r="A18" s="1" t="s">
        <v>6</v>
      </c>
      <c r="B18" s="3">
        <v>11.291</v>
      </c>
    </row>
    <row r="19" spans="1:2" x14ac:dyDescent="0.25">
      <c r="A19" s="1" t="s">
        <v>6</v>
      </c>
      <c r="B19" s="3">
        <v>18.399999999999999</v>
      </c>
    </row>
    <row r="20" spans="1:2" x14ac:dyDescent="0.25">
      <c r="A20" s="1" t="s">
        <v>6</v>
      </c>
      <c r="B20" s="3">
        <v>25.193999999999999</v>
      </c>
    </row>
    <row r="21" spans="1:2" ht="15.75" thickBot="1" x14ac:dyDescent="0.3">
      <c r="A21" s="42" t="s">
        <v>6</v>
      </c>
      <c r="B21" s="5">
        <v>20.257999999999999</v>
      </c>
    </row>
    <row r="22" spans="1:2" x14ac:dyDescent="0.25">
      <c r="A22" s="1" t="s">
        <v>7</v>
      </c>
      <c r="B22" s="3">
        <v>6.3460000000000001</v>
      </c>
    </row>
    <row r="23" spans="1:2" x14ac:dyDescent="0.25">
      <c r="A23" s="1" t="s">
        <v>7</v>
      </c>
      <c r="B23" s="3">
        <v>25.361000000000001</v>
      </c>
    </row>
    <row r="24" spans="1:2" x14ac:dyDescent="0.25">
      <c r="A24" s="1" t="s">
        <v>7</v>
      </c>
      <c r="B24" s="3">
        <v>10.616</v>
      </c>
    </row>
    <row r="25" spans="1:2" ht="15.75" thickBot="1" x14ac:dyDescent="0.3">
      <c r="A25" s="42" t="s">
        <v>7</v>
      </c>
      <c r="B25" s="5">
        <v>21.341000000000001</v>
      </c>
    </row>
    <row r="26" spans="1:2" x14ac:dyDescent="0.25">
      <c r="A26" s="1" t="s">
        <v>7</v>
      </c>
      <c r="B26" s="3">
        <v>24.51</v>
      </c>
    </row>
    <row r="27" spans="1:2" x14ac:dyDescent="0.25">
      <c r="A27" s="1" t="s">
        <v>7</v>
      </c>
      <c r="B27" s="3">
        <v>10.319000000000001</v>
      </c>
    </row>
    <row r="28" spans="1:2" x14ac:dyDescent="0.25">
      <c r="A28" s="1" t="s">
        <v>7</v>
      </c>
      <c r="B28" s="3">
        <v>18.483000000000001</v>
      </c>
    </row>
    <row r="29" spans="1:2" ht="15.75" thickBot="1" x14ac:dyDescent="0.3">
      <c r="A29" s="42" t="s">
        <v>7</v>
      </c>
      <c r="B29" s="5">
        <v>10.464</v>
      </c>
    </row>
    <row r="30" spans="1:2" x14ac:dyDescent="0.25">
      <c r="A30" s="1" t="s">
        <v>7</v>
      </c>
      <c r="B30" s="3">
        <v>13.553000000000001</v>
      </c>
    </row>
    <row r="31" spans="1:2" x14ac:dyDescent="0.25">
      <c r="A31" s="1" t="s">
        <v>7</v>
      </c>
      <c r="B31" s="3">
        <v>21.434000000000001</v>
      </c>
    </row>
    <row r="32" spans="1:2" x14ac:dyDescent="0.25">
      <c r="A32" s="1" t="s">
        <v>7</v>
      </c>
      <c r="B32" s="3">
        <v>20.498000000000001</v>
      </c>
    </row>
    <row r="33" spans="1:2" ht="15.75" thickBot="1" x14ac:dyDescent="0.3">
      <c r="A33" s="42" t="s">
        <v>7</v>
      </c>
      <c r="B33" s="5">
        <v>20.5</v>
      </c>
    </row>
    <row r="34" spans="1:2" x14ac:dyDescent="0.25">
      <c r="A34" s="1" t="s">
        <v>8</v>
      </c>
      <c r="B34" s="3">
        <v>10.965</v>
      </c>
    </row>
    <row r="35" spans="1:2" x14ac:dyDescent="0.25">
      <c r="A35" s="1" t="s">
        <v>8</v>
      </c>
      <c r="B35" s="3">
        <v>16.082000000000001</v>
      </c>
    </row>
    <row r="36" spans="1:2" x14ac:dyDescent="0.25">
      <c r="A36" s="1" t="s">
        <v>8</v>
      </c>
      <c r="B36" s="3">
        <v>23.155000000000001</v>
      </c>
    </row>
    <row r="37" spans="1:2" ht="15.75" thickBot="1" x14ac:dyDescent="0.3">
      <c r="A37" s="42" t="s">
        <v>8</v>
      </c>
      <c r="B37" s="5">
        <v>33.942999999999998</v>
      </c>
    </row>
    <row r="38" spans="1:2" x14ac:dyDescent="0.25">
      <c r="A38" s="1" t="s">
        <v>8</v>
      </c>
      <c r="B38" s="3">
        <v>25.257999999999999</v>
      </c>
    </row>
    <row r="39" spans="1:2" x14ac:dyDescent="0.25">
      <c r="A39" s="1" t="s">
        <v>8</v>
      </c>
      <c r="B39" s="3">
        <v>9.0980000000000008</v>
      </c>
    </row>
    <row r="40" spans="1:2" x14ac:dyDescent="0.25">
      <c r="A40" s="1" t="s">
        <v>8</v>
      </c>
      <c r="B40" s="3">
        <v>21.99</v>
      </c>
    </row>
    <row r="41" spans="1:2" ht="15.75" thickBot="1" x14ac:dyDescent="0.3">
      <c r="A41" s="42" t="s">
        <v>8</v>
      </c>
      <c r="B41" s="5">
        <v>20.949000000000002</v>
      </c>
    </row>
    <row r="42" spans="1:2" x14ac:dyDescent="0.25">
      <c r="A42" s="1" t="s">
        <v>8</v>
      </c>
      <c r="B42" s="3">
        <v>11.101000000000001</v>
      </c>
    </row>
    <row r="43" spans="1:2" x14ac:dyDescent="0.25">
      <c r="A43" s="1" t="s">
        <v>8</v>
      </c>
      <c r="B43" s="3">
        <v>23.629000000000001</v>
      </c>
    </row>
    <row r="44" spans="1:2" x14ac:dyDescent="0.25">
      <c r="A44" s="1" t="s">
        <v>8</v>
      </c>
      <c r="B44" s="3">
        <v>25.513000000000002</v>
      </c>
    </row>
    <row r="45" spans="1:2" ht="15.75" thickBot="1" x14ac:dyDescent="0.3">
      <c r="A45" s="42" t="s">
        <v>8</v>
      </c>
      <c r="B45" s="5">
        <v>12.446</v>
      </c>
    </row>
    <row r="46" spans="1:2" x14ac:dyDescent="0.25">
      <c r="A46" s="1" t="s">
        <v>1</v>
      </c>
      <c r="B46" s="3">
        <v>27.59</v>
      </c>
    </row>
    <row r="47" spans="1:2" x14ac:dyDescent="0.25">
      <c r="A47" s="1" t="s">
        <v>1</v>
      </c>
      <c r="B47" s="3">
        <v>12.35</v>
      </c>
    </row>
    <row r="48" spans="1:2" x14ac:dyDescent="0.25">
      <c r="A48" s="1" t="s">
        <v>1</v>
      </c>
      <c r="B48" s="3">
        <v>18.327999999999999</v>
      </c>
    </row>
    <row r="49" spans="1:2" ht="15.75" thickBot="1" x14ac:dyDescent="0.3">
      <c r="A49" s="42" t="s">
        <v>1</v>
      </c>
      <c r="B49" s="5">
        <v>31.423999999999999</v>
      </c>
    </row>
    <row r="50" spans="1:2" x14ac:dyDescent="0.25">
      <c r="A50" s="1" t="s">
        <v>1</v>
      </c>
      <c r="B50" s="3">
        <v>5.3929999999999998</v>
      </c>
    </row>
    <row r="51" spans="1:2" x14ac:dyDescent="0.25">
      <c r="A51" s="1" t="s">
        <v>1</v>
      </c>
      <c r="B51" s="3">
        <v>17.356000000000002</v>
      </c>
    </row>
    <row r="52" spans="1:2" x14ac:dyDescent="0.25">
      <c r="A52" s="1" t="s">
        <v>1</v>
      </c>
      <c r="B52" s="3">
        <v>8.3049999999999997</v>
      </c>
    </row>
    <row r="53" spans="1:2" ht="15.75" thickBot="1" x14ac:dyDescent="0.3">
      <c r="A53" s="42" t="s">
        <v>1</v>
      </c>
      <c r="B53" s="5">
        <v>20.434999999999999</v>
      </c>
    </row>
    <row r="54" spans="1:2" x14ac:dyDescent="0.25">
      <c r="A54" s="1" t="s">
        <v>1</v>
      </c>
      <c r="B54" s="3">
        <v>34.512999999999998</v>
      </c>
    </row>
    <row r="55" spans="1:2" x14ac:dyDescent="0.25">
      <c r="A55" s="1" t="s">
        <v>1</v>
      </c>
      <c r="B55" s="3">
        <v>30.617000000000001</v>
      </c>
    </row>
    <row r="56" spans="1:2" x14ac:dyDescent="0.25">
      <c r="A56" s="1" t="s">
        <v>1</v>
      </c>
      <c r="B56" s="3">
        <v>18.452000000000002</v>
      </c>
    </row>
    <row r="57" spans="1:2" ht="15.75" thickBot="1" x14ac:dyDescent="0.3">
      <c r="A57" s="42" t="s">
        <v>1</v>
      </c>
      <c r="B57" s="5">
        <v>20.398</v>
      </c>
    </row>
    <row r="58" spans="1:2" x14ac:dyDescent="0.25">
      <c r="A58" s="1" t="s">
        <v>1</v>
      </c>
      <c r="B58" s="3">
        <v>14.305</v>
      </c>
    </row>
    <row r="59" spans="1:2" x14ac:dyDescent="0.25">
      <c r="A59" s="1" t="s">
        <v>1</v>
      </c>
      <c r="B59" s="3">
        <v>21.09</v>
      </c>
    </row>
    <row r="60" spans="1:2" x14ac:dyDescent="0.25">
      <c r="A60" s="1" t="s">
        <v>1</v>
      </c>
      <c r="B60" s="3">
        <v>9.1470000000000002</v>
      </c>
    </row>
    <row r="61" spans="1:2" ht="15.75" thickBot="1" x14ac:dyDescent="0.3">
      <c r="A61" s="42" t="s">
        <v>1</v>
      </c>
      <c r="B61" s="5">
        <v>8.4260000000000002</v>
      </c>
    </row>
    <row r="62" spans="1:2" x14ac:dyDescent="0.25">
      <c r="A62" s="1" t="s">
        <v>1</v>
      </c>
      <c r="B62" s="3">
        <v>11.291</v>
      </c>
    </row>
    <row r="63" spans="1:2" x14ac:dyDescent="0.25">
      <c r="A63" s="1" t="s">
        <v>1</v>
      </c>
      <c r="B63" s="3">
        <v>18.399999999999999</v>
      </c>
    </row>
    <row r="64" spans="1:2" x14ac:dyDescent="0.25">
      <c r="A64" s="1" t="s">
        <v>1</v>
      </c>
      <c r="B64" s="3">
        <v>25.193999999999999</v>
      </c>
    </row>
    <row r="65" spans="1:2" ht="15.75" thickBot="1" x14ac:dyDescent="0.3">
      <c r="A65" s="42" t="s">
        <v>1</v>
      </c>
      <c r="B65" s="5">
        <v>20.257999999999999</v>
      </c>
    </row>
    <row r="66" spans="1:2" x14ac:dyDescent="0.25">
      <c r="A66" s="1" t="s">
        <v>1</v>
      </c>
      <c r="B66" s="3">
        <v>6.3460000000000001</v>
      </c>
    </row>
    <row r="67" spans="1:2" x14ac:dyDescent="0.25">
      <c r="A67" s="1" t="s">
        <v>1</v>
      </c>
      <c r="B67" s="3">
        <v>25.361000000000001</v>
      </c>
    </row>
    <row r="68" spans="1:2" x14ac:dyDescent="0.25">
      <c r="A68" s="1" t="s">
        <v>1</v>
      </c>
      <c r="B68" s="3">
        <v>10.616</v>
      </c>
    </row>
    <row r="69" spans="1:2" ht="15.75" thickBot="1" x14ac:dyDescent="0.3">
      <c r="A69" s="42" t="s">
        <v>1</v>
      </c>
      <c r="B69" s="5">
        <v>21.341000000000001</v>
      </c>
    </row>
    <row r="70" spans="1:2" x14ac:dyDescent="0.25">
      <c r="A70" s="1" t="s">
        <v>1</v>
      </c>
      <c r="B70" s="3">
        <v>24.51</v>
      </c>
    </row>
    <row r="71" spans="1:2" x14ac:dyDescent="0.25">
      <c r="A71" s="1" t="s">
        <v>1</v>
      </c>
      <c r="B71" s="3">
        <v>10.319000000000001</v>
      </c>
    </row>
    <row r="72" spans="1:2" x14ac:dyDescent="0.25">
      <c r="A72" s="1" t="s">
        <v>1</v>
      </c>
      <c r="B72" s="3">
        <v>18.483000000000001</v>
      </c>
    </row>
    <row r="73" spans="1:2" ht="15.75" thickBot="1" x14ac:dyDescent="0.3">
      <c r="A73" s="42" t="s">
        <v>1</v>
      </c>
      <c r="B73" s="5">
        <v>10.464</v>
      </c>
    </row>
    <row r="74" spans="1:2" x14ac:dyDescent="0.25">
      <c r="A74" s="1" t="s">
        <v>1</v>
      </c>
      <c r="B74" s="3">
        <v>13.553000000000001</v>
      </c>
    </row>
    <row r="75" spans="1:2" x14ac:dyDescent="0.25">
      <c r="A75" s="1" t="s">
        <v>1</v>
      </c>
      <c r="B75" s="3">
        <v>21.434000000000001</v>
      </c>
    </row>
    <row r="76" spans="1:2" x14ac:dyDescent="0.25">
      <c r="A76" s="1" t="s">
        <v>1</v>
      </c>
      <c r="B76" s="3">
        <v>20.498000000000001</v>
      </c>
    </row>
    <row r="77" spans="1:2" ht="15.75" thickBot="1" x14ac:dyDescent="0.3">
      <c r="A77" s="42" t="s">
        <v>1</v>
      </c>
      <c r="B77" s="5">
        <v>20.5</v>
      </c>
    </row>
    <row r="78" spans="1:2" x14ac:dyDescent="0.25">
      <c r="A78" s="1" t="s">
        <v>1</v>
      </c>
      <c r="B78" s="3">
        <v>10.965</v>
      </c>
    </row>
    <row r="79" spans="1:2" x14ac:dyDescent="0.25">
      <c r="A79" s="1" t="s">
        <v>1</v>
      </c>
      <c r="B79" s="3">
        <v>16.082000000000001</v>
      </c>
    </row>
    <row r="80" spans="1:2" x14ac:dyDescent="0.25">
      <c r="A80" s="1" t="s">
        <v>1</v>
      </c>
      <c r="B80" s="3">
        <v>23.155000000000001</v>
      </c>
    </row>
    <row r="81" spans="1:2" ht="15.75" thickBot="1" x14ac:dyDescent="0.3">
      <c r="A81" s="42" t="s">
        <v>1</v>
      </c>
      <c r="B81" s="5">
        <v>33.942999999999998</v>
      </c>
    </row>
    <row r="82" spans="1:2" x14ac:dyDescent="0.25">
      <c r="A82" s="1" t="s">
        <v>1</v>
      </c>
      <c r="B82" s="3">
        <v>25.257999999999999</v>
      </c>
    </row>
    <row r="83" spans="1:2" x14ac:dyDescent="0.25">
      <c r="A83" s="1" t="s">
        <v>1</v>
      </c>
      <c r="B83" s="3">
        <v>9.0980000000000008</v>
      </c>
    </row>
    <row r="84" spans="1:2" x14ac:dyDescent="0.25">
      <c r="A84" s="1" t="s">
        <v>1</v>
      </c>
      <c r="B84" s="3">
        <v>21.99</v>
      </c>
    </row>
    <row r="85" spans="1:2" ht="15.75" thickBot="1" x14ac:dyDescent="0.3">
      <c r="A85" s="42" t="s">
        <v>1</v>
      </c>
      <c r="B85" s="5">
        <v>20.949000000000002</v>
      </c>
    </row>
    <row r="86" spans="1:2" x14ac:dyDescent="0.25">
      <c r="A86" s="1" t="s">
        <v>1</v>
      </c>
      <c r="B86" s="3">
        <v>11.101000000000001</v>
      </c>
    </row>
    <row r="87" spans="1:2" x14ac:dyDescent="0.25">
      <c r="A87" s="1" t="s">
        <v>1</v>
      </c>
      <c r="B87" s="3">
        <v>23.629000000000001</v>
      </c>
    </row>
    <row r="88" spans="1:2" x14ac:dyDescent="0.25">
      <c r="A88" s="1" t="s">
        <v>1</v>
      </c>
      <c r="B88" s="3">
        <v>25.513000000000002</v>
      </c>
    </row>
    <row r="89" spans="1:2" ht="15.75" thickBot="1" x14ac:dyDescent="0.3">
      <c r="A89" s="42" t="s">
        <v>1</v>
      </c>
      <c r="B89" s="5">
        <v>12.446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Tests</vt:lpstr>
      <vt:lpstr>Creations time</vt:lpstr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Iglesias</dc:creator>
  <cp:lastModifiedBy>David Iglesias</cp:lastModifiedBy>
  <dcterms:created xsi:type="dcterms:W3CDTF">2015-06-05T18:19:34Z</dcterms:created>
  <dcterms:modified xsi:type="dcterms:W3CDTF">2022-12-02T08:06:53Z</dcterms:modified>
</cp:coreProperties>
</file>