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School\COSC 304\"/>
    </mc:Choice>
  </mc:AlternateContent>
  <xr:revisionPtr revIDLastSave="0" documentId="13_ncr:1_{D25D5393-5255-4A69-A7BA-D235925C8C9A}" xr6:coauthVersionLast="47" xr6:coauthVersionMax="47" xr10:uidLastSave="{00000000-0000-0000-0000-000000000000}"/>
  <bookViews>
    <workbookView xWindow="-110" yWindow="-110" windowWidth="25820" windowHeight="15500" xr2:uid="{C8DBAA9B-DF80-448D-82AE-BD62CE18F04C}"/>
  </bookViews>
  <sheets>
    <sheet name="initialpredict" sheetId="3" r:id="rId1"/>
    <sheet name="salesprediction" sheetId="4" r:id="rId2"/>
    <sheet name="salesData" sheetId="25" r:id="rId3"/>
    <sheet name="salesbyprovince" sheetId="11" r:id="rId4"/>
    <sheet name="salesByProvinceViz" sheetId="10" r:id="rId5"/>
    <sheet name="productsales" sheetId="24" r:id="rId6"/>
    <sheet name="averageRating" sheetId="34" r:id="rId7"/>
    <sheet name="totalRevenuebyMonth" sheetId="36" r:id="rId8"/>
    <sheet name="monthlyRevenue" sheetId="35" r:id="rId9"/>
    <sheet name="currentproductinventory" sheetId="32" r:id="rId10"/>
    <sheet name="productsales (log)" sheetId="31" r:id="rId11"/>
    <sheet name="totalInventory" sheetId="29" r:id="rId12"/>
    <sheet name="wareHouseShipments" sheetId="28" r:id="rId13"/>
    <sheet name="productsales2023" sheetId="26" r:id="rId14"/>
  </sheets>
  <definedNames>
    <definedName name="_xlchart.v5.0" hidden="1">salesByProvinceViz!$G$1</definedName>
    <definedName name="_xlchart.v5.1" hidden="1">salesByProvinceViz!$G$2:$G$11</definedName>
    <definedName name="_xlchart.v5.2" hidden="1">salesByProvinceViz!$H$1</definedName>
    <definedName name="_xlchart.v5.3" hidden="1">salesByProvinceViz!$H$2:$H$11</definedName>
    <definedName name="ExternalData_1" localSheetId="9" hidden="1">currentproductinventory!#REF!</definedName>
    <definedName name="ExternalData_1" localSheetId="3" hidden="1">salesbyprovince!$A$1:$C$31</definedName>
    <definedName name="ExternalData_1" localSheetId="4" hidden="1">salesByProvinceViz!$G$1:$H$11</definedName>
    <definedName name="ExternalData_2" localSheetId="6" hidden="1">averageRating!$A$1:$C$198</definedName>
    <definedName name="ExternalData_2" localSheetId="8" hidden="1">monthlyRevenue!$A$1:$B$49</definedName>
    <definedName name="ExternalData_2" localSheetId="5" hidden="1">productsales!$A$1:$E$766</definedName>
    <definedName name="ExternalData_2" localSheetId="12" hidden="1">wareHouseShipments!$A$1:$B$4</definedName>
    <definedName name="ExternalData_3" localSheetId="11" hidden="1">totalInventory!$A$1:$B$4</definedName>
    <definedName name="ExternalData_3" localSheetId="7" hidden="1">totalRevenuebyMonth!$A$1:$B$13</definedName>
  </definedName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" i="31" l="1"/>
  <c r="O9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4" i="31"/>
  <c r="O95" i="31"/>
  <c r="O96" i="31"/>
  <c r="O97" i="31"/>
  <c r="O98" i="31"/>
  <c r="O99" i="31"/>
  <c r="O100" i="31"/>
  <c r="O101" i="31"/>
  <c r="O102" i="31"/>
  <c r="O103" i="31"/>
  <c r="O104" i="31"/>
  <c r="O105" i="31"/>
  <c r="O106" i="31"/>
  <c r="O107" i="31"/>
  <c r="O108" i="31"/>
  <c r="O109" i="31"/>
  <c r="O110" i="31"/>
  <c r="O111" i="31"/>
  <c r="O112" i="31"/>
  <c r="O113" i="31"/>
  <c r="O114" i="31"/>
  <c r="O115" i="31"/>
  <c r="O116" i="31"/>
  <c r="O117" i="31"/>
  <c r="O118" i="31"/>
  <c r="O119" i="31"/>
  <c r="O120" i="3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O135" i="31"/>
  <c r="O136" i="31"/>
  <c r="O137" i="31"/>
  <c r="O138" i="31"/>
  <c r="O139" i="31"/>
  <c r="O140" i="31"/>
  <c r="O141" i="31"/>
  <c r="O142" i="31"/>
  <c r="O143" i="31"/>
  <c r="O144" i="31"/>
  <c r="O145" i="31"/>
  <c r="O146" i="31"/>
  <c r="O147" i="31"/>
  <c r="O148" i="31"/>
  <c r="O149" i="31"/>
  <c r="O150" i="31"/>
  <c r="O151" i="31"/>
  <c r="O152" i="31"/>
  <c r="O153" i="31"/>
  <c r="O154" i="31"/>
  <c r="O155" i="31"/>
  <c r="O156" i="31"/>
  <c r="O157" i="31"/>
  <c r="O158" i="31"/>
  <c r="O159" i="31"/>
  <c r="O160" i="31"/>
  <c r="O161" i="31"/>
  <c r="O162" i="31"/>
  <c r="O163" i="31"/>
  <c r="O164" i="31"/>
  <c r="O165" i="31"/>
  <c r="O166" i="31"/>
  <c r="O167" i="31"/>
  <c r="O168" i="31"/>
  <c r="O169" i="31"/>
  <c r="O170" i="31"/>
  <c r="O171" i="31"/>
  <c r="O172" i="31"/>
  <c r="O173" i="31"/>
  <c r="O174" i="31"/>
  <c r="O175" i="31"/>
  <c r="O176" i="31"/>
  <c r="O177" i="31"/>
  <c r="O178" i="31"/>
  <c r="O179" i="31"/>
  <c r="O180" i="31"/>
  <c r="O181" i="31"/>
  <c r="O182" i="31"/>
  <c r="O183" i="31"/>
  <c r="O184" i="31"/>
  <c r="O185" i="31"/>
  <c r="O186" i="31"/>
  <c r="O187" i="31"/>
  <c r="O188" i="31"/>
  <c r="O189" i="31"/>
  <c r="O190" i="31"/>
  <c r="O191" i="31"/>
  <c r="O192" i="31"/>
  <c r="O193" i="31"/>
  <c r="O194" i="31"/>
  <c r="O195" i="31"/>
  <c r="O196" i="31"/>
  <c r="O197" i="31"/>
  <c r="O198" i="31"/>
  <c r="O199" i="31"/>
  <c r="O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N101" i="31"/>
  <c r="N102" i="31"/>
  <c r="N103" i="31"/>
  <c r="N104" i="31"/>
  <c r="N105" i="31"/>
  <c r="N106" i="31"/>
  <c r="N107" i="31"/>
  <c r="N108" i="31"/>
  <c r="N109" i="31"/>
  <c r="N110" i="31"/>
  <c r="N111" i="31"/>
  <c r="N112" i="31"/>
  <c r="N113" i="31"/>
  <c r="N114" i="31"/>
  <c r="N115" i="31"/>
  <c r="N116" i="31"/>
  <c r="N117" i="31"/>
  <c r="N118" i="31"/>
  <c r="N119" i="31"/>
  <c r="N120" i="31"/>
  <c r="N121" i="31"/>
  <c r="N122" i="31"/>
  <c r="N123" i="31"/>
  <c r="N124" i="31"/>
  <c r="N125" i="31"/>
  <c r="N126" i="31"/>
  <c r="N127" i="31"/>
  <c r="N128" i="31"/>
  <c r="N129" i="31"/>
  <c r="N130" i="31"/>
  <c r="N131" i="31"/>
  <c r="N132" i="31"/>
  <c r="N133" i="31"/>
  <c r="N134" i="31"/>
  <c r="N135" i="31"/>
  <c r="N136" i="31"/>
  <c r="N137" i="31"/>
  <c r="N138" i="31"/>
  <c r="N139" i="31"/>
  <c r="N140" i="31"/>
  <c r="N141" i="31"/>
  <c r="N142" i="31"/>
  <c r="N143" i="31"/>
  <c r="N144" i="31"/>
  <c r="N145" i="31"/>
  <c r="N146" i="31"/>
  <c r="N147" i="31"/>
  <c r="N148" i="31"/>
  <c r="N149" i="31"/>
  <c r="N150" i="31"/>
  <c r="N151" i="31"/>
  <c r="N152" i="31"/>
  <c r="N153" i="31"/>
  <c r="N154" i="31"/>
  <c r="N155" i="31"/>
  <c r="N156" i="31"/>
  <c r="N157" i="31"/>
  <c r="N158" i="31"/>
  <c r="N159" i="31"/>
  <c r="N160" i="31"/>
  <c r="N161" i="31"/>
  <c r="N162" i="31"/>
  <c r="N163" i="31"/>
  <c r="N164" i="31"/>
  <c r="N165" i="31"/>
  <c r="N166" i="31"/>
  <c r="N167" i="31"/>
  <c r="N168" i="31"/>
  <c r="N169" i="31"/>
  <c r="N170" i="31"/>
  <c r="N171" i="31"/>
  <c r="N172" i="31"/>
  <c r="N173" i="31"/>
  <c r="N174" i="31"/>
  <c r="N175" i="31"/>
  <c r="N176" i="31"/>
  <c r="N177" i="31"/>
  <c r="N178" i="31"/>
  <c r="N179" i="31"/>
  <c r="N180" i="31"/>
  <c r="N181" i="31"/>
  <c r="N182" i="31"/>
  <c r="N183" i="31"/>
  <c r="N184" i="31"/>
  <c r="N185" i="31"/>
  <c r="N186" i="31"/>
  <c r="N187" i="31"/>
  <c r="N188" i="31"/>
  <c r="N189" i="31"/>
  <c r="N190" i="31"/>
  <c r="N191" i="31"/>
  <c r="N192" i="31"/>
  <c r="N193" i="31"/>
  <c r="N194" i="31"/>
  <c r="N195" i="31"/>
  <c r="N196" i="31"/>
  <c r="N197" i="31"/>
  <c r="N198" i="31"/>
  <c r="N199" i="31"/>
  <c r="N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47" i="31"/>
  <c r="M148" i="31"/>
  <c r="M149" i="31"/>
  <c r="M150" i="31"/>
  <c r="M151" i="31"/>
  <c r="M152" i="31"/>
  <c r="M153" i="31"/>
  <c r="M154" i="31"/>
  <c r="M155" i="31"/>
  <c r="M156" i="31"/>
  <c r="M157" i="31"/>
  <c r="M158" i="31"/>
  <c r="M159" i="31"/>
  <c r="M160" i="31"/>
  <c r="M161" i="31"/>
  <c r="M162" i="31"/>
  <c r="M163" i="31"/>
  <c r="M164" i="31"/>
  <c r="M165" i="31"/>
  <c r="M166" i="31"/>
  <c r="M167" i="31"/>
  <c r="M168" i="31"/>
  <c r="M169" i="31"/>
  <c r="M170" i="31"/>
  <c r="M171" i="31"/>
  <c r="M172" i="31"/>
  <c r="M173" i="31"/>
  <c r="M174" i="31"/>
  <c r="M175" i="31"/>
  <c r="M176" i="31"/>
  <c r="M177" i="31"/>
  <c r="M178" i="31"/>
  <c r="M179" i="31"/>
  <c r="M180" i="31"/>
  <c r="M181" i="31"/>
  <c r="M182" i="31"/>
  <c r="M183" i="31"/>
  <c r="M184" i="31"/>
  <c r="M185" i="31"/>
  <c r="M186" i="31"/>
  <c r="M187" i="31"/>
  <c r="M188" i="31"/>
  <c r="M189" i="31"/>
  <c r="M190" i="31"/>
  <c r="M191" i="31"/>
  <c r="M192" i="31"/>
  <c r="M193" i="31"/>
  <c r="M194" i="31"/>
  <c r="M195" i="31"/>
  <c r="M196" i="31"/>
  <c r="M197" i="31"/>
  <c r="M198" i="31"/>
  <c r="M199" i="31"/>
  <c r="K19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L123" i="31"/>
  <c r="L124" i="31"/>
  <c r="L125" i="31"/>
  <c r="L126" i="31"/>
  <c r="L127" i="31"/>
  <c r="L128" i="31"/>
  <c r="L129" i="31"/>
  <c r="L130" i="31"/>
  <c r="L131" i="31"/>
  <c r="L132" i="31"/>
  <c r="L133" i="31"/>
  <c r="L134" i="31"/>
  <c r="L135" i="31"/>
  <c r="L136" i="31"/>
  <c r="L137" i="31"/>
  <c r="L138" i="31"/>
  <c r="L139" i="31"/>
  <c r="L140" i="31"/>
  <c r="L141" i="31"/>
  <c r="L142" i="31"/>
  <c r="L143" i="31"/>
  <c r="L144" i="31"/>
  <c r="L145" i="31"/>
  <c r="L146" i="31"/>
  <c r="L147" i="31"/>
  <c r="L148" i="31"/>
  <c r="L149" i="31"/>
  <c r="L150" i="31"/>
  <c r="L151" i="31"/>
  <c r="L152" i="31"/>
  <c r="L153" i="31"/>
  <c r="L154" i="31"/>
  <c r="L155" i="31"/>
  <c r="L156" i="31"/>
  <c r="L157" i="31"/>
  <c r="L158" i="31"/>
  <c r="L159" i="31"/>
  <c r="L160" i="31"/>
  <c r="L161" i="31"/>
  <c r="L162" i="31"/>
  <c r="L163" i="31"/>
  <c r="L164" i="31"/>
  <c r="L165" i="31"/>
  <c r="L166" i="31"/>
  <c r="L167" i="31"/>
  <c r="L168" i="31"/>
  <c r="L169" i="31"/>
  <c r="L170" i="31"/>
  <c r="L171" i="31"/>
  <c r="L172" i="31"/>
  <c r="L173" i="31"/>
  <c r="L174" i="31"/>
  <c r="L175" i="31"/>
  <c r="L176" i="31"/>
  <c r="L177" i="31"/>
  <c r="L178" i="31"/>
  <c r="L179" i="31"/>
  <c r="L180" i="31"/>
  <c r="L181" i="31"/>
  <c r="L182" i="31"/>
  <c r="L183" i="31"/>
  <c r="L184" i="31"/>
  <c r="L185" i="31"/>
  <c r="L186" i="31"/>
  <c r="L187" i="31"/>
  <c r="L188" i="31"/>
  <c r="L189" i="31"/>
  <c r="L190" i="31"/>
  <c r="L191" i="31"/>
  <c r="L192" i="31"/>
  <c r="L193" i="31"/>
  <c r="L194" i="31"/>
  <c r="L195" i="31"/>
  <c r="L196" i="31"/>
  <c r="L197" i="31"/>
  <c r="L198" i="31"/>
  <c r="L199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J108" i="31"/>
  <c r="J109" i="31"/>
  <c r="J110" i="31"/>
  <c r="J111" i="31"/>
  <c r="J112" i="31"/>
  <c r="J113" i="31"/>
  <c r="J114" i="31"/>
  <c r="J115" i="31"/>
  <c r="J116" i="31"/>
  <c r="J117" i="31"/>
  <c r="J118" i="31"/>
  <c r="J119" i="31"/>
  <c r="J120" i="31"/>
  <c r="J121" i="31"/>
  <c r="J122" i="31"/>
  <c r="J123" i="31"/>
  <c r="J124" i="31"/>
  <c r="J125" i="31"/>
  <c r="J126" i="31"/>
  <c r="J127" i="31"/>
  <c r="J128" i="31"/>
  <c r="J129" i="31"/>
  <c r="J130" i="31"/>
  <c r="J131" i="31"/>
  <c r="J132" i="31"/>
  <c r="J133" i="31"/>
  <c r="J134" i="31"/>
  <c r="J135" i="31"/>
  <c r="J136" i="31"/>
  <c r="J137" i="31"/>
  <c r="J138" i="31"/>
  <c r="J139" i="31"/>
  <c r="J140" i="31"/>
  <c r="J141" i="31"/>
  <c r="J142" i="31"/>
  <c r="J143" i="31"/>
  <c r="J144" i="31"/>
  <c r="J145" i="31"/>
  <c r="J146" i="31"/>
  <c r="J147" i="31"/>
  <c r="J148" i="31"/>
  <c r="J149" i="31"/>
  <c r="J150" i="31"/>
  <c r="J151" i="31"/>
  <c r="J152" i="31"/>
  <c r="J153" i="31"/>
  <c r="J154" i="31"/>
  <c r="J155" i="31"/>
  <c r="J156" i="31"/>
  <c r="J157" i="31"/>
  <c r="J158" i="31"/>
  <c r="J159" i="31"/>
  <c r="J160" i="31"/>
  <c r="J161" i="31"/>
  <c r="J162" i="31"/>
  <c r="J163" i="31"/>
  <c r="J164" i="31"/>
  <c r="J165" i="31"/>
  <c r="J166" i="31"/>
  <c r="J167" i="31"/>
  <c r="J168" i="31"/>
  <c r="J169" i="31"/>
  <c r="J170" i="31"/>
  <c r="J171" i="31"/>
  <c r="J172" i="31"/>
  <c r="J173" i="31"/>
  <c r="J174" i="31"/>
  <c r="J175" i="31"/>
  <c r="J176" i="31"/>
  <c r="J177" i="31"/>
  <c r="J178" i="31"/>
  <c r="J179" i="31"/>
  <c r="J180" i="31"/>
  <c r="J181" i="31"/>
  <c r="J182" i="31"/>
  <c r="J183" i="31"/>
  <c r="J184" i="31"/>
  <c r="J185" i="31"/>
  <c r="J186" i="31"/>
  <c r="J187" i="31"/>
  <c r="J188" i="31"/>
  <c r="J189" i="31"/>
  <c r="J190" i="31"/>
  <c r="J191" i="31"/>
  <c r="J192" i="31"/>
  <c r="J193" i="31"/>
  <c r="J194" i="31"/>
  <c r="J195" i="31"/>
  <c r="J196" i="31"/>
  <c r="J197" i="31"/>
  <c r="J198" i="31"/>
  <c r="J199" i="31"/>
  <c r="K3" i="31"/>
  <c r="L3" i="31"/>
  <c r="M3" i="31"/>
  <c r="J3" i="31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N176" i="24"/>
  <c r="N177" i="24"/>
  <c r="N178" i="24"/>
  <c r="N179" i="24"/>
  <c r="N180" i="24"/>
  <c r="N181" i="24"/>
  <c r="N182" i="24"/>
  <c r="N183" i="24"/>
  <c r="N184" i="24"/>
  <c r="N185" i="24"/>
  <c r="N186" i="24"/>
  <c r="N187" i="24"/>
  <c r="N188" i="24"/>
  <c r="N189" i="24"/>
  <c r="N190" i="24"/>
  <c r="N191" i="24"/>
  <c r="N192" i="24"/>
  <c r="N193" i="24"/>
  <c r="N194" i="24"/>
  <c r="N195" i="24"/>
  <c r="N196" i="24"/>
  <c r="N197" i="24"/>
  <c r="N198" i="24"/>
  <c r="N199" i="24"/>
  <c r="E15" i="10"/>
  <c r="B15" i="10"/>
  <c r="C6" i="4"/>
  <c r="C7" i="4"/>
  <c r="C7" i="3"/>
  <c r="C8" i="3"/>
  <c r="D8" i="3"/>
  <c r="E8" i="3"/>
  <c r="D7" i="3"/>
  <c r="E7" i="3"/>
  <c r="D7" i="4"/>
  <c r="E7" i="4"/>
  <c r="D6" i="4"/>
  <c r="E6" i="4"/>
  <c r="O85" i="24"/>
  <c r="O87" i="24"/>
  <c r="O109" i="24"/>
  <c r="O32" i="24"/>
  <c r="O174" i="24"/>
  <c r="O177" i="24"/>
  <c r="O72" i="24"/>
  <c r="O118" i="24"/>
  <c r="O63" i="24"/>
  <c r="O182" i="24"/>
  <c r="O127" i="24"/>
  <c r="O92" i="24"/>
  <c r="O58" i="24"/>
  <c r="O132" i="24"/>
  <c r="O82" i="24"/>
  <c r="O169" i="24"/>
  <c r="O98" i="24"/>
  <c r="O39" i="24"/>
  <c r="O167" i="24"/>
  <c r="O55" i="24"/>
  <c r="O79" i="24"/>
  <c r="O13" i="24"/>
  <c r="O86" i="24"/>
  <c r="O179" i="24"/>
  <c r="O56" i="24"/>
  <c r="O144" i="24"/>
  <c r="O96" i="24"/>
  <c r="O166" i="24"/>
  <c r="O77" i="24"/>
  <c r="O9" i="24"/>
  <c r="O117" i="24"/>
  <c r="O105" i="24"/>
  <c r="O107" i="24"/>
  <c r="O129" i="24"/>
  <c r="O52" i="24"/>
  <c r="O194" i="24"/>
  <c r="O18" i="24"/>
  <c r="O112" i="24"/>
  <c r="O158" i="24"/>
  <c r="O81" i="24"/>
  <c r="O83" i="24"/>
  <c r="O125" i="24"/>
  <c r="O149" i="24"/>
  <c r="O15" i="24"/>
  <c r="O198" i="24"/>
  <c r="O3" i="24"/>
  <c r="O147" i="24"/>
  <c r="O35" i="24"/>
  <c r="O172" i="24"/>
  <c r="O165" i="24"/>
  <c r="O192" i="24"/>
  <c r="O33" i="24"/>
  <c r="O10" i="24"/>
  <c r="O120" i="24"/>
  <c r="O84" i="24"/>
  <c r="O175" i="24"/>
  <c r="O124" i="24"/>
  <c r="O150" i="24"/>
  <c r="O60" i="24"/>
  <c r="O181" i="24"/>
  <c r="O146" i="24"/>
  <c r="O48" i="24"/>
  <c r="O136" i="24"/>
  <c r="O102" i="24"/>
  <c r="O51" i="24"/>
  <c r="O31" i="24"/>
  <c r="O163" i="24"/>
  <c r="O152" i="24"/>
  <c r="O101" i="24"/>
  <c r="O138" i="24"/>
  <c r="O185" i="24"/>
  <c r="O75" i="24"/>
  <c r="O53" i="24"/>
  <c r="O110" i="24"/>
  <c r="O100" i="24"/>
  <c r="O148" i="24"/>
  <c r="O141" i="24"/>
  <c r="O168" i="24"/>
  <c r="O37" i="24"/>
  <c r="O164" i="24"/>
  <c r="O11" i="24"/>
  <c r="O170" i="24"/>
  <c r="O186" i="24"/>
  <c r="O176" i="24"/>
  <c r="O145" i="24"/>
  <c r="O189" i="24"/>
  <c r="O103" i="24"/>
  <c r="O187" i="24"/>
  <c r="O178" i="24"/>
  <c r="O119" i="24"/>
  <c r="O173" i="24"/>
  <c r="O41" i="24"/>
  <c r="O14" i="24"/>
  <c r="O34" i="24"/>
  <c r="O23" i="24"/>
  <c r="O54" i="24"/>
  <c r="O143" i="24"/>
  <c r="O74" i="24"/>
  <c r="O160" i="24"/>
  <c r="O4" i="24"/>
  <c r="O6" i="24"/>
  <c r="O8" i="24"/>
  <c r="O30" i="24"/>
  <c r="O93" i="24"/>
  <c r="O95" i="24"/>
  <c r="O19" i="24"/>
  <c r="O73" i="24"/>
  <c r="O159" i="24"/>
  <c r="O122" i="24"/>
  <c r="O26" i="24"/>
  <c r="O28" i="24"/>
  <c r="O50" i="24"/>
  <c r="O113" i="24"/>
  <c r="O115" i="24"/>
  <c r="O59" i="24"/>
  <c r="O195" i="24"/>
  <c r="O199" i="24"/>
  <c r="O140" i="24"/>
  <c r="O44" i="24"/>
  <c r="O46" i="24"/>
  <c r="O68" i="24"/>
  <c r="O70" i="24"/>
  <c r="O133" i="24"/>
  <c r="O135" i="24"/>
  <c r="O99" i="24"/>
  <c r="O36" i="24"/>
  <c r="O40" i="24"/>
  <c r="O22" i="24"/>
  <c r="O64" i="24"/>
  <c r="O66" i="24"/>
  <c r="O90" i="24"/>
  <c r="O153" i="24"/>
  <c r="O155" i="24"/>
  <c r="O139" i="24"/>
  <c r="O76" i="24"/>
  <c r="O142" i="24"/>
  <c r="O24" i="24"/>
  <c r="O88" i="24"/>
  <c r="O80" i="24"/>
  <c r="O108" i="24"/>
  <c r="O116" i="24"/>
  <c r="O126" i="24"/>
  <c r="O196" i="24"/>
  <c r="O190" i="24"/>
  <c r="O183" i="24"/>
  <c r="O188" i="24"/>
  <c r="O104" i="24"/>
  <c r="O106" i="24"/>
  <c r="O128" i="24"/>
  <c r="O130" i="24"/>
  <c r="O193" i="24"/>
  <c r="O16" i="24"/>
  <c r="O20" i="24"/>
  <c r="O156" i="24"/>
  <c r="O21" i="24"/>
  <c r="O162" i="24"/>
  <c r="O184" i="24"/>
  <c r="O5" i="24"/>
  <c r="O7" i="24"/>
  <c r="O29" i="24"/>
  <c r="O91" i="24"/>
  <c r="O94" i="24"/>
  <c r="O17" i="24"/>
  <c r="O71" i="24"/>
  <c r="O157" i="24"/>
  <c r="O42" i="24"/>
  <c r="O121" i="24"/>
  <c r="O25" i="24"/>
  <c r="O27" i="24"/>
  <c r="O49" i="24"/>
  <c r="O111" i="24"/>
  <c r="O114" i="24"/>
  <c r="O57" i="24"/>
  <c r="O131" i="24"/>
  <c r="O197" i="24"/>
  <c r="O161" i="24"/>
  <c r="O123" i="24"/>
  <c r="O45" i="24"/>
  <c r="O47" i="24"/>
  <c r="O69" i="24"/>
  <c r="O151" i="24"/>
  <c r="O134" i="24"/>
  <c r="O97" i="24"/>
  <c r="O171" i="24"/>
  <c r="O38" i="24"/>
  <c r="O43" i="24"/>
  <c r="O62" i="24"/>
  <c r="O65" i="24"/>
  <c r="O67" i="24"/>
  <c r="O89" i="24"/>
  <c r="O191" i="24"/>
  <c r="O154" i="24"/>
  <c r="O137" i="24"/>
  <c r="O12" i="24"/>
  <c r="O78" i="24"/>
  <c r="O61" i="24"/>
  <c r="O180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A88FBF-F468-4D1B-A51E-406135F9A001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8086590C-E305-41A2-9DCD-4465B831E103}" keepAlive="1" name="Query - Query10" description="Connection to the 'Query10' query in the workbook." type="5" refreshedVersion="8" background="1" saveData="1">
    <dbPr connection="Provider=Microsoft.Mashup.OleDb.1;Data Source=$Workbook$;Location=Query10;Extended Properties=&quot;&quot;" command="SELECT * FROM [Query10]"/>
  </connection>
  <connection id="3" xr16:uid="{BC707764-0E9B-457B-81EE-E3F356873F8B}" keepAlive="1" name="Query - Query10 (2)" description="Connection to the 'Query10 (2)' query in the workbook." type="5" refreshedVersion="8" background="1" saveData="1">
    <dbPr connection="Provider=Microsoft.Mashup.OleDb.1;Data Source=$Workbook$;Location=&quot;Query10 (2)&quot;;Extended Properties=&quot;&quot;" command="SELECT * FROM [Query10 (2)]"/>
  </connection>
  <connection id="4" xr16:uid="{CCE78542-32A6-4F99-8EC2-89ED5B953EFA}" keepAlive="1" name="Query - Query11" description="Connection to the 'Query11' query in the workbook." type="5" refreshedVersion="0" background="1">
    <dbPr connection="Provider=Microsoft.Mashup.OleDb.1;Data Source=$Workbook$;Location=Query11;Extended Properties=&quot;&quot;" command="SELECT * FROM [Query11]"/>
  </connection>
  <connection id="5" xr16:uid="{2DEEE2D3-FE58-40E7-8144-A755FBE16F92}" keepAlive="1" name="Query - Query12" description="Connection to the 'Query12' query in the workbook." type="5" refreshedVersion="8" background="1" saveData="1">
    <dbPr connection="Provider=Microsoft.Mashup.OleDb.1;Data Source=$Workbook$;Location=Query12;Extended Properties=&quot;&quot;" command="SELECT * FROM [Query12]"/>
  </connection>
  <connection id="6" xr16:uid="{C43C1349-4BDC-476B-8BCA-E394F839C794}" keepAlive="1" name="Query - Query13" description="Connection to the 'Query13' query in the workbook." type="5" refreshedVersion="8" background="1" saveData="1">
    <dbPr connection="Provider=Microsoft.Mashup.OleDb.1;Data Source=$Workbook$;Location=Query13;Extended Properties=&quot;&quot;" command="SELECT * FROM [Query13]"/>
  </connection>
  <connection id="7" xr16:uid="{90F93690-D769-4560-BEEB-89E29BD49EE9}" keepAlive="1" name="Query - Query14" description="Connection to the 'Query14' query in the workbook." type="5" refreshedVersion="8" background="1" saveData="1">
    <dbPr connection="Provider=Microsoft.Mashup.OleDb.1;Data Source=$Workbook$;Location=Query14;Extended Properties=&quot;&quot;" command="SELECT * FROM [Query14]"/>
  </connection>
  <connection id="8" xr16:uid="{8912AEBC-093F-4EEC-8C10-460741FF4FFF}" keepAlive="1" name="Query - Query15" description="Connection to the 'Query15' query in the workbook." type="5" refreshedVersion="0" background="1">
    <dbPr connection="Provider=Microsoft.Mashup.OleDb.1;Data Source=$Workbook$;Location=Query15;Extended Properties=&quot;&quot;" command="SELECT * FROM [Query15]"/>
  </connection>
  <connection id="9" xr16:uid="{6D29B501-DFBD-4918-A274-14B09F8B9F73}" keepAlive="1" name="Query - Query16" description="Connection to the 'Query16' query in the workbook." type="5" refreshedVersion="8" background="1" saveData="1">
    <dbPr connection="Provider=Microsoft.Mashup.OleDb.1;Data Source=$Workbook$;Location=Query16;Extended Properties=&quot;&quot;" command="SELECT * FROM [Query16]"/>
  </connection>
  <connection id="10" xr16:uid="{BC1BC2D5-A5A6-4412-9347-D411B08B9387}" keepAlive="1" name="Query - Query17" description="Connection to the 'Query17' query in the workbook." type="5" refreshedVersion="8" background="1" saveData="1">
    <dbPr connection="Provider=Microsoft.Mashup.OleDb.1;Data Source=$Workbook$;Location=Query17;Extended Properties=&quot;&quot;" command="SELECT * FROM [Query17]"/>
  </connection>
  <connection id="11" xr16:uid="{60D15850-AC20-4828-B0C3-CDC20FEBFF0D}" keepAlive="1" name="Query - Query18" description="Connection to the 'Query18' query in the workbook." type="5" refreshedVersion="8" background="1" saveData="1">
    <dbPr connection="Provider=Microsoft.Mashup.OleDb.1;Data Source=$Workbook$;Location=Query18;Extended Properties=&quot;&quot;" command="SELECT * FROM [Query18]"/>
  </connection>
  <connection id="12" xr16:uid="{6534E59F-6986-4187-8E86-B1251E6FCF09}" keepAlive="1" name="Query - Query2" description="Connection to the 'Query2' query in the workbook." type="5" refreshedVersion="0" background="1">
    <dbPr connection="Provider=Microsoft.Mashup.OleDb.1;Data Source=$Workbook$;Location=Query2;Extended Properties=&quot;&quot;" command="SELECT * FROM [Query2]"/>
  </connection>
  <connection id="13" xr16:uid="{B8E3EA16-F9F6-4AE0-A19C-F1EEB92C82D1}" keepAlive="1" name="Query - Query3" description="Connection to the 'Query3' query in the workbook." type="5" refreshedVersion="0" background="1">
    <dbPr connection="Provider=Microsoft.Mashup.OleDb.1;Data Source=$Workbook$;Location=Query3;Extended Properties=&quot;&quot;" command="SELECT * FROM [Query3]"/>
  </connection>
  <connection id="14" xr16:uid="{2E079F90-37C0-43A9-94AF-AD92D8D24769}" keepAlive="1" name="Query - Query4" description="Connection to the 'Query4' query in the workbook." type="5" refreshedVersion="0" background="1">
    <dbPr connection="Provider=Microsoft.Mashup.OleDb.1;Data Source=$Workbook$;Location=Query4;Extended Properties=&quot;&quot;" command="SELECT * FROM [Query4]"/>
  </connection>
  <connection id="15" xr16:uid="{A622B133-8F9E-4BC1-8FD4-5F5729942EE3}" keepAlive="1" name="Query - Query5" description="Connection to the 'Query5' query in the workbook." type="5" refreshedVersion="0" background="1">
    <dbPr connection="Provider=Microsoft.Mashup.OleDb.1;Data Source=$Workbook$;Location=Query5;Extended Properties=&quot;&quot;" command="SELECT * FROM [Query5]"/>
  </connection>
  <connection id="16" xr16:uid="{608288A5-36CA-4FDC-BAB9-172B21B249A5}" keepAlive="1" name="Query - Query6" description="Connection to the 'Query6' query in the workbook." type="5" refreshedVersion="0" background="1">
    <dbPr connection="Provider=Microsoft.Mashup.OleDb.1;Data Source=$Workbook$;Location=Query6;Extended Properties=&quot;&quot;" command="SELECT * FROM [Query6]"/>
  </connection>
  <connection id="17" xr16:uid="{013A714A-A74A-4B17-9FFA-5B9665072A24}" keepAlive="1" name="Query - Query7" description="Connection to the 'Query7' query in the workbook." type="5" refreshedVersion="8" background="1" saveData="1">
    <dbPr connection="Provider=Microsoft.Mashup.OleDb.1;Data Source=$Workbook$;Location=Query7;Extended Properties=&quot;&quot;" command="SELECT * FROM [Query7]"/>
  </connection>
  <connection id="18" xr16:uid="{932BB3A2-BDD4-42DE-A0D2-C5087D5B17C1}" keepAlive="1" name="Query - Query8" description="Connection to the 'Query8' query in the workbook." type="5" refreshedVersion="0" background="1">
    <dbPr connection="Provider=Microsoft.Mashup.OleDb.1;Data Source=$Workbook$;Location=Query8;Extended Properties=&quot;&quot;" command="SELECT * FROM [Query8]"/>
  </connection>
  <connection id="19" xr16:uid="{A4710D32-46AA-4B46-B7F9-F40351643D63}" keepAlive="1" name="Query - Query8 (2)" description="Connection to the 'Query8 (2)' query in the workbook." type="5" refreshedVersion="8" background="1" saveData="1">
    <dbPr connection="Provider=Microsoft.Mashup.OleDb.1;Data Source=$Workbook$;Location=&quot;Query8 (2)&quot;;Extended Properties=&quot;&quot;" command="SELECT * FROM [Query8 (2)]"/>
  </connection>
  <connection id="20" xr16:uid="{2FE21071-4788-4E2A-8A10-1A424D9534D8}" keepAlive="1" name="Query - Query9" description="Connection to the 'Query9' query in the workbook." type="5" refreshedVersion="0" background="1">
    <dbPr connection="Provider=Microsoft.Mashup.OleDb.1;Data Source=$Workbook$;Location=Query9;Extended Properties=&quot;&quot;" command="SELECT * FROM [Query9]"/>
  </connection>
  <connection id="21" xr16:uid="{1998F6C8-DCF2-4E3B-9B94-A6318E32DD1C}" keepAlive="1" name="Query - Query9 (2)" description="Connection to the 'Query9 (2)' query in the workbook." type="5" refreshedVersion="8" background="1" saveData="1">
    <dbPr connection="Provider=Microsoft.Mashup.OleDb.1;Data Source=$Workbook$;Location=&quot;Query9 (2)&quot;;Extended Properties=&quot;&quot;" command="SELECT * FROM [Query9 (2)]"/>
  </connection>
</connections>
</file>

<file path=xl/sharedStrings.xml><?xml version="1.0" encoding="utf-8"?>
<sst xmlns="http://schemas.openxmlformats.org/spreadsheetml/2006/main" count="2923" uniqueCount="329">
  <si>
    <t>year</t>
  </si>
  <si>
    <t>totalSales</t>
  </si>
  <si>
    <t>Forecast(totalSales)</t>
  </si>
  <si>
    <t>Lower Confidence Bound(totalSales)</t>
  </si>
  <si>
    <t>Upper Confidence Bound(totalSales)</t>
  </si>
  <si>
    <t>Year</t>
  </si>
  <si>
    <t>AB</t>
  </si>
  <si>
    <t>NS</t>
  </si>
  <si>
    <t>SK</t>
  </si>
  <si>
    <t>MB</t>
  </si>
  <si>
    <t>NF</t>
  </si>
  <si>
    <t>PE</t>
  </si>
  <si>
    <t>QC</t>
  </si>
  <si>
    <t>NB</t>
  </si>
  <si>
    <t>ON</t>
  </si>
  <si>
    <t>BC</t>
  </si>
  <si>
    <t>province</t>
  </si>
  <si>
    <t>Forecast</t>
  </si>
  <si>
    <t>Province</t>
  </si>
  <si>
    <t>TotalSales</t>
  </si>
  <si>
    <t>Highest forecast (2024)</t>
  </si>
  <si>
    <t>Highest forecast (2023)</t>
  </si>
  <si>
    <t>productId</t>
  </si>
  <si>
    <t>productName</t>
  </si>
  <si>
    <t>salesYear</t>
  </si>
  <si>
    <t>totalQuantitySold</t>
  </si>
  <si>
    <t>totalRevenue</t>
  </si>
  <si>
    <t>Mediocre Plastic Gloves</t>
  </si>
  <si>
    <t>Incredible Bronze Keyboard</t>
  </si>
  <si>
    <t>Synergistic Bronze Keyboard</t>
  </si>
  <si>
    <t>Intelligent Iron Shoes</t>
  </si>
  <si>
    <t>Gorgeous Wooden Bag</t>
  </si>
  <si>
    <t>Small Bronze Pants</t>
  </si>
  <si>
    <t>Lightweight Wooden Lamp</t>
  </si>
  <si>
    <t>Mediocre Plastic Table</t>
  </si>
  <si>
    <t>Fantastic Rubber Bench</t>
  </si>
  <si>
    <t>Mediocre Steel Car</t>
  </si>
  <si>
    <t>Intelligent Granite Plate</t>
  </si>
  <si>
    <t>Incredible Silk Bottle</t>
  </si>
  <si>
    <t>Incredible Leather Shoes</t>
  </si>
  <si>
    <t>Aerodynamic Linen Shoes</t>
  </si>
  <si>
    <t>Lightweight Silk Bottle</t>
  </si>
  <si>
    <t>Heavy Duty Bronze Lamp</t>
  </si>
  <si>
    <t>Ergonomic Aluminum Table</t>
  </si>
  <si>
    <t>Heavy Duty Granite Bag</t>
  </si>
  <si>
    <t>Lightweight Silk Pants</t>
  </si>
  <si>
    <t>Fantastic Linen Computer</t>
  </si>
  <si>
    <t>Awesome Paper Shoes</t>
  </si>
  <si>
    <t>Heavy Duty Paper Coat</t>
  </si>
  <si>
    <t>Aerodynamic Leather Bag</t>
  </si>
  <si>
    <t>Aerodynamic Marble Lamp</t>
  </si>
  <si>
    <t>Ergonomic Concrete Knife</t>
  </si>
  <si>
    <t>Practical Aluminum Table</t>
  </si>
  <si>
    <t>Mediocre Wooden Bag</t>
  </si>
  <si>
    <t>Lightweight Leather Watch</t>
  </si>
  <si>
    <t>Heavy Duty Rubber Bottle</t>
  </si>
  <si>
    <t>Lightweight Aluminum Pants</t>
  </si>
  <si>
    <t>Enormous Wool Clock</t>
  </si>
  <si>
    <t>Aerodynamic Linen Clock</t>
  </si>
  <si>
    <t>Aerodynamic Leather Watch</t>
  </si>
  <si>
    <t>Incredible Cotton Shirt</t>
  </si>
  <si>
    <t>Enormous Wool Computer</t>
  </si>
  <si>
    <t>Intelligent Concrete Wallet</t>
  </si>
  <si>
    <t>Heavy Duty Linen Clock</t>
  </si>
  <si>
    <t>Aerodynamic Plastic Shoes</t>
  </si>
  <si>
    <t>Heavy Duty Rubber Keyboard</t>
  </si>
  <si>
    <t>Fantastic Silk Knife</t>
  </si>
  <si>
    <t>Enormous Concrete Bench</t>
  </si>
  <si>
    <t>Enormous Linen Table</t>
  </si>
  <si>
    <t>Sleek Bronze Lamp</t>
  </si>
  <si>
    <t>Mediocre Iron Chair</t>
  </si>
  <si>
    <t>Practical Linen Chair</t>
  </si>
  <si>
    <t>Heavy Duty Wool Bench</t>
  </si>
  <si>
    <t>Lightweight Aluminum Gloves</t>
  </si>
  <si>
    <t>Awesome Cotton Watch</t>
  </si>
  <si>
    <t>Small Cotton Coat</t>
  </si>
  <si>
    <t>Synergistic Concrete Plate</t>
  </si>
  <si>
    <t>Practical Wool Chair</t>
  </si>
  <si>
    <t>Practical Marble Pants</t>
  </si>
  <si>
    <t>Small Plastic Bottle</t>
  </si>
  <si>
    <t>Durable Rubber Clock</t>
  </si>
  <si>
    <t>Sleek Copper Knife</t>
  </si>
  <si>
    <t>Aerodynamic Copper Lamp</t>
  </si>
  <si>
    <t>Awesome Bronze Knife</t>
  </si>
  <si>
    <t>Rustic Copper Knife</t>
  </si>
  <si>
    <t>Rustic Wooden Knife</t>
  </si>
  <si>
    <t>Synergistic Iron Car</t>
  </si>
  <si>
    <t>Incredible Rubber Clock</t>
  </si>
  <si>
    <t>Enormous Concrete Coat</t>
  </si>
  <si>
    <t>Gorgeous Linen Shirt</t>
  </si>
  <si>
    <t>Synergistic Silk Hat</t>
  </si>
  <si>
    <t>Incredible Silk Computer</t>
  </si>
  <si>
    <t>Enormous Wooden Clock</t>
  </si>
  <si>
    <t>Rustic Marble Shirt</t>
  </si>
  <si>
    <t>Fantastic Aluminum Clock</t>
  </si>
  <si>
    <t>Heavy Duty Plastic Knife</t>
  </si>
  <si>
    <t>Synergistic Marble Plate</t>
  </si>
  <si>
    <t>Ergonomic Iron Lamp</t>
  </si>
  <si>
    <t>Small Aluminum Bench</t>
  </si>
  <si>
    <t>Enormous Granite Knife</t>
  </si>
  <si>
    <t>Enormous Rubber Shirt</t>
  </si>
  <si>
    <t>Gorgeous Wooden Pants</t>
  </si>
  <si>
    <t>Aerodynamic Wool Coat</t>
  </si>
  <si>
    <t>Sleek Rubber Pants</t>
  </si>
  <si>
    <t>Sleek Concrete Bench</t>
  </si>
  <si>
    <t>Small Linen Lamp</t>
  </si>
  <si>
    <t>Aerodynamic Copper Bag</t>
  </si>
  <si>
    <t>Lightweight Bronze Table</t>
  </si>
  <si>
    <t>Ergonomic Wooden Bag</t>
  </si>
  <si>
    <t>Mediocre Steel Knife</t>
  </si>
  <si>
    <t>Small Steel Shoes</t>
  </si>
  <si>
    <t>Synergistic Bronze Computer</t>
  </si>
  <si>
    <t>Fantastic Marble Computer</t>
  </si>
  <si>
    <t>Awesome Aluminum Bag</t>
  </si>
  <si>
    <t>Small Bronze Watch</t>
  </si>
  <si>
    <t>Intelligent Concrete Bag</t>
  </si>
  <si>
    <t>Durable Wooden Bench</t>
  </si>
  <si>
    <t>Fantastic Wooden Keyboard</t>
  </si>
  <si>
    <t>Awesome Aluminum Bottle</t>
  </si>
  <si>
    <t>Intelligent Plastic Plate</t>
  </si>
  <si>
    <t>Incredible Paper Coat</t>
  </si>
  <si>
    <t>Enormous Copper Car</t>
  </si>
  <si>
    <t>Enormous Copper Lamp</t>
  </si>
  <si>
    <t>Ergonomic Steel Car</t>
  </si>
  <si>
    <t>Fantastic Concrete Bag</t>
  </si>
  <si>
    <t>Intelligent Leather Pants</t>
  </si>
  <si>
    <t>Durable Silk Clock</t>
  </si>
  <si>
    <t>Awesome Wooden Hat</t>
  </si>
  <si>
    <t>Gorgeous Concrete Car</t>
  </si>
  <si>
    <t>Fantastic Concrete Plate</t>
  </si>
  <si>
    <t>Rustic Steel Gloves</t>
  </si>
  <si>
    <t>Aerodynamic Concrete Shirt</t>
  </si>
  <si>
    <t>Intelligent Aluminum Plate</t>
  </si>
  <si>
    <t>Aerodynamic Silk Table</t>
  </si>
  <si>
    <t>Synergistic Cotton Computer</t>
  </si>
  <si>
    <t>Intelligent Silk Knife</t>
  </si>
  <si>
    <t>Enormous Leather Car</t>
  </si>
  <si>
    <t>Awesome Rubber Computer</t>
  </si>
  <si>
    <t>Sleek Steel Pants</t>
  </si>
  <si>
    <t>Fantastic Bronze Hat</t>
  </si>
  <si>
    <t>Heavy Duty Copper Computer</t>
  </si>
  <si>
    <t>Mediocre Steel Hat</t>
  </si>
  <si>
    <t>Durable Linen Shirt</t>
  </si>
  <si>
    <t>Durable Leather Shoes</t>
  </si>
  <si>
    <t>Intelligent Cotton Knife</t>
  </si>
  <si>
    <t>Incredible Marble Coat</t>
  </si>
  <si>
    <t>Gorgeous Plastic Clock</t>
  </si>
  <si>
    <t>Sleek Plastic Computer</t>
  </si>
  <si>
    <t>Awesome Leather Shoes</t>
  </si>
  <si>
    <t>Ergonomic Paper Bench</t>
  </si>
  <si>
    <t>Small Silk Keyboard</t>
  </si>
  <si>
    <t>Incredible Paper Wallet</t>
  </si>
  <si>
    <t>Lightweight Iron Plate</t>
  </si>
  <si>
    <t>Intelligent Silk Wallet</t>
  </si>
  <si>
    <t>Intelligent Paper Wallet</t>
  </si>
  <si>
    <t>Rustic Steel Bag</t>
  </si>
  <si>
    <t>Lightweight Concrete Chair</t>
  </si>
  <si>
    <t>Lightweight Rubber Shirt</t>
  </si>
  <si>
    <t>Lightweight Plastic Watch</t>
  </si>
  <si>
    <t>Aerodynamic Wooden Plate</t>
  </si>
  <si>
    <t>Small Silk Coat</t>
  </si>
  <si>
    <t>Lightweight Copper Keyboard</t>
  </si>
  <si>
    <t>Gorgeous Plastic Coat</t>
  </si>
  <si>
    <t>Practical Wooden Coat</t>
  </si>
  <si>
    <t>Lightweight Wool Bottle</t>
  </si>
  <si>
    <t>Incredible Wool Clock</t>
  </si>
  <si>
    <t>Gorgeous Cotton Bench</t>
  </si>
  <si>
    <t>Small Steel Car</t>
  </si>
  <si>
    <t>Mediocre Marble Knife</t>
  </si>
  <si>
    <t>Ergonomic Marble Knife</t>
  </si>
  <si>
    <t>Heavy Duty Paper Computer</t>
  </si>
  <si>
    <t>Lightweight Wooden Table</t>
  </si>
  <si>
    <t>Durable Concrete Clock</t>
  </si>
  <si>
    <t>Gorgeous Wooden Gloves</t>
  </si>
  <si>
    <t>Incredible Wool Plate</t>
  </si>
  <si>
    <t>Synergistic Wool Watch</t>
  </si>
  <si>
    <t>Ergonomic Granite Watch</t>
  </si>
  <si>
    <t>Incredible Cotton Pants</t>
  </si>
  <si>
    <t>Heavy Duty Marble Table</t>
  </si>
  <si>
    <t>Gorgeous Concrete Pants</t>
  </si>
  <si>
    <t>Incredible Wooden Shirt</t>
  </si>
  <si>
    <t>Fantastic Leather Bench</t>
  </si>
  <si>
    <t>Ergonomic Copper Computer</t>
  </si>
  <si>
    <t>Enormous Concrete Clock</t>
  </si>
  <si>
    <t>Practical Cotton Wallet</t>
  </si>
  <si>
    <t>Incredible Plastic Clock</t>
  </si>
  <si>
    <t>Enormous Wool Wallet</t>
  </si>
  <si>
    <t>Ergonomic Wooden Wallet</t>
  </si>
  <si>
    <t>Mediocre Plastic Pants</t>
  </si>
  <si>
    <t>Mediocre Aluminum Plate</t>
  </si>
  <si>
    <t>Gorgeous Concrete Bench</t>
  </si>
  <si>
    <t>Incredible Leather Plate</t>
  </si>
  <si>
    <t>Sleek Granite Lamp</t>
  </si>
  <si>
    <t>Fantastic Wooden Coat</t>
  </si>
  <si>
    <t>Practical Copper Shoes</t>
  </si>
  <si>
    <t>Mediocre Rubber Bench</t>
  </si>
  <si>
    <t>Mediocre Granite Wallet</t>
  </si>
  <si>
    <t>Fantastic Silk Gloves</t>
  </si>
  <si>
    <t>Sleek Bronze Keyboard</t>
  </si>
  <si>
    <t>Rustic Paper Wallet</t>
  </si>
  <si>
    <t>Gorgeous Wool Shirt</t>
  </si>
  <si>
    <t>Enormous Concrete Pants</t>
  </si>
  <si>
    <t>Heavy Duty Bronze Car</t>
  </si>
  <si>
    <t>Rustic Linen Computer</t>
  </si>
  <si>
    <t>Aerodynamic Linen Gloves</t>
  </si>
  <si>
    <t>Incredible Marble Shoes</t>
  </si>
  <si>
    <t>Mediocre Granite Shirt</t>
  </si>
  <si>
    <t>Fantastic Concrete Bottle</t>
  </si>
  <si>
    <t>Fantastic Marble Watch</t>
  </si>
  <si>
    <t>Gorgeous Marble Bench</t>
  </si>
  <si>
    <t>Gorgeous Bronze Computer</t>
  </si>
  <si>
    <t>Enormous Paper Coat</t>
  </si>
  <si>
    <t>Heavy Duty Linen Watch</t>
  </si>
  <si>
    <t>Mediocre Concrete Bottle</t>
  </si>
  <si>
    <t>Heavy Duty Bronze Watch</t>
  </si>
  <si>
    <t>Small Copper Bag</t>
  </si>
  <si>
    <t>Rustic Silk Clock</t>
  </si>
  <si>
    <t>Awesome Rubber Keyboard</t>
  </si>
  <si>
    <t>Enormous Iron Plate</t>
  </si>
  <si>
    <t>Incredible Paper Bench</t>
  </si>
  <si>
    <t>Fantastic Wooden Chair</t>
  </si>
  <si>
    <t>Gorgeous Paper Wallet</t>
  </si>
  <si>
    <t>Sleek Cotton Lamp</t>
  </si>
  <si>
    <t>Heavy Duty Silk Plate</t>
  </si>
  <si>
    <t>Row Labels</t>
  </si>
  <si>
    <t>(blank)</t>
  </si>
  <si>
    <t>Grand Total</t>
  </si>
  <si>
    <t>Column Labels</t>
  </si>
  <si>
    <t>Sum of totalRevenue</t>
  </si>
  <si>
    <t>2024 (Forecast)</t>
  </si>
  <si>
    <t>ProductName</t>
  </si>
  <si>
    <t>TOP 3 SELLING PRODUCTS (2024)</t>
  </si>
  <si>
    <t>Sum of totalSales</t>
  </si>
  <si>
    <t>2023 Top 5</t>
  </si>
  <si>
    <t>2023 Bottom 5</t>
  </si>
  <si>
    <t>2024 Predicted Top and Bottom 5</t>
  </si>
  <si>
    <t>warehouseName</t>
  </si>
  <si>
    <t>totalShipment</t>
  </si>
  <si>
    <t>Kelowna Warehouse</t>
  </si>
  <si>
    <t>Toronto Warehouse</t>
  </si>
  <si>
    <t>Winnipeg Warehouse</t>
  </si>
  <si>
    <t>totalQuantity</t>
  </si>
  <si>
    <t>2024 (Exponential Forecast)</t>
  </si>
  <si>
    <t>LOG</t>
  </si>
  <si>
    <t>2024 (Linear)</t>
  </si>
  <si>
    <t>2024 Predicted</t>
  </si>
  <si>
    <t>TOP 5 Products 2024</t>
  </si>
  <si>
    <t>BOT 5 Products 2024</t>
  </si>
  <si>
    <t>TOP 5 And Bottom 5 Products</t>
  </si>
  <si>
    <t>2024 Top 5</t>
  </si>
  <si>
    <t>2024 Bottom 5</t>
  </si>
  <si>
    <t>2023 Bottom Selling Products in 2024</t>
  </si>
  <si>
    <t>productPrice</t>
  </si>
  <si>
    <t>productSales</t>
  </si>
  <si>
    <t>averageRating</t>
  </si>
  <si>
    <t>totalReviews</t>
  </si>
  <si>
    <t>numReviews</t>
  </si>
  <si>
    <t>totalRevenue (2023)</t>
  </si>
  <si>
    <t>Average Rating</t>
  </si>
  <si>
    <t>Total Revenue</t>
  </si>
  <si>
    <t xml:space="preserve"> Total Revenue </t>
  </si>
  <si>
    <t>Total Inventory</t>
  </si>
  <si>
    <t>Expected Inventory Demand</t>
  </si>
  <si>
    <t>MonthYear</t>
  </si>
  <si>
    <t>MonthlyRevenue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</si>
  <si>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</si>
  <si>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</si>
  <si>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</si>
  <si>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</si>
  <si>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</si>
  <si>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</si>
  <si>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</si>
  <si>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</si>
  <si>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</si>
  <si>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</si>
  <si>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</si>
  <si>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</si>
  <si>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</si>
  <si>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</si>
  <si>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</si>
  <si>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</si>
  <si>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</si>
  <si>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</si>
  <si>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</si>
  <si>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</si>
  <si>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</si>
  <si>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</si>
  <si>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</si>
  <si>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</si>
  <si>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</si>
  <si>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</si>
  <si>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</si>
  <si>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</si>
  <si>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</si>
  <si>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</si>
  <si>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</si>
  <si>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</si>
  <si>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</si>
  <si>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</si>
  <si>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</si>
  <si>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</si>
  <si>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</si>
  <si>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</si>
  <si>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</si>
  <si>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</si>
  <si>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</si>
  <si>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</si>
  <si>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</si>
  <si>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</si>
  <si>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</si>
  <si>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</si>
  <si>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</si>
  <si>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</si>
  <si>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MonthName</t>
  </si>
  <si>
    <t>TotalRevenue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</si>
  <si>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</si>
  <si>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</si>
  <si>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</si>
  <si>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</si>
  <si>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</si>
  <si>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</si>
  <si>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</si>
  <si>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</si>
  <si>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</si>
  <si>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</si>
  <si>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</si>
  <si>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</si>
  <si>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Perfectly Rated Products</t>
  </si>
  <si>
    <t>Worst Rated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</si>
</sst>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0" fontId="1" fillId="3" borderId="0" xfId="0" applyFont="1" applyFill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1" fontId="0" fillId="0" borderId="0" xfId="0" applyNumberFormat="1"/>
    <xf numFmtId="0" fontId="0" fillId="4" borderId="5" xfId="0" applyFill="1" applyBorder="1"/>
    <xf numFmtId="0" fontId="0" fillId="4" borderId="6" xfId="0" applyFill="1" applyBorder="1"/>
    <xf numFmtId="0" fontId="0" fillId="0" borderId="5" xfId="0" applyBorder="1"/>
    <xf numFmtId="0" fontId="0" fillId="0" borderId="6" xfId="0" applyBorder="1"/>
    <xf numFmtId="0" fontId="0" fillId="4" borderId="4" xfId="0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0" xfId="0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initialpredict!$B$1</c:f>
              <c:strCache>
                <c:ptCount val="1"/>
                <c:pt idx="0">
                  <c:v>totalSales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initialpredict!$B$2:$B$8</c:f>
              <c:numCache>
                <c:formatCode>General</c:formatCode>
                <c:ptCount val="7"/>
                <c:pt idx="0">
                  <c:v>97845.91</c:v>
                </c:pt>
                <c:pt idx="1">
                  <c:v>617639.61</c:v>
                </c:pt>
                <c:pt idx="2">
                  <c:v>705774.5</c:v>
                </c:pt>
                <c:pt idx="3">
                  <c:v>676308.99</c:v>
                </c:pt>
                <c:pt idx="4">
                  <c:v>573330.71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2-47A5-8B4E-EB0B1C52B5E3}"/>
            </c:ext>
          </c:extLst>
        </c:ser>
        <c:ser>
          <c:idx val="1"/>
          <c:order val="1"/>
          <c:tx>
            <c:strRef>
              <c:f>initialpredict!$C$1</c:f>
              <c:strCache>
                <c:ptCount val="1"/>
                <c:pt idx="0">
                  <c:v>Forecast(totalSales)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initialpredict!$A$2:$A$8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initialpredict!$C$2:$C$8</c:f>
              <c:numCache>
                <c:formatCode>General</c:formatCode>
                <c:ptCount val="7"/>
                <c:pt idx="4">
                  <c:v>573330.71</c:v>
                </c:pt>
                <c:pt idx="5">
                  <c:v>762127.9784376031</c:v>
                </c:pt>
                <c:pt idx="6">
                  <c:v>851584.09283890983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2-47A5-8B4E-EB0B1C52B5E3}"/>
            </c:ext>
          </c:extLst>
        </c:ser>
        <c:ser>
          <c:idx val="2"/>
          <c:order val="2"/>
          <c:tx>
            <c:strRef>
              <c:f>initialpredict!$D$1</c:f>
              <c:strCache>
                <c:ptCount val="1"/>
                <c:pt idx="0">
                  <c:v>Lower Confidence Bound(totalSales)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initialpredict!$A$2:$A$8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initialpredict!$D$2:$D$8</c:f>
              <c:numCache>
                <c:formatCode>General</c:formatCode>
                <c:ptCount val="7"/>
                <c:pt idx="4" formatCode="0.00">
                  <c:v>573330.71</c:v>
                </c:pt>
                <c:pt idx="5" formatCode="0.00">
                  <c:v>305822.17915493209</c:v>
                </c:pt>
                <c:pt idx="6" formatCode="0.00">
                  <c:v>341214.47063242696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2-47A5-8B4E-EB0B1C52B5E3}"/>
            </c:ext>
          </c:extLst>
        </c:ser>
        <c:ser>
          <c:idx val="3"/>
          <c:order val="3"/>
          <c:tx>
            <c:strRef>
              <c:f>initialpredict!$E$1</c:f>
              <c:strCache>
                <c:ptCount val="1"/>
                <c:pt idx="0">
                  <c:v>Upper Confidence Bound(totalSales)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initialpredict!$A$2:$A$8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initialpredict!$E$2:$E$8</c:f>
              <c:numCache>
                <c:formatCode>General</c:formatCode>
                <c:ptCount val="7"/>
                <c:pt idx="4" formatCode="0.00">
                  <c:v>573330.71</c:v>
                </c:pt>
                <c:pt idx="5" formatCode="0.00">
                  <c:v>1218433.7777202742</c:v>
                </c:pt>
                <c:pt idx="6" formatCode="0.00">
                  <c:v>1361953.7150453927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2-47A5-8B4E-EB0B1C52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778784"/>
        <c:axId val="987779264"/>
      </c:lineChart>
      <c:catAx>
        <c:axId val="987778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79264"/>
        <c:crosses val="autoZero"/>
        <c:auto val="1"/>
        <c:lblAlgn val="ctr"/>
        <c:lblOffset val="100"/>
        <c:noMultiLvlLbl val="0"/>
      </c:catAx>
      <c:valAx>
        <c:axId val="987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Inventory VS Expected Number of Products Sold (2024)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currentproductinventory!$B$5</c:f>
              <c:strCache>
                <c:ptCount val="1"/>
                <c:pt idx="0">
                  <c:v>Total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currentproductinventory!$A$6:$A$10</c:f>
              <c:strCache>
                <c:ptCount val="5"/>
                <c:pt idx="0">
                  <c:v>Aerodynamic Linen Gloves</c:v>
                </c:pt>
                <c:pt idx="1">
                  <c:v>Awesome Aluminum Bag</c:v>
                </c:pt>
                <c:pt idx="2">
                  <c:v>Heavy Duty Bronze Car</c:v>
                </c:pt>
                <c:pt idx="3">
                  <c:v>Incredible Marble Coat</c:v>
                </c:pt>
                <c:pt idx="4">
                  <c:v>Intelligent Concrete Bag</c:v>
                </c:pt>
              </c:strCache>
            </c:strRef>
          </c:cat>
          <c:val>
            <c:numRef>
              <c:f>currentproductinventory!$B$6:$B$10</c:f>
              <c:numCache>
                <c:formatCode>General</c:formatCode>
                <c:ptCount val="5"/>
                <c:pt idx="0">
                  <c:v>626</c:v>
                </c:pt>
                <c:pt idx="1">
                  <c:v>1269</c:v>
                </c:pt>
                <c:pt idx="2">
                  <c:v>1781</c:v>
                </c:pt>
                <c:pt idx="3">
                  <c:v>898</c:v>
                </c:pt>
                <c:pt idx="4">
                  <c:v>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671-A9A9-C6CAC3B965A6}"/>
            </c:ext>
          </c:extLst>
        </c:ser>
        <c:ser>
          <c:idx val="1"/>
          <c:order val="1"/>
          <c:tx>
            <c:strRef>
              <c:f>currentproductinventory!$C$5</c:f>
              <c:strCache>
                <c:ptCount val="1"/>
                <c:pt idx="0">
                  <c:v>Expected Inventory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currentproductinventory!$A$6:$A$10</c:f>
              <c:strCache>
                <c:ptCount val="5"/>
                <c:pt idx="0">
                  <c:v>Aerodynamic Linen Gloves</c:v>
                </c:pt>
                <c:pt idx="1">
                  <c:v>Awesome Aluminum Bag</c:v>
                </c:pt>
                <c:pt idx="2">
                  <c:v>Heavy Duty Bronze Car</c:v>
                </c:pt>
                <c:pt idx="3">
                  <c:v>Incredible Marble Coat</c:v>
                </c:pt>
                <c:pt idx="4">
                  <c:v>Intelligent Concrete Bag</c:v>
                </c:pt>
              </c:strCache>
            </c:strRef>
          </c:cat>
          <c:val>
            <c:numRef>
              <c:f>currentproductinventory!$C$6:$C$10</c:f>
              <c:numCache>
                <c:formatCode>0</c:formatCode>
                <c:ptCount val="5"/>
                <c:pt idx="0">
                  <c:v>233.82684228454639</c:v>
                </c:pt>
                <c:pt idx="1">
                  <c:v>139.42740719180802</c:v>
                </c:pt>
                <c:pt idx="2">
                  <c:v>61.533435361135915</c:v>
                </c:pt>
                <c:pt idx="3">
                  <c:v>83.065402682423951</c:v>
                </c:pt>
                <c:pt idx="4">
                  <c:v>116.13137876386686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D-4671-A9A9-C6CAC3B9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53983"/>
        <c:axId val="945715087"/>
      </c:barChart>
      <c:catAx>
        <c:axId val="15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5087"/>
        <c:crosses val="autoZero"/>
        <c:auto val="1"/>
        <c:lblAlgn val="ctr"/>
        <c:lblOffset val="100"/>
        <c:noMultiLvlLbl val="0"/>
      </c:catAx>
      <c:valAx>
        <c:axId val="9457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2024 Top and Bottom</a:t>
            </a:r>
            <a:r>
              <a:rPr lang="en-CA" baseline="0"/>
              <a:t> 5 Selling Products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'productsales (log)'!$T$10:$T$19</c:f>
              <c:strCache>
                <c:ptCount val="10"/>
                <c:pt idx="0">
                  <c:v>Aerodynamic Linen Gloves</c:v>
                </c:pt>
                <c:pt idx="1">
                  <c:v>Awesome Aluminum Bag</c:v>
                </c:pt>
                <c:pt idx="2">
                  <c:v>Incredible Marble Coat</c:v>
                </c:pt>
                <c:pt idx="3">
                  <c:v>Intelligent Concrete Bag</c:v>
                </c:pt>
                <c:pt idx="4">
                  <c:v>Heavy Duty Bronze Car</c:v>
                </c:pt>
                <c:pt idx="5">
                  <c:v>Heavy Duty Marble Table</c:v>
                </c:pt>
                <c:pt idx="6">
                  <c:v>Intelligent Leather Pants</c:v>
                </c:pt>
                <c:pt idx="7">
                  <c:v>Lightweight Wooden Table</c:v>
                </c:pt>
                <c:pt idx="8">
                  <c:v>Lightweight Aluminum Pants</c:v>
                </c:pt>
                <c:pt idx="9">
                  <c:v>Aerodynamic Leather Watch</c:v>
                </c:pt>
              </c:strCache>
            </c:strRef>
          </c:cat>
          <c:val>
            <c:numRef>
              <c:f>'productsales (log)'!$U$10:$U$19</c:f>
              <c:numCache>
                <c:formatCode>General</c:formatCode>
                <c:ptCount val="10"/>
                <c:pt idx="0">
                  <c:v>61779.394422149395</c:v>
                </c:pt>
                <c:pt idx="1">
                  <c:v>52693.797457158173</c:v>
                </c:pt>
                <c:pt idx="2">
                  <c:v>39079.78267948897</c:v>
                </c:pt>
                <c:pt idx="3">
                  <c:v>36639.453893651313</c:v>
                </c:pt>
                <c:pt idx="4">
                  <c:v>28949.019881571712</c:v>
                </c:pt>
                <c:pt idx="5">
                  <c:v>71.69156303587134</c:v>
                </c:pt>
                <c:pt idx="6">
                  <c:v>71.606539386128276</c:v>
                </c:pt>
                <c:pt idx="7">
                  <c:v>69.961829961865021</c:v>
                </c:pt>
                <c:pt idx="8">
                  <c:v>64.872986288593154</c:v>
                </c:pt>
                <c:pt idx="9">
                  <c:v>64.554090411753791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515-ABF1-14A142AF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22847"/>
        <c:axId val="572925247"/>
      </c:barChart>
      <c:catAx>
        <c:axId val="5729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5247"/>
        <c:crosses val="autoZero"/>
        <c:auto val="1"/>
        <c:lblAlgn val="ctr"/>
        <c:lblOffset val="100"/>
        <c:noMultiLvlLbl val="0"/>
      </c:catAx>
      <c:valAx>
        <c:axId val="5729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2024 Top and Bottom</a:t>
            </a:r>
            <a:r>
              <a:rPr lang="en-CA" baseline="0"/>
              <a:t> 5 Selling Products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'productsales (log)'!$T$10:$T$19</c:f>
              <c:strCache>
                <c:ptCount val="10"/>
                <c:pt idx="0">
                  <c:v>Aerodynamic Linen Gloves</c:v>
                </c:pt>
                <c:pt idx="1">
                  <c:v>Awesome Aluminum Bag</c:v>
                </c:pt>
                <c:pt idx="2">
                  <c:v>Incredible Marble Coat</c:v>
                </c:pt>
                <c:pt idx="3">
                  <c:v>Intelligent Concrete Bag</c:v>
                </c:pt>
                <c:pt idx="4">
                  <c:v>Heavy Duty Bronze Car</c:v>
                </c:pt>
                <c:pt idx="5">
                  <c:v>Heavy Duty Marble Table</c:v>
                </c:pt>
                <c:pt idx="6">
                  <c:v>Intelligent Leather Pants</c:v>
                </c:pt>
                <c:pt idx="7">
                  <c:v>Lightweight Wooden Table</c:v>
                </c:pt>
                <c:pt idx="8">
                  <c:v>Lightweight Aluminum Pants</c:v>
                </c:pt>
                <c:pt idx="9">
                  <c:v>Aerodynamic Leather Watch</c:v>
                </c:pt>
              </c:strCache>
            </c:strRef>
          </c:cat>
          <c:val>
            <c:numRef>
              <c:f>'productsales (log)'!$U$10:$U$19</c:f>
              <c:numCache>
                <c:formatCode>General</c:formatCode>
                <c:ptCount val="10"/>
                <c:pt idx="0">
                  <c:v>61779.394422149395</c:v>
                </c:pt>
                <c:pt idx="1">
                  <c:v>52693.797457158173</c:v>
                </c:pt>
                <c:pt idx="2">
                  <c:v>39079.78267948897</c:v>
                </c:pt>
                <c:pt idx="3">
                  <c:v>36639.453893651313</c:v>
                </c:pt>
                <c:pt idx="4">
                  <c:v>28949.019881571712</c:v>
                </c:pt>
                <c:pt idx="5">
                  <c:v>71.69156303587134</c:v>
                </c:pt>
                <c:pt idx="6">
                  <c:v>71.606539386128276</c:v>
                </c:pt>
                <c:pt idx="7">
                  <c:v>69.961829961865021</c:v>
                </c:pt>
                <c:pt idx="8">
                  <c:v>64.872986288593154</c:v>
                </c:pt>
                <c:pt idx="9">
                  <c:v>64.554090411753791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9-4508-8A6C-9549698C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22847"/>
        <c:axId val="572925247"/>
      </c:barChart>
      <c:catAx>
        <c:axId val="5729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5247"/>
        <c:crosses val="autoZero"/>
        <c:auto val="1"/>
        <c:lblAlgn val="ctr"/>
        <c:lblOffset val="100"/>
        <c:noMultiLvlLbl val="0"/>
      </c:catAx>
      <c:valAx>
        <c:axId val="5729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 of Total Inventory</a:t>
            </a:r>
            <a:r>
              <a:rPr lang="en-CA" baseline="0"/>
              <a:t> by Warehouse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EE-4E54-BCF0-31F2CF75CF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EE-4E54-BCF0-31F2CF75CF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EE-4E54-BCF0-31F2CF75CF9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totalInventory!$A$2:$A$4</c:f>
              <c:strCache>
                <c:ptCount val="3"/>
                <c:pt idx="0">
                  <c:v>Kelowna Warehouse</c:v>
                </c:pt>
                <c:pt idx="1">
                  <c:v>Toronto Warehouse</c:v>
                </c:pt>
                <c:pt idx="2">
                  <c:v>Winnipeg Warehouse</c:v>
                </c:pt>
              </c:strCache>
            </c:strRef>
          </c:cat>
          <c:val>
            <c:numRef>
              <c:f>totalInventory!$B$2:$B$4</c:f>
              <c:numCache>
                <c:formatCode>General</c:formatCode>
                <c:ptCount val="3"/>
                <c:pt idx="0">
                  <c:v>85570</c:v>
                </c:pt>
                <c:pt idx="1">
                  <c:v>75847</c:v>
                </c:pt>
                <c:pt idx="2">
                  <c:v>78065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D48-9165-EC3CDD54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Total Shipments by Warehouse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6-4583-826E-D5220E0211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6-4583-826E-D5220E0211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F6-4583-826E-D5220E0211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wareHouseShipments!$A$2:$A$4</c:f>
              <c:strCache>
                <c:ptCount val="3"/>
                <c:pt idx="0">
                  <c:v>Kelowna Warehouse</c:v>
                </c:pt>
                <c:pt idx="1">
                  <c:v>Toronto Warehouse</c:v>
                </c:pt>
                <c:pt idx="2">
                  <c:v>Winnipeg Warehouse</c:v>
                </c:pt>
              </c:strCache>
            </c:strRef>
          </c:cat>
          <c:val>
            <c:numRef>
              <c:f>wareHouseShipments!$B$2:$B$4</c:f>
              <c:numCache>
                <c:formatCode>General</c:formatCode>
                <c:ptCount val="3"/>
                <c:pt idx="0">
                  <c:v>336</c:v>
                </c:pt>
                <c:pt idx="1">
                  <c:v>327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0-4E1C-A1BB-391FC32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2024 Top and Bottom 5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76626411423"/>
          <c:y val="9.5602649006622534E-2"/>
          <c:w val="0.88127004873643011"/>
          <c:h val="0.782309016008760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5CC-4F38-8331-D887FF906A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CC-4F38-8331-D887FF906A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5CC-4F38-8331-D887FF906A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CC-4F38-8331-D887FF906A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5CC-4F38-8331-D887FF906A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productsales2023!$J$43:$J$52</c:f>
              <c:strCache>
                <c:ptCount val="10"/>
                <c:pt idx="0">
                  <c:v>Aerodynamic Linen Gloves</c:v>
                </c:pt>
                <c:pt idx="1">
                  <c:v>Awesome Aluminum Bag</c:v>
                </c:pt>
                <c:pt idx="2">
                  <c:v>Incredible Marble Coat</c:v>
                </c:pt>
                <c:pt idx="3">
                  <c:v>Intelligent Concrete Bag</c:v>
                </c:pt>
                <c:pt idx="4">
                  <c:v>Heavy Duty Bronze Car</c:v>
                </c:pt>
                <c:pt idx="5">
                  <c:v>Heavy Duty Marble Table</c:v>
                </c:pt>
                <c:pt idx="6">
                  <c:v>Intelligent Leather Pants</c:v>
                </c:pt>
                <c:pt idx="7">
                  <c:v>Lightweight Wooden Table</c:v>
                </c:pt>
                <c:pt idx="8">
                  <c:v>Lightweight Aluminum Pants</c:v>
                </c:pt>
                <c:pt idx="9">
                  <c:v>Aerodynamic Leather Watch</c:v>
                </c:pt>
              </c:strCache>
            </c:strRef>
          </c:cat>
          <c:val>
            <c:numRef>
              <c:f>productsales2023!$K$43:$K$52</c:f>
              <c:numCache>
                <c:formatCode>"$"#,##0.00</c:formatCode>
                <c:ptCount val="10"/>
                <c:pt idx="0">
                  <c:v>61779.394422149395</c:v>
                </c:pt>
                <c:pt idx="1">
                  <c:v>52693.797457158173</c:v>
                </c:pt>
                <c:pt idx="2">
                  <c:v>39079.78267948897</c:v>
                </c:pt>
                <c:pt idx="3">
                  <c:v>36639.453893651313</c:v>
                </c:pt>
                <c:pt idx="4">
                  <c:v>28949.019881571712</c:v>
                </c:pt>
                <c:pt idx="5">
                  <c:v>71.69156303587134</c:v>
                </c:pt>
                <c:pt idx="6">
                  <c:v>71.606539386128276</c:v>
                </c:pt>
                <c:pt idx="7">
                  <c:v>69.961829961865021</c:v>
                </c:pt>
                <c:pt idx="8">
                  <c:v>64.872986288593154</c:v>
                </c:pt>
                <c:pt idx="9">
                  <c:v>64.554090411753791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F-4E02-AD39-F7AE6C82E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491775"/>
        <c:axId val="1108514335"/>
      </c:barChart>
      <c:catAx>
        <c:axId val="110849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14335"/>
        <c:crosses val="autoZero"/>
        <c:auto val="1"/>
        <c:lblAlgn val="ctr"/>
        <c:lblOffset val="100"/>
        <c:noMultiLvlLbl val="0"/>
      </c:catAx>
      <c:valAx>
        <c:axId val="11085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2023 Top and Bottom 5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7D-4348-83E8-7C5AC94B44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7D-4348-83E8-7C5AC94B4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7D-4348-83E8-7C5AC94B44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7D-4348-83E8-7C5AC94B44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7D-4348-83E8-7C5AC94B44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productsales2023!$J$3:$J$12</c:f>
              <c:strCache>
                <c:ptCount val="10"/>
                <c:pt idx="0">
                  <c:v>Fantastic Concrete Bottle</c:v>
                </c:pt>
                <c:pt idx="1">
                  <c:v>Fantastic Marble Watch</c:v>
                </c:pt>
                <c:pt idx="2">
                  <c:v>Small Silk Keyboard</c:v>
                </c:pt>
                <c:pt idx="3">
                  <c:v>Incredible Marble Coat</c:v>
                </c:pt>
                <c:pt idx="4">
                  <c:v>Practical Wooden Coat</c:v>
                </c:pt>
                <c:pt idx="5">
                  <c:v>Enormous Wool Wallet</c:v>
                </c:pt>
                <c:pt idx="6">
                  <c:v>Aerodynamic Leather Watch</c:v>
                </c:pt>
                <c:pt idx="7">
                  <c:v>Lightweight Aluminum Pants</c:v>
                </c:pt>
                <c:pt idx="8">
                  <c:v>Heavy Duty Marble Table</c:v>
                </c:pt>
                <c:pt idx="9">
                  <c:v>Fantastic Wooden Keyboard</c:v>
                </c:pt>
              </c:strCache>
            </c:strRef>
          </c:cat>
          <c:val>
            <c:numRef>
              <c:f>productsales2023!$K$3:$K$12</c:f>
              <c:numCache>
                <c:formatCode>"$"#,##0.00</c:formatCode>
                <c:ptCount val="10"/>
                <c:pt idx="0">
                  <c:v>30472.84</c:v>
                </c:pt>
                <c:pt idx="1">
                  <c:v>28405.5</c:v>
                </c:pt>
                <c:pt idx="2">
                  <c:v>25998.48</c:v>
                </c:pt>
                <c:pt idx="3">
                  <c:v>24464.44</c:v>
                </c:pt>
                <c:pt idx="4">
                  <c:v>23091.119999999999</c:v>
                </c:pt>
                <c:pt idx="5">
                  <c:v>123.18</c:v>
                </c:pt>
                <c:pt idx="6">
                  <c:v>93.94</c:v>
                </c:pt>
                <c:pt idx="7">
                  <c:v>57.39</c:v>
                </c:pt>
                <c:pt idx="8">
                  <c:v>49.41</c:v>
                </c:pt>
                <c:pt idx="9">
                  <c:v>22.05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7D-4348-83E8-7C5AC94B4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491775"/>
        <c:axId val="1108514335"/>
      </c:barChart>
      <c:catAx>
        <c:axId val="110849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14335"/>
        <c:crosses val="autoZero"/>
        <c:auto val="1"/>
        <c:lblAlgn val="ctr"/>
        <c:lblOffset val="100"/>
        <c:noMultiLvlLbl val="0"/>
      </c:catAx>
      <c:valAx>
        <c:axId val="11085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salesprediction!$B$1</c:f>
              <c:strCache>
                <c:ptCount val="1"/>
                <c:pt idx="0">
                  <c:v>totalSales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salesprediction!$B$2:$B$7</c:f>
              <c:numCache>
                <c:formatCode>General</c:formatCode>
                <c:ptCount val="6"/>
                <c:pt idx="0">
                  <c:v>617639.61</c:v>
                </c:pt>
                <c:pt idx="1">
                  <c:v>705774.5</c:v>
                </c:pt>
                <c:pt idx="2">
                  <c:v>676308.99</c:v>
                </c:pt>
                <c:pt idx="3">
                  <c:v>687996.85199999996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4-462A-B6BB-12725F4C01B7}"/>
            </c:ext>
          </c:extLst>
        </c:ser>
        <c:ser>
          <c:idx val="1"/>
          <c:order val="1"/>
          <c:tx>
            <c:strRef>
              <c:f>salesprediction!$C$1</c:f>
              <c:strCache>
                <c:ptCount val="1"/>
                <c:pt idx="0">
                  <c:v>Forecast(totalSales)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salesprediction!$A$2:$A$7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salesprediction!$C$2:$C$7</c:f>
              <c:numCache>
                <c:formatCode>General</c:formatCode>
                <c:ptCount val="6"/>
                <c:pt idx="3">
                  <c:v>687996.85199999996</c:v>
                </c:pt>
                <c:pt idx="4">
                  <c:v>717172.90364844387</c:v>
                </c:pt>
                <c:pt idx="5">
                  <c:v>742044.57645722176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4-462A-B6BB-12725F4C01B7}"/>
            </c:ext>
          </c:extLst>
        </c:ser>
        <c:ser>
          <c:idx val="2"/>
          <c:order val="2"/>
          <c:tx>
            <c:strRef>
              <c:f>salesprediction!$D$1</c:f>
              <c:strCache>
                <c:ptCount val="1"/>
                <c:pt idx="0">
                  <c:v>Lower Confidence Bound(totalSales)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salesprediction!$A$2:$A$7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salesprediction!$D$2:$D$7</c:f>
              <c:numCache>
                <c:formatCode>General</c:formatCode>
                <c:ptCount val="6"/>
                <c:pt idx="3" formatCode="0.00">
                  <c:v>687996.85199999996</c:v>
                </c:pt>
                <c:pt idx="4" formatCode="0.00">
                  <c:v>646990.57531740074</c:v>
                </c:pt>
                <c:pt idx="5" formatCode="0.00">
                  <c:v>670486.09491771297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4-462A-B6BB-12725F4C01B7}"/>
            </c:ext>
          </c:extLst>
        </c:ser>
        <c:ser>
          <c:idx val="3"/>
          <c:order val="3"/>
          <c:tx>
            <c:strRef>
              <c:f>salesprediction!$E$1</c:f>
              <c:strCache>
                <c:ptCount val="1"/>
                <c:pt idx="0">
                  <c:v>Upper Confidence Bound(totalSales)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salesprediction!$A$2:$A$7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salesprediction!$E$2:$E$7</c:f>
              <c:numCache>
                <c:formatCode>General</c:formatCode>
                <c:ptCount val="6"/>
                <c:pt idx="3" formatCode="0.00">
                  <c:v>687996.85199999996</c:v>
                </c:pt>
                <c:pt idx="4" formatCode="0.00">
                  <c:v>787355.231979487</c:v>
                </c:pt>
                <c:pt idx="5" formatCode="0.00">
                  <c:v>813603.05799673055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4-462A-B6BB-12725F4C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79360"/>
        <c:axId val="1748284640"/>
      </c:lineChart>
      <c:catAx>
        <c:axId val="17482793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84640"/>
        <c:crosses val="autoZero"/>
        <c:auto val="1"/>
        <c:lblAlgn val="ctr"/>
        <c:lblOffset val="100"/>
        <c:noMultiLvlLbl val="0"/>
      </c:catAx>
      <c:valAx>
        <c:axId val="17482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2023</a:t>
            </a:r>
            <a:r>
              <a:rPr lang="en-CA" baseline="0"/>
              <a:t> Forecasted Sales By Province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salesByProvinceViz!$B$2</c:f>
              <c:strCache>
                <c:ptCount val="1"/>
                <c:pt idx="0">
                  <c:v>Forecast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0-4029-82BF-CB3C77C360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58-4545-9195-E1976272F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58-4545-9195-E1976272F5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58-4545-9195-E1976272F5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58-4545-9195-E1976272F5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58-4545-9195-E1976272F5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58-4545-9195-E1976272F5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58-4545-9195-E1976272F5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58-4545-9195-E1976272F5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058-4545-9195-E1976272F5A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salesByProvinceViz!$A$3:$A$12</c:f>
              <c:strCache>
                <c:ptCount val="10"/>
                <c:pt idx="0">
                  <c:v>AB</c:v>
                </c:pt>
                <c:pt idx="1">
                  <c:v>BC</c:v>
                </c:pt>
                <c:pt idx="2">
                  <c:v>MB</c:v>
                </c:pt>
                <c:pt idx="3">
                  <c:v>NB</c:v>
                </c:pt>
                <c:pt idx="4">
                  <c:v>NF</c:v>
                </c:pt>
                <c:pt idx="5">
                  <c:v>NS</c:v>
                </c:pt>
                <c:pt idx="6">
                  <c:v>ON</c:v>
                </c:pt>
                <c:pt idx="7">
                  <c:v>PE</c:v>
                </c:pt>
                <c:pt idx="8">
                  <c:v>QC</c:v>
                </c:pt>
                <c:pt idx="9">
                  <c:v>SK</c:v>
                </c:pt>
              </c:strCache>
            </c:strRef>
          </c:cat>
          <c:val>
            <c:numRef>
              <c:f>salesByProvinceViz!$B$3:$B$12</c:f>
              <c:numCache>
                <c:formatCode>General</c:formatCode>
                <c:ptCount val="10"/>
                <c:pt idx="0">
                  <c:v>115666.01001411992</c:v>
                </c:pt>
                <c:pt idx="1">
                  <c:v>16969.011056849977</c:v>
                </c:pt>
                <c:pt idx="2">
                  <c:v>55708.517012605051</c:v>
                </c:pt>
                <c:pt idx="3">
                  <c:v>47629.302673574995</c:v>
                </c:pt>
                <c:pt idx="4">
                  <c:v>61120.19099820999</c:v>
                </c:pt>
                <c:pt idx="5">
                  <c:v>54366.877637065016</c:v>
                </c:pt>
                <c:pt idx="6">
                  <c:v>75933.549429039878</c:v>
                </c:pt>
                <c:pt idx="7">
                  <c:v>64730.942424270106</c:v>
                </c:pt>
                <c:pt idx="8">
                  <c:v>94048.831071969907</c:v>
                </c:pt>
                <c:pt idx="9">
                  <c:v>134664.36056209501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0-4029-82BF-CB3C77C3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Forecasted</a:t>
            </a:r>
            <a:r>
              <a:rPr lang="en-US" baseline="0"/>
              <a:t> Sales By Province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salesByProvinceViz!$E$2</c:f>
              <c:strCache>
                <c:ptCount val="1"/>
                <c:pt idx="0">
                  <c:v>Forecast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8-488E-9531-4EA6531AFE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8-488E-9531-4EA6531AFE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8-488E-9531-4EA6531AFE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E8-488E-9531-4EA6531AFE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E8-488E-9531-4EA6531AFE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E8-488E-9531-4EA6531AFE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E8-488E-9531-4EA6531AFE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E8-488E-9531-4EA6531AFE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E8-488E-9531-4EA6531AFE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E8-488E-9531-4EA6531AFEE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salesByProvinceViz!$D$3:$D$12</c:f>
              <c:strCache>
                <c:ptCount val="10"/>
                <c:pt idx="0">
                  <c:v>AB</c:v>
                </c:pt>
                <c:pt idx="1">
                  <c:v>BC</c:v>
                </c:pt>
                <c:pt idx="2">
                  <c:v>MB</c:v>
                </c:pt>
                <c:pt idx="3">
                  <c:v>NB</c:v>
                </c:pt>
                <c:pt idx="4">
                  <c:v>NF</c:v>
                </c:pt>
                <c:pt idx="5">
                  <c:v>NS</c:v>
                </c:pt>
                <c:pt idx="6">
                  <c:v>ON</c:v>
                </c:pt>
                <c:pt idx="7">
                  <c:v>PE</c:v>
                </c:pt>
                <c:pt idx="8">
                  <c:v>QC</c:v>
                </c:pt>
                <c:pt idx="9">
                  <c:v>SK</c:v>
                </c:pt>
              </c:strCache>
            </c:strRef>
          </c:cat>
          <c:val>
            <c:numRef>
              <c:f>salesByProvinceViz!$E$3:$E$12</c:f>
              <c:numCache>
                <c:formatCode>General</c:formatCode>
                <c:ptCount val="10"/>
                <c:pt idx="0">
                  <c:v>134965.4017202399</c:v>
                </c:pt>
                <c:pt idx="1">
                  <c:v>-1812.1520513000378</c:v>
                </c:pt>
                <c:pt idx="2">
                  <c:v>55197.002780710071</c:v>
                </c:pt>
                <c:pt idx="3">
                  <c:v>38720.54062965</c:v>
                </c:pt>
                <c:pt idx="4">
                  <c:v>63517.303807419987</c:v>
                </c:pt>
                <c:pt idx="5">
                  <c:v>45335.097215630019</c:v>
                </c:pt>
                <c:pt idx="6">
                  <c:v>85668.327522079839</c:v>
                </c:pt>
                <c:pt idx="7">
                  <c:v>62937.530405540136</c:v>
                </c:pt>
                <c:pt idx="8">
                  <c:v>105034.17877093988</c:v>
                </c:pt>
                <c:pt idx="9">
                  <c:v>165271.84913869001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37B-ABFC-FFB39465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Revenue Trends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salesByProvinceViz!$C$24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salesByProvinceViz!$D$24:$H$24</c:f>
              <c:numCache>
                <c:formatCode>"$"#,##0.00</c:formatCode>
                <c:ptCount val="5"/>
                <c:pt idx="0">
                  <c:v>57682.18</c:v>
                </c:pt>
                <c:pt idx="1">
                  <c:v>80828.149999999994</c:v>
                </c:pt>
                <c:pt idx="2">
                  <c:v>95618.36</c:v>
                </c:pt>
                <c:pt idx="3">
                  <c:v>115666.01001411992</c:v>
                </c:pt>
                <c:pt idx="4">
                  <c:v>134965.4017202399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0-4DAB-BDCD-34A7FA63319C}"/>
            </c:ext>
          </c:extLst>
        </c:ser>
        <c:ser>
          <c:idx val="1"/>
          <c:order val="1"/>
          <c:tx>
            <c:strRef>
              <c:f>salesByProvinceViz!$C$25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salesByProvinceViz!$D$25:$H$25</c:f>
              <c:numCache>
                <c:formatCode>"$"#,##0.00</c:formatCode>
                <c:ptCount val="5"/>
                <c:pt idx="0">
                  <c:v>73047.960000000006</c:v>
                </c:pt>
                <c:pt idx="1">
                  <c:v>66146.740000000005</c:v>
                </c:pt>
                <c:pt idx="2">
                  <c:v>33439.22</c:v>
                </c:pt>
                <c:pt idx="3">
                  <c:v>16969.011056849977</c:v>
                </c:pt>
                <c:pt idx="4">
                  <c:v>-1812.1520513000378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0-4DAB-BDCD-34A7FA63319C}"/>
            </c:ext>
          </c:extLst>
        </c:ser>
        <c:ser>
          <c:idx val="2"/>
          <c:order val="2"/>
          <c:tx>
            <c:strRef>
              <c:f>salesByProvinceViz!$C$26</c:f>
              <c:strCache>
                <c:ptCount val="1"/>
                <c:pt idx="0">
                  <c:v>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salesByProvinceViz!$D$26:$H$26</c:f>
              <c:numCache>
                <c:formatCode>"$"#,##0.00</c:formatCode>
                <c:ptCount val="5"/>
                <c:pt idx="0">
                  <c:v>57405.94</c:v>
                </c:pt>
                <c:pt idx="1">
                  <c:v>49579.82</c:v>
                </c:pt>
                <c:pt idx="2">
                  <c:v>57642.91</c:v>
                </c:pt>
                <c:pt idx="3">
                  <c:v>55708.517012605051</c:v>
                </c:pt>
                <c:pt idx="4">
                  <c:v>55197.002780710071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0-4DAB-BDCD-34A7FA63319C}"/>
            </c:ext>
          </c:extLst>
        </c:ser>
        <c:ser>
          <c:idx val="3"/>
          <c:order val="3"/>
          <c:tx>
            <c:strRef>
              <c:f>salesByProvinceViz!$C$27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salesByProvinceViz!$D$27:$H$27</c:f>
              <c:numCache>
                <c:formatCode>"$"#,##0.00</c:formatCode>
                <c:ptCount val="5"/>
                <c:pt idx="0">
                  <c:v>74590.41</c:v>
                </c:pt>
                <c:pt idx="1">
                  <c:v>55136.33</c:v>
                </c:pt>
                <c:pt idx="2">
                  <c:v>58589.4</c:v>
                </c:pt>
                <c:pt idx="3">
                  <c:v>47629.302673574995</c:v>
                </c:pt>
                <c:pt idx="4">
                  <c:v>38720.54062965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0-4DAB-BDCD-34A7FA63319C}"/>
            </c:ext>
          </c:extLst>
        </c:ser>
        <c:ser>
          <c:idx val="4"/>
          <c:order val="4"/>
          <c:tx>
            <c:strRef>
              <c:f>salesByProvinceViz!$C$28</c:f>
              <c:strCache>
                <c:ptCount val="1"/>
                <c:pt idx="0">
                  <c:v>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salesByProvinceViz!$D$28:$H$28</c:f>
              <c:numCache>
                <c:formatCode>"$"#,##0.00</c:formatCode>
                <c:ptCount val="5"/>
                <c:pt idx="0">
                  <c:v>53643.1</c:v>
                </c:pt>
                <c:pt idx="1">
                  <c:v>68872.75</c:v>
                </c:pt>
                <c:pt idx="2">
                  <c:v>56226.82</c:v>
                </c:pt>
                <c:pt idx="3">
                  <c:v>61120.19099820999</c:v>
                </c:pt>
                <c:pt idx="4">
                  <c:v>63517.303807419987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0-4DAB-BDCD-34A7FA63319C}"/>
            </c:ext>
          </c:extLst>
        </c:ser>
        <c:ser>
          <c:idx val="5"/>
          <c:order val="5"/>
          <c:tx>
            <c:strRef>
              <c:f>salesByProvinceViz!$C$29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salesByProvinceViz!$D$29:$H$29</c:f>
              <c:numCache>
                <c:formatCode>"$"#,##0.00</c:formatCode>
                <c:ptCount val="5"/>
                <c:pt idx="0">
                  <c:v>80983.149999999994</c:v>
                </c:pt>
                <c:pt idx="1">
                  <c:v>93465.33</c:v>
                </c:pt>
                <c:pt idx="2">
                  <c:v>59213.64</c:v>
                </c:pt>
                <c:pt idx="3">
                  <c:v>54366.877637065016</c:v>
                </c:pt>
                <c:pt idx="4">
                  <c:v>45335.097215630019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0-4DAB-BDCD-34A7FA63319C}"/>
            </c:ext>
          </c:extLst>
        </c:ser>
        <c:ser>
          <c:idx val="6"/>
          <c:order val="6"/>
          <c:tx>
            <c:strRef>
              <c:f>salesByProvinceViz!$C$30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salesByProvinceViz!$D$30:$H$30</c:f>
              <c:numCache>
                <c:formatCode>"$"#,##0.00</c:formatCode>
                <c:ptCount val="5"/>
                <c:pt idx="0">
                  <c:v>46437.37</c:v>
                </c:pt>
                <c:pt idx="1">
                  <c:v>69278.289999999994</c:v>
                </c:pt>
                <c:pt idx="2">
                  <c:v>63649.29</c:v>
                </c:pt>
                <c:pt idx="3">
                  <c:v>75933.549429039878</c:v>
                </c:pt>
                <c:pt idx="4">
                  <c:v>85668.327522079839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0-4DAB-BDCD-34A7FA63319C}"/>
            </c:ext>
          </c:extLst>
        </c:ser>
        <c:ser>
          <c:idx val="7"/>
          <c:order val="7"/>
          <c:tx>
            <c:strRef>
              <c:f>salesByProvinceViz!$C$31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40-4DAB-BDCD-34A7FA63319C}"/>
                </c:ext>
              </c:extLst>
            </c:dLbl>
            <c:dLbl>
              <c:idx val="4"/>
              <c:layout>
                <c:manualLayout>
                  <c:x val="-1.1556695922513302E-16"/>
                  <c:y val="-2.043132073205261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salesByProvinceViz!$D$31:$H$31</c:f>
              <c:numCache>
                <c:formatCode>"$"#,##0.00</c:formatCode>
                <c:ptCount val="5"/>
                <c:pt idx="0">
                  <c:v>69803.490000000005</c:v>
                </c:pt>
                <c:pt idx="1">
                  <c:v>81827.710000000006</c:v>
                </c:pt>
                <c:pt idx="2">
                  <c:v>63836.47</c:v>
                </c:pt>
                <c:pt idx="3">
                  <c:v>64730.942424270106</c:v>
                </c:pt>
                <c:pt idx="4">
                  <c:v>62937.530405540136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0-4DAB-BDCD-34A7FA63319C}"/>
            </c:ext>
          </c:extLst>
        </c:ser>
        <c:ser>
          <c:idx val="8"/>
          <c:order val="8"/>
          <c:tx>
            <c:strRef>
              <c:f>salesByProvinceViz!$C$32</c:f>
              <c:strCache>
                <c:ptCount val="1"/>
                <c:pt idx="0">
                  <c:v>QC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salesByProvinceViz!$D$32:$H$32</c:f>
              <c:numCache>
                <c:formatCode>"$"#,##0.00</c:formatCode>
                <c:ptCount val="5"/>
                <c:pt idx="0">
                  <c:v>61529.89</c:v>
                </c:pt>
                <c:pt idx="1">
                  <c:v>52885.919999999998</c:v>
                </c:pt>
                <c:pt idx="2">
                  <c:v>86881.89</c:v>
                </c:pt>
                <c:pt idx="3">
                  <c:v>94048.831071969907</c:v>
                </c:pt>
                <c:pt idx="4">
                  <c:v>105034.17877093988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0-4DAB-BDCD-34A7FA63319C}"/>
            </c:ext>
          </c:extLst>
        </c:ser>
        <c:ser>
          <c:idx val="9"/>
          <c:order val="9"/>
          <c:tx>
            <c:strRef>
              <c:f>salesByProvinceViz!$C$33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A40-4DAB-BDCD-34A7FA6331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40-4DAB-BDCD-34A7FA6331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40-4DAB-BDCD-34A7FA6331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40-4DAB-BDCD-34A7FA633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salesByProvinceViz!$D$23:$H$23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salesByProvinceViz!$D$33:$H$33</c:f>
              <c:numCache>
                <c:formatCode>"$"#,##0.00</c:formatCode>
                <c:ptCount val="5"/>
                <c:pt idx="0">
                  <c:v>42516.12</c:v>
                </c:pt>
                <c:pt idx="1">
                  <c:v>87753.46</c:v>
                </c:pt>
                <c:pt idx="2">
                  <c:v>101210.99</c:v>
                </c:pt>
                <c:pt idx="3">
                  <c:v>134664.36056209501</c:v>
                </c:pt>
                <c:pt idx="4">
                  <c:v>165271.84913869001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0-4DAB-BDCD-34A7FA6331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1813503"/>
        <c:axId val="901812543"/>
      </c:lineChart>
      <c:catAx>
        <c:axId val="9018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12543"/>
        <c:crosses val="autoZero"/>
        <c:auto val="1"/>
        <c:lblAlgn val="ctr"/>
        <c:lblOffset val="100"/>
        <c:noMultiLvlLbl val="0"/>
      </c:catAx>
      <c:valAx>
        <c:axId val="9018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Revenue For Products</a:t>
            </a:r>
            <a:r>
              <a:rPr lang="en-CA" baseline="0"/>
              <a:t> With a Perfect Rating (2023)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averageRating!$G$4</c:f>
              <c:strCache>
                <c:ptCount val="1"/>
                <c:pt idx="0">
                  <c:v>Average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averageRating!$F$5:$F$11</c:f>
              <c:strCache>
                <c:ptCount val="7"/>
                <c:pt idx="0">
                  <c:v>Enormous Copper Car</c:v>
                </c:pt>
                <c:pt idx="1">
                  <c:v>Heavy Duty Silk Plate</c:v>
                </c:pt>
                <c:pt idx="2">
                  <c:v>Incredible Cotton Pants</c:v>
                </c:pt>
                <c:pt idx="3">
                  <c:v>Enormous Copper Lamp</c:v>
                </c:pt>
                <c:pt idx="4">
                  <c:v>Awesome Rubber Computer</c:v>
                </c:pt>
                <c:pt idx="5">
                  <c:v>Enormous Wooden Clock</c:v>
                </c:pt>
                <c:pt idx="6">
                  <c:v>Fantastic Marble Computer</c:v>
                </c:pt>
              </c:strCache>
            </c:strRef>
          </c:cat>
          <c:val>
            <c:numRef>
              <c:f>averageRating!$G$5:$G$11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E-410D-89A4-FC35868B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576095"/>
        <c:axId val="556576575"/>
      </c:barChart>
      <c:lineChart>
        <c:grouping val="standard"/>
        <c:varyColors val="0"/>
        <c:ser>
          <c:idx val="1"/>
          <c:order val="1"/>
          <c:tx>
            <c:strRef>
              <c:f>averageRating!$H$4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averageRating!$F$5:$F$11</c:f>
              <c:strCache>
                <c:ptCount val="7"/>
                <c:pt idx="0">
                  <c:v>Enormous Copper Car</c:v>
                </c:pt>
                <c:pt idx="1">
                  <c:v>Heavy Duty Silk Plate</c:v>
                </c:pt>
                <c:pt idx="2">
                  <c:v>Incredible Cotton Pants</c:v>
                </c:pt>
                <c:pt idx="3">
                  <c:v>Enormous Copper Lamp</c:v>
                </c:pt>
                <c:pt idx="4">
                  <c:v>Awesome Rubber Computer</c:v>
                </c:pt>
                <c:pt idx="5">
                  <c:v>Enormous Wooden Clock</c:v>
                </c:pt>
                <c:pt idx="6">
                  <c:v>Fantastic Marble Computer</c:v>
                </c:pt>
              </c:strCache>
            </c:strRef>
          </c:cat>
          <c:val>
            <c:numRef>
              <c:f>averageRating!$H$5:$H$11</c:f>
              <c:numCache>
                <c:formatCode>General</c:formatCode>
                <c:ptCount val="7"/>
                <c:pt idx="0">
                  <c:v>496.54</c:v>
                </c:pt>
                <c:pt idx="1">
                  <c:v>9540.08</c:v>
                </c:pt>
                <c:pt idx="2">
                  <c:v>3019.14</c:v>
                </c:pt>
                <c:pt idx="3">
                  <c:v>1387.32</c:v>
                </c:pt>
                <c:pt idx="4">
                  <c:v>4406.3100000000004</c:v>
                </c:pt>
                <c:pt idx="5">
                  <c:v>8193.3799999999992</c:v>
                </c:pt>
                <c:pt idx="6">
                  <c:v>2487.12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E-410D-89A4-FC35868B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19551"/>
        <c:axId val="353520991"/>
      </c:lineChart>
      <c:catAx>
        <c:axId val="5565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6575"/>
        <c:crosses val="autoZero"/>
        <c:auto val="1"/>
        <c:lblAlgn val="ctr"/>
        <c:lblOffset val="100"/>
        <c:noMultiLvlLbl val="0"/>
      </c:catAx>
      <c:valAx>
        <c:axId val="5565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6095"/>
        <c:crosses val="autoZero"/>
        <c:crossBetween val="between"/>
      </c:valAx>
      <c:valAx>
        <c:axId val="353520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9551"/>
        <c:crosses val="max"/>
        <c:crossBetween val="between"/>
      </c:valAx>
      <c:catAx>
        <c:axId val="353519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20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Revenue</a:t>
            </a:r>
            <a:r>
              <a:rPr lang="en-CA" baseline="0"/>
              <a:t> For Worst Rated Products (2023)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averageRating!$G$14</c:f>
              <c:strCache>
                <c:ptCount val="1"/>
                <c:pt idx="0">
                  <c:v>Average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averageRating!$F$15:$F$25</c:f>
              <c:strCache>
                <c:ptCount val="11"/>
                <c:pt idx="0">
                  <c:v>Gorgeous Linen Shirt</c:v>
                </c:pt>
                <c:pt idx="1">
                  <c:v>Ergonomic Copper Computer</c:v>
                </c:pt>
                <c:pt idx="2">
                  <c:v>Durable Leather Shoes</c:v>
                </c:pt>
                <c:pt idx="3">
                  <c:v>Awesome Wooden Hat</c:v>
                </c:pt>
                <c:pt idx="4">
                  <c:v>Small Silk Coat</c:v>
                </c:pt>
                <c:pt idx="5">
                  <c:v>Incredible Bronze Keyboard</c:v>
                </c:pt>
                <c:pt idx="6">
                  <c:v>Heavy Duty Granite Bag</c:v>
                </c:pt>
                <c:pt idx="7">
                  <c:v>Lightweight Plastic Watch</c:v>
                </c:pt>
                <c:pt idx="8">
                  <c:v>Aerodynamic Linen Gloves</c:v>
                </c:pt>
                <c:pt idx="9">
                  <c:v>Synergistic Silk Hat</c:v>
                </c:pt>
                <c:pt idx="10">
                  <c:v>Mediocre Plastic Gloves</c:v>
                </c:pt>
              </c:strCache>
            </c:strRef>
          </c:cat>
          <c:val>
            <c:numRef>
              <c:f>averageRating!$G$15:$G$25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B-4DF8-B554-880919D9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60223"/>
        <c:axId val="549759743"/>
      </c:barChart>
      <c:lineChart>
        <c:grouping val="standard"/>
        <c:varyColors val="0"/>
        <c:ser>
          <c:idx val="1"/>
          <c:order val="1"/>
          <c:tx>
            <c:strRef>
              <c:f>averageRating!$H$14</c:f>
              <c:strCache>
                <c:ptCount val="1"/>
                <c:pt idx="0">
                  <c:v> Total Revenue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averageRating!$F$15:$F$25</c:f>
              <c:strCache>
                <c:ptCount val="11"/>
                <c:pt idx="0">
                  <c:v>Gorgeous Linen Shirt</c:v>
                </c:pt>
                <c:pt idx="1">
                  <c:v>Ergonomic Copper Computer</c:v>
                </c:pt>
                <c:pt idx="2">
                  <c:v>Durable Leather Shoes</c:v>
                </c:pt>
                <c:pt idx="3">
                  <c:v>Awesome Wooden Hat</c:v>
                </c:pt>
                <c:pt idx="4">
                  <c:v>Small Silk Coat</c:v>
                </c:pt>
                <c:pt idx="5">
                  <c:v>Incredible Bronze Keyboard</c:v>
                </c:pt>
                <c:pt idx="6">
                  <c:v>Heavy Duty Granite Bag</c:v>
                </c:pt>
                <c:pt idx="7">
                  <c:v>Lightweight Plastic Watch</c:v>
                </c:pt>
                <c:pt idx="8">
                  <c:v>Aerodynamic Linen Gloves</c:v>
                </c:pt>
                <c:pt idx="9">
                  <c:v>Synergistic Silk Hat</c:v>
                </c:pt>
                <c:pt idx="10">
                  <c:v>Mediocre Plastic Gloves</c:v>
                </c:pt>
              </c:strCache>
            </c:strRef>
          </c:cat>
          <c:val>
            <c:numRef>
              <c:f>averageRating!$H$15:$H$25</c:f>
              <c:numCache>
                <c:formatCode>General</c:formatCode>
                <c:ptCount val="11"/>
                <c:pt idx="0">
                  <c:v>0</c:v>
                </c:pt>
                <c:pt idx="1">
                  <c:v>9651.1200000000008</c:v>
                </c:pt>
                <c:pt idx="2">
                  <c:v>12940.2</c:v>
                </c:pt>
                <c:pt idx="3">
                  <c:v>5147.66</c:v>
                </c:pt>
                <c:pt idx="4">
                  <c:v>2183.67</c:v>
                </c:pt>
                <c:pt idx="5">
                  <c:v>1754.04</c:v>
                </c:pt>
                <c:pt idx="6">
                  <c:v>1372.2</c:v>
                </c:pt>
                <c:pt idx="7">
                  <c:v>12985</c:v>
                </c:pt>
                <c:pt idx="8">
                  <c:v>11889.45</c:v>
                </c:pt>
                <c:pt idx="9">
                  <c:v>673.98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B-4DF8-B554-880919D9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05535"/>
        <c:axId val="551005055"/>
      </c:lineChart>
      <c:catAx>
        <c:axId val="5497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59743"/>
        <c:crosses val="autoZero"/>
        <c:auto val="1"/>
        <c:lblAlgn val="ctr"/>
        <c:lblOffset val="100"/>
        <c:noMultiLvlLbl val="0"/>
      </c:catAx>
      <c:valAx>
        <c:axId val="5497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60223"/>
        <c:crosses val="autoZero"/>
        <c:crossBetween val="between"/>
      </c:valAx>
      <c:valAx>
        <c:axId val="551005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05535"/>
        <c:crosses val="max"/>
        <c:crossBetween val="between"/>
      </c:valAx>
      <c:catAx>
        <c:axId val="551005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00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for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totalRevenuebyMonth!$B$1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totalRevenuebyMonth!$A$2:$A$13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totalRevenuebyMonth!$B$2:$B$13</c:f>
              <c:numCache>
                <c:formatCode>"$"#,##0.00</c:formatCode>
                <c:ptCount val="12"/>
                <c:pt idx="0">
                  <c:v>235895.13</c:v>
                </c:pt>
                <c:pt idx="1">
                  <c:v>201876.16</c:v>
                </c:pt>
                <c:pt idx="2">
                  <c:v>182888.41</c:v>
                </c:pt>
                <c:pt idx="3">
                  <c:v>207057.67</c:v>
                </c:pt>
                <c:pt idx="4">
                  <c:v>259201.82</c:v>
                </c:pt>
                <c:pt idx="5">
                  <c:v>198201.9</c:v>
                </c:pt>
                <c:pt idx="6">
                  <c:v>280071.38</c:v>
                </c:pt>
                <c:pt idx="7">
                  <c:v>227568.64000000001</c:v>
                </c:pt>
                <c:pt idx="8">
                  <c:v>230479.62</c:v>
                </c:pt>
                <c:pt idx="9">
                  <c:v>198482.47</c:v>
                </c:pt>
                <c:pt idx="10">
                  <c:v>220496.98</c:v>
                </c:pt>
                <c:pt idx="11">
                  <c:v>228679.54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F-45DC-B72F-DF48AB160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980288"/>
        <c:axId val="1568981248"/>
      </c:barChart>
      <c:catAx>
        <c:axId val="15689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81248"/>
        <c:crosses val="autoZero"/>
        <c:auto val="1"/>
        <c:lblAlgn val="ctr"/>
        <c:lblOffset val="100"/>
        <c:noMultiLvlLbl val="0"/>
      </c:catAx>
      <c:valAx>
        <c:axId val="15689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monthlyRevenue!$B$1</c:f>
              <c:strCache>
                <c:ptCount val="1"/>
                <c:pt idx="0">
                  <c:v>MonthlyRevenue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monthlyRevenue!$A$2:$A$49</c:f>
              <c:strCache>
                <c:ptCount val="48"/>
                <c:pt idx="0">
                  <c:v>Nov 2019</c:v>
                </c:pt>
                <c:pt idx="1">
                  <c:v>Dec 2019</c:v>
                </c:pt>
                <c:pt idx="2">
                  <c:v>Jan 2020</c:v>
                </c:pt>
                <c:pt idx="3">
                  <c:v>Feb 2020</c:v>
                </c:pt>
                <c:pt idx="4">
                  <c:v>Mar 2020</c:v>
                </c:pt>
                <c:pt idx="5">
                  <c:v>Apr 2020</c:v>
                </c:pt>
                <c:pt idx="6">
                  <c:v>May 2020</c:v>
                </c:pt>
                <c:pt idx="7">
                  <c:v>Jun 2020</c:v>
                </c:pt>
                <c:pt idx="8">
                  <c:v>Jul 2020</c:v>
                </c:pt>
                <c:pt idx="9">
                  <c:v>Aug 2020</c:v>
                </c:pt>
                <c:pt idx="10">
                  <c:v>Sep 2020</c:v>
                </c:pt>
                <c:pt idx="11">
                  <c:v>Oct 2020</c:v>
                </c:pt>
                <c:pt idx="12">
                  <c:v>Nov 2020</c:v>
                </c:pt>
                <c:pt idx="13">
                  <c:v>Dec 2020</c:v>
                </c:pt>
                <c:pt idx="14">
                  <c:v>Jan 2021</c:v>
                </c:pt>
                <c:pt idx="15">
                  <c:v>Feb 2021</c:v>
                </c:pt>
                <c:pt idx="16">
                  <c:v>Mar 2021</c:v>
                </c:pt>
                <c:pt idx="17">
                  <c:v>Apr 2021</c:v>
                </c:pt>
                <c:pt idx="18">
                  <c:v>May 2021</c:v>
                </c:pt>
                <c:pt idx="19">
                  <c:v>Jun 2021</c:v>
                </c:pt>
                <c:pt idx="20">
                  <c:v>Jul 2021</c:v>
                </c:pt>
                <c:pt idx="21">
                  <c:v>Aug 2021</c:v>
                </c:pt>
                <c:pt idx="22">
                  <c:v>Sep 2021</c:v>
                </c:pt>
                <c:pt idx="23">
                  <c:v>Oct 2021</c:v>
                </c:pt>
                <c:pt idx="24">
                  <c:v>Nov 2021</c:v>
                </c:pt>
                <c:pt idx="25">
                  <c:v>Dec 2021</c:v>
                </c:pt>
                <c:pt idx="26">
                  <c:v>Jan 2022</c:v>
                </c:pt>
                <c:pt idx="27">
                  <c:v>Feb 2022</c:v>
                </c:pt>
                <c:pt idx="28">
                  <c:v>Mar 2022</c:v>
                </c:pt>
                <c:pt idx="29">
                  <c:v>Apr 2022</c:v>
                </c:pt>
                <c:pt idx="30">
                  <c:v>May 2022</c:v>
                </c:pt>
                <c:pt idx="31">
                  <c:v>Jun 2022</c:v>
                </c:pt>
                <c:pt idx="32">
                  <c:v>Jul 2022</c:v>
                </c:pt>
                <c:pt idx="33">
                  <c:v>Aug 2022</c:v>
                </c:pt>
                <c:pt idx="34">
                  <c:v>Sep 2022</c:v>
                </c:pt>
                <c:pt idx="35">
                  <c:v>Oct 2022</c:v>
                </c:pt>
                <c:pt idx="36">
                  <c:v>Nov 2022</c:v>
                </c:pt>
                <c:pt idx="37">
                  <c:v>Dec 2022</c:v>
                </c:pt>
                <c:pt idx="38">
                  <c:v>Jan 2023</c:v>
                </c:pt>
                <c:pt idx="39">
                  <c:v>Feb 2023</c:v>
                </c:pt>
                <c:pt idx="40">
                  <c:v>Mar 2023</c:v>
                </c:pt>
                <c:pt idx="41">
                  <c:v>Apr 2023</c:v>
                </c:pt>
                <c:pt idx="42">
                  <c:v>May 2023</c:v>
                </c:pt>
                <c:pt idx="43">
                  <c:v>Jun 2023</c:v>
                </c:pt>
                <c:pt idx="44">
                  <c:v>Jul 2023</c:v>
                </c:pt>
                <c:pt idx="45">
                  <c:v>Aug 2023</c:v>
                </c:pt>
                <c:pt idx="46">
                  <c:v>Sep 2023</c:v>
                </c:pt>
                <c:pt idx="47">
                  <c:v>Oct 2023</c:v>
                </c:pt>
              </c:strCache>
            </c:strRef>
          </c:cat>
          <c:val>
            <c:numRef>
              <c:f>monthlyRevenue!$B$2:$B$49</c:f>
              <c:numCache>
                <c:formatCode>"$"#,##0.00</c:formatCode>
                <c:ptCount val="48"/>
                <c:pt idx="0">
                  <c:v>43708.81</c:v>
                </c:pt>
                <c:pt idx="1">
                  <c:v>54137.1</c:v>
                </c:pt>
                <c:pt idx="2">
                  <c:v>66412.73</c:v>
                </c:pt>
                <c:pt idx="3">
                  <c:v>51437.32</c:v>
                </c:pt>
                <c:pt idx="4">
                  <c:v>44606.38</c:v>
                </c:pt>
                <c:pt idx="5">
                  <c:v>51859.77</c:v>
                </c:pt>
                <c:pt idx="6">
                  <c:v>57645.36</c:v>
                </c:pt>
                <c:pt idx="7">
                  <c:v>23918.9</c:v>
                </c:pt>
                <c:pt idx="8">
                  <c:v>66064.289999999994</c:v>
                </c:pt>
                <c:pt idx="9">
                  <c:v>55996.53</c:v>
                </c:pt>
                <c:pt idx="10">
                  <c:v>55905.56</c:v>
                </c:pt>
                <c:pt idx="11">
                  <c:v>39896.589999999997</c:v>
                </c:pt>
                <c:pt idx="12">
                  <c:v>50394</c:v>
                </c:pt>
                <c:pt idx="13">
                  <c:v>53502.18</c:v>
                </c:pt>
                <c:pt idx="14">
                  <c:v>67563.19</c:v>
                </c:pt>
                <c:pt idx="15">
                  <c:v>46787.71</c:v>
                </c:pt>
                <c:pt idx="16">
                  <c:v>55165.42</c:v>
                </c:pt>
                <c:pt idx="17">
                  <c:v>61968.35</c:v>
                </c:pt>
                <c:pt idx="18">
                  <c:v>64881.13</c:v>
                </c:pt>
                <c:pt idx="19">
                  <c:v>46492.79</c:v>
                </c:pt>
                <c:pt idx="20">
                  <c:v>61150.21</c:v>
                </c:pt>
                <c:pt idx="21">
                  <c:v>70534.42</c:v>
                </c:pt>
                <c:pt idx="22">
                  <c:v>44720.42</c:v>
                </c:pt>
                <c:pt idx="23">
                  <c:v>50205.94</c:v>
                </c:pt>
                <c:pt idx="24">
                  <c:v>77695.92</c:v>
                </c:pt>
                <c:pt idx="25">
                  <c:v>58609</c:v>
                </c:pt>
                <c:pt idx="26">
                  <c:v>48717.87</c:v>
                </c:pt>
                <c:pt idx="27">
                  <c:v>51993.98</c:v>
                </c:pt>
                <c:pt idx="28">
                  <c:v>36059.9</c:v>
                </c:pt>
                <c:pt idx="29">
                  <c:v>40606.99</c:v>
                </c:pt>
                <c:pt idx="30">
                  <c:v>64360.1</c:v>
                </c:pt>
                <c:pt idx="31">
                  <c:v>60326.59</c:v>
                </c:pt>
                <c:pt idx="32">
                  <c:v>69575.259999999995</c:v>
                </c:pt>
                <c:pt idx="33">
                  <c:v>59501.99</c:v>
                </c:pt>
                <c:pt idx="34">
                  <c:v>80309.38</c:v>
                </c:pt>
                <c:pt idx="35">
                  <c:v>53727.42</c:v>
                </c:pt>
                <c:pt idx="36">
                  <c:v>48698.25</c:v>
                </c:pt>
                <c:pt idx="37">
                  <c:v>62431.26</c:v>
                </c:pt>
                <c:pt idx="38">
                  <c:v>53201.34</c:v>
                </c:pt>
                <c:pt idx="39">
                  <c:v>51657.15</c:v>
                </c:pt>
                <c:pt idx="40">
                  <c:v>47056.71</c:v>
                </c:pt>
                <c:pt idx="41">
                  <c:v>52622.559999999998</c:v>
                </c:pt>
                <c:pt idx="42">
                  <c:v>72315.23</c:v>
                </c:pt>
                <c:pt idx="43">
                  <c:v>67463.62</c:v>
                </c:pt>
                <c:pt idx="44">
                  <c:v>83281.62</c:v>
                </c:pt>
                <c:pt idx="45">
                  <c:v>41535.699999999997</c:v>
                </c:pt>
                <c:pt idx="46">
                  <c:v>49544.26</c:v>
                </c:pt>
                <c:pt idx="47">
                  <c:v>54652.52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0-4DBD-A70C-C0231579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98511"/>
        <c:axId val="1835099471"/>
      </c:lineChart>
      <c:catAx>
        <c:axId val="18350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99471"/>
        <c:crosses val="autoZero"/>
        <c:auto val="1"/>
        <c:lblAlgn val="ctr"/>
        <c:lblOffset val="100"/>
        <c:noMultiLvlLbl val="0"/>
      </c:catAx>
      <c:valAx>
        <c:axId val="18350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9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province in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Sales by province in 2022</a:t>
          </a:r>
        </a:p>
      </cx:txPr>
    </cx:title>
    <cx:plotArea>
      <cx:plotAreaRegion>
        <cx:series layoutId="regionMap" uniqueId="{3FF1EF3B-5A6F-4B69-8A03-20C4BA82B874}">
          <cx:tx>
            <cx:txData>
              <cx:f>_xlchart.v5.2</cx:f>
              <cx:v>TotalSales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cultureLanguage="en-US" cultureRegion="MY" attribution="Powered by Bing">
              <cx:geoCache provider="{E9337A44-BEBE-4D9F-B70C-5C5E7DAFC167}">
                <cx:binary>1Htpj902tu1fMfz50uFMsdFpoHWGml0ul4ckX4Ry2SEpiaIGavz1b8unnLiOk/JLoy9wYxgo19GR
RHJPa629/c/76R/35ae79tnky6r7x/3043MbY/2PH37o7u0nf9e98O6+DV34Nb64D/6H8Ouv7v7T
Dx/bu9FV5geKCf/h3t618dP0/F//hKeZT+Ey3N9FF6qb/lM7v/7U9WXsnrj2h5ee3X30rtq6Lrbu
PpIfn7/aPX/2qYouzm/m+tOPzx9df/7sh+OnfPPGZyUsKvYf4V4uX3AiNCZE6cOf58/KUJmHy0iy
F5gqwjD8/fyHfXn3yzsP979qXXX/6dnu43jXfnx21pV31ccv3/ij1X1e293Hj+2nroONff75Z095
tK/Dtu9DX8X1JA0c6o/PN3fV3ce7589cFzaHK5uw7mrz78/H8MNjI/zrn0cfwMEcffKVnY5P8XuX
vjHTVfrUQfw1Mwn+QjMshKLisX20esEZwVgxfbAPXD/4xsE+V3eVi+EDnNGfe8wf2+T3O4/ssO7r
72SH24unNv+X7cCJ1FQxfjhu8tgcBIsXicYJl6uhvjbE7V1X3EVIJONd9eXK/3+APL77yCDrBv9O
Bnl5+9QB/DWDcPECY0akpAd7YMhPR/lLYqmI1urLSw+B8TIMd89u70N0/0FsPLr5yBrr7v5O1vj3
fzNNiRcQHQwrhQ/FJHlsDUL4C7GWGoH5Y3P8u/zwqY3/gSl+u/HIDOu2/k5muNl8OZA/ygp/LSgE
FG3ME6r5gxn0YzMo/EKphBOSyN+K/te5Ckrdh0/3T63nj0vGl/uOTLFu7e9kipf7p7a+muJ/ETW8
/C+GI4A7oQmTWv4O3h4lR/mCqIRJJR/85Khmvfw0PkvbvupGd188dSZ/7A5Htx95xbrRv5NXXL98
6gT+YoDiF1hxKRR/gBHscYAmgCJoophg4lDW6Jd3H4rXdRXvWhe+fPhHGeOPTfLbjUfGWDf3dzJG
+t/MllCTPsO1r0ODUChlRArBqfxyzIezT1sXXWefbULZ+w//CXr49glH1lh393/ZGn+ytq8ZxqOv
/EVOKukLAXwmkfh37//aNlq+kDghOBEPoO8oOr6wwj9fzx8Hx5f7Hq39f5tk/nkp+Y22b+/i3e4z
3/+Kgz599fMGQX84uvUJEvhw6ezjj88JVuDzv8kI6zMeUZnfINfhgH+/5dNdF398jgjBz5+Nnw7/
pvDvKrTR/vhcQtYDsM5BTlB8hYFgty706yWevACEziSmAFo0JUnym4TyKpSzCdVv+334/VnV+1fB
VbGDuxUAnPrwvXU1PEmkogonjEvCORPwuGf1/d1r0Gng6+R/bJ/QzEpDryc+CzqcNVlZjvhdN/QY
lYlIw9BTdW6yiRfntap6866Wsc0vXBaG7q2vaFKdCsJatqnZQM1uMkbGmJKl5PYk5gkucYozw9Sr
rsF62WqsR5ZO8yyye2HGPjvHpZfdOWYtsXs0qWXYWTYWdq+NTthdrcs2P2fOxiymzjhV/jxKjIaL
pEJZX5+PLbZ1xNuEsgEO91Yo7MJoN64RvrPt+8Z5dD6qptppO6OXTuOI01m78rIa6u5q0LMttpnx
76nP1N7rReap6Jfkam48rlJvZ8JTTOvhJMYGp64V4SxvcjFvFur2tkF9TFls9XsxM/e6a4vIT5hn
1Zwu9ZRfY2e687IKS72po0tpZ7uwLdUszgQz3W0yL3eV99NtPSVDWs2N2Y1k4ufCTZNNWearsyUb
+ZQaEcIv42TrPO36uGzLBaONaZJiU/X9NtJpfo1U0+9ZI4TdSNYmr0OTtycy+ynPZnXOUcB0F6Wy
r+yYsV3UuqLbUnvUpUspm8spt2qP2bjcl46KvRfWjZu+40OybwLpTmwmig1uUb9ryqTlm2Ks9Lb3
yXuvbXvhZ5y/N1k3qzRii96VyBVlyoHf9OlS9ctlgFhAG2Fb1aalp91VE1Hc6mRIbnxNim3r2nFH
Z1/vu6QKTepVUJeLF2hHGzm+JAGZTTdUiO5K3si3PstMWk4ubKfGd79wm3cqFQ1153OGpzdkHIsL
4we000tsU5eNL0Xp4i92SfwbnU/i1gsuTmZfzC51Crk0Wj9djLZmF6Q1UzryJL921CT3o/VhTluh
yLUY7XiOwZXSSRpx2VdY/ISWpjtlmcbn1PfhQ0YaOaUYFXjbdLW9plVJz2wpSjBTjBfRuOtqZreL
EPG6xy75xBrZnQU7tNmZrBaeUmPjT1Lq5ePc6ubWDb39YGZJ6MZXjbyslrl7KXki9kM1ILTJXInP
RVlbk1rVJ/nGJqY6c6Oz78Yg8205TOWZY/UAtk5MjtNSh+pnAnxnTyY/bxEdh1fj4NRJ9Ak36dIQ
lNLKFKdqVuNWloH7Tc5xtemUnNOaVfhK54U/QSSMV6Nl3bbKfZ1i5tu9yRq8b4asTXtufoLoyq57
pvK9aPLyvK6mN7bJVZpPVX8d9SRPKTEyRVTWKVeZpFeZasZyE6QXOxeVShHJq207dOFmJs7e0lGG
Ih2nvEiDlsUuSTrPNihb8H7mM30H2l++SzSn6bIYRNM8zHNqrfuY2wH95M1cpa4a7IW2FWe72dT5
WSuGeEZDxm3qEA67zicsZQsi7zJhSHc6Vh5faC7LlHQx69NE+evCmWyf+KLJN9oKsUNFg5tToZZx
TE1fNCklqtkGnw3itMxqMqcJrYYknXk2nsZILiAznvAm76+ncZrTUSfjla5DskOhy+6LTPUbrud2
V4kJK3iYF5thAWPvHE4qmhKR6S3Neojr2WOadijmYCE+/Vy3i9kGScZLRDt2gvJJ+hPbL/Y1qZt8
XxjjTicyQA5Dvv0I6j04qtH9lSvm4k3BPf0p1ir5OBVFHTdVqY1JMSbzZdR5shOel+ec2Pokq3vy
GpWDznZToos0Eu53kBxCmmk67dRkl11wi3wducB3CvVh2Hf1SMymqRbwo9jbl+XStnTv28SfTCKK
TYFbfK4I7fUmr6pKbXAlu53qIcMSLOU2W0S4yWbqfylGMp5aPM6vTAc2xkbZU076WsOJ5+isstl8
Kbp+3va0bt7kfWx/aVFV49QuZrqoGifPiPTD1g0Y600r+bhfrOBwpaC3TYWTs1bVn2pi1Vs0KPdq
5PNsINUnxp5M1kufxiXmF4Zzl2ZQLfakr8ZXZhJi09fluOeqZi9Fl4iTQjf2TRZC9SaxjOZpi5VL
PdbTWYV6KCmFHatTFJFuNi6QD40KnKSSNfwSBTZdF4q3O2rKhqVRBlakeQKZxk7Rbz0uyk1bWITT
WAZ2Tmekb6t6lOeDS+LrYhIZ2+QDtz/3qErmNI4onLCSUrXTbeH3sundJ3DlQWwS2rd3xYzEy75f
oGpmnWMXdpyHk4aqm0hIgTdcJfqiIfmSpEscyLYZWj1CrULOprFltk+xDK/AWa9JafGu7rsQwXUm
1PHdIG15OU5ebiG0u7cmCfOwkZE0p3k/d5s5F61Jo/foarII7ioais+WEak5lXWrl43oyfiWToOo
d34eDTpl0bIkzZZ+eKsdn18NS8Gu87JoyBZ5PXVnAzF6hopt9C+wEGo3UyLkVuhq+RVlYUnxwmib
trHuzo1FYWuLiVVpp8FkyxiW98EjsQ3IQlbjgwt+0ys3bIZ+5irtfO83ztbTdikKdBkqnG1r15F9
M5nkF+r4OKW65P6qRIO7zWRB3/SW9T+7Mqu2Jgdskg4Ak9xeyqq9kCMfyKboTX1mq6yFo6NKQS5r
hjd56cnPJBHt21wHueWFqV8aDP2z7YIQ9Kzy0bFdkyl2qya3UwaHy0ba0aWNr8ywGxTr603Dq3DD
jKx3LBljV9zavg2yPsG+IHoAqfx3/eYRtLwP9dw6KEQHpPnbr/96Ezz8/az5/P7h2t/7/berL43B
J7918imsFLI7/tJKAX57Frz9gRKsuPvRL99wgD9B+Yc+459cfEQBHjGdLzR3RdAMAPWfE4AvROl3
/L9+/wH9C/pCMpYAQWMCOByjgL2/kAEO7ZIHMpCwF4TjJOFMaw7/kl+RAfICJCkG/S4p1wvir3AB
Ca/4mgqsOidTQOW5YFoSxeA9X1MBD0avK56Y90SaatRpvXSDxDvoeiaq2hRVY0yVon7Mmg9oEsvE
IRRoWU37oq57925wcgw0HYVLmriNnmSV3/aRZlXYmWYa8/lsgBjXEHxsgXqSJrFPdLspkowZeip9
0XXuBPpFjSrTuvQjqzfGqICntDR9A9A4t2MJ6zJYUFiXQSO1+qQzOZMh1Y3P6HDup6wuwi5RFKsb
NnqTqE0xk0F9bENBwltOsnV1FcLrA2UbMLx6smbwZTrLWMLXhfAm0lPUQS2+RaxQXbdVTRYxlG4G
YFadFBkKXOwTokXtr0xV5/XHFnovPRSTOIZJbXPeZ0ptmiwZ4PlN49AwXCZTWcEhFDFm8BvPQw5v
awSvYNtNTTAsoW2aiaMTQLYENRvZ43X9ru8dbNvmVDQfvvLGP+B/R+wPTK6IpFwnHHrbnK0882uT
A1sRsszH9t3C2smoMyZ4tgDIzcdBim1jg4wWqtBSzONZ6IHFLLcoFmPMT4nPhCxOn17OSja/IqMq
EUpAVqPAQ4UUiT5ajhM2Uj1N2dsOawmuMeXYTHZL5Dgjv6vltB7VAJC8tjeIlrUcLifXQ48eZKLf
gvQPjoVAy+toIRCWwIgllwxOZ43Mr89lSUaX93Wn3qpQBOFfDm1XDflJ2xZO8hsNBskkoD3wx3JJ
abE0oU1RMxBwLTcnfJz3UKHWH8M469FufV+LSK5VPswMXfupHJIPgcXeFFdTyFhxBYCSyJundwFS
xONNgFhNFIZwBpmCqQT0ha83IYjmTRT1/HaiTW5FKoeFwTHyfgx6PgHs3rDhXKMKkGBIn341WbuJ
j18OnUQQzCm4FqGYUehiff1y3xLe24WZt9LLfs7e9IMvVLOPnWzAhhkDYDOcQ2VdY4CH1ud0g1E3
6OaqWkRXsZc1XWD8JLXOrJE6DMQuYwrYgqx+YZBt47a1ROX6OvSeUnEi+2pNJ+NgAzxTts2sKODn
RTELKsYy6J8zX+RT/bqudA5RzG1bVj7Vokdc71kJfq3Trs4z2exnGsQauF1XwjLnaVbwZM3qHvLO
PLQ9rMh3yRqVyLk1J2VokmB8rMGd2k07TEXsNk4lQHg3ddOvsc2omuFacnjK0Mj10TjmDvY18W5N
LFNtPXyYVJVZtzdV655zpyHup9A18HIeoHNo74H39eN80bEpG+s0yAo3HyCJVnDCVbdApt4tuLO0
3mYllWRLaoct8J9W+xygZCSJqt3ZbEYi1U1euwJMUtXKDNlNXfSVRHfhkCBLZRow3tTEcqp/Hkgs
4dFsruC83+MiiTm5LHMaiuI0z2jIpzZdEEQDJNhliPDVsS7XVSc8A9hzrnMzoFs+xDWr+cM6G+RG
BOi1A1/dBqGMzTd0pq0n+xmEqI6krpel0Clgrb4DjNSNrPkg84jATA+PMusEkLwWh4w6RROm197j
btw1pugGcyJcOUXAYqFZjeuEJHn5Pg5jkhRpoUaSZ+eFrVY/G2OvZX9B8Qz0/abKqIEjfTo2xDdJ
V0kOsQclCEotBMdRaFiZ4W5Zkvgu9NwtxSZbFt0AMzrkPNS0ExyZHIoFnGascgI/QtWMsLqHrzDn
uqbZstxHdKNBgQMHZIG2YMU4qna8BTkB+27bl20BXqUtXaOsbiWRJ8LnpmvSqWCt4Lc5mQSIainW
XR3EbQyCxuU1nvLOvAamLSZ52ahlxmRJBRAq1V+wQwGlrBPFVcDKwAsOv8Bc1Orf4eDtZJhJS17m
Sb7mbMEHNI+pcH4AP2hn0XToVU1CiWuZVt0Qon3/UO3IBDJQmSLg50AHG6Tx2GxQPVdgDyiPOey1
VcDB48bw3GC8r3ILEuWl6ZO2u8cCjRC4JIKWOVwysvQ12qIyNp08FwU3md55T5ZqOvGCVEzuC5Kt
QS1qtABJe9rSq5r7dRJMsNRQVDHkPwa9Q8yPLF17ziAnieJWyYUHvAdRYC7choKs0NEN8IH1iDLO
fe42cdJlk6cJyS0RF2xmI2TlJTTY8b9Y3RLoYUJRg442pqAgfwP0FldT4WbXvhURRBW8W4aw/ii7
Juv0VayBbb2G5JsEyNcRd9N4r0ut6vlkoslo0f0MGmrurzSZeiZP6BiGJtlUWTlAdfFTFfMpbdos
5+oKJbnkZ63JQ+cOhOMwiPbqgAq+lq6PSnQCfSepMTRldaKhLXscRZMYUV/Tht6SuW0M2rhhWozL
0wKwLcgdVZaLhp1RNMaxPmlnTDl987R5j9AKrADimEhQt2GqDIL5GCS0LRHj0oy3IMoXSrwf8TSJ
eY808eDyhWLFAAKUbCPYmiR8ta5Sns3T7q+uQ1MhYHgn4WJtkx55GXBm7mXT1LeH3EhFtyZkiHwo
+/sIeiiYZSypXgMCoh7gCKidK+59ehlHcANYDHQsEgrNWlgNp8fOnhcgtljJOjBIh4JvUyjViPXp
BPOINPlVxtx3xUXOJ6XM1dOv/sYS8GJAOgqmONR6Cke4cZlDW4RiqW8tcrKuXkGyUFBOhkwj+PGQ
fFjVt3M4Y3YY5ndZRkQZvnMCAJ2PAh4GRImAqFIU3BNsemSKsUxCV3hd3wbbTxDb7BBgNq/Aeqdl
jJDOT5IitBBuDyDG+7kah0sbsnzEaVGJheV7Utg1ZRcIAzZ0vYOSZ6NYCwKvxec9HR7MAEja7mws
56wzm9FOok1S29QoTm8cQqHPr2PmY0A7rAqY1jtLuOWFvABFcgUaY8Zl80GgZAUOrZoDarcl5ca1
r6H5snpxjds+n8+BIZWDS2uUQS9yn1tMYSnuQMeibv0KhOQ4rpXqkP7zAbzvQ9cuK8jp9Njk3eUg
Juayk4LgtWgQ6gyTqYYkKvSeDt0S3lbT0kKNIaCEQ40/VMCA2zmqGtT9IsK1oio9LJYHAVTrYllW
mrjHJEMZeY+EKIuXVRYima6yUlAoRzE3sMe9YKCZDJdt7ZcW1P45y7DbZ0mWDRrE/qIemi1Pqikf
0qTs5Rw3Sy5R/RbOJUClXdxq7D3wyQKWAOq9hSWEA2YZW08FSt0SlZ03kPAdXFtohIx3Mga+1qt6
WDAsxfULh4VBV20BGiiTFiT7CzHNFr5CD1QVQXTBNx9uIBDW4CgV1Fwgk4DZ1gPO2Gzg0SqRDjCi
twQg1RB5y8otBtFv8qdQ6FcEWI0AFwCL1pOGH/TgUV0lV6AVJwlNg5uyhgqPd6ApQwrdASBYazWZ
EILX8cnStt0vDs7K7pmvZiOKtPK8KIefJkWL2Vz0fYDx6A0tc5U1O9cHwCM4arEUe2jWxPFXkKg+
o3cSZzgjlIeQj2mSFxlmG1MNEcgUMhX4uGQuT7qNOoTGEuUC+SmCtldDuy6zfkjQpV9M62SRmm5u
MEi4KE/srx74AB1SCpM9urvhZVwmdd5qveK2vOKLMqc+qcrQxVSDPMrFO8TxMjTnKIeyRNKywjmA
7HbqGO73WefNciGDKVz90mfzpOdbiJglLM3WZzzT9gSX0q3wlfJmcVuUAZX1Z+QQT1jFCOfpTe3F
sM0HFmCfANMYldvZsQJepEy7EoUHdvNgbyLtCo+qA5ziQq1PeajKqEdr5tZqRnAkBwj9F7NnQgGi
EJiLBqgi9DFVa8qGjCAV2teH+gGKAUA7BjuabsQ4DVC9uBxXJsJRYYFHBjVAbD+9hm+KR6LWsgFD
djwBUx23oRunQj60aLjBtC+nG4uDLK7mCsjEO1Qx4Dr7StsSytrTr+XHCI3A23gCzXadwKylON57
UkMfNajR3MKYxbLMHzprK8u3A9D9Jr71ieilSRWoVwVKy9ATKC65sRosWOYGzms/wCw6MKtIhzzv
Nn7x3cjPuEFG4RPwYpbfAbFcc8HixliHaz3wFuzIcE00JO7WCUBSzGRFUm2SRaGS3ki6JO4WQ+N5
LV4FmkF1yaqed/us7ekKqqFpBKT2AT+awU4AKh+W1c2dhrLPc7JmhBIh3bbQZkaUFpup6ZtQbknV
5Rh6mpXuOKnSDBB9rnag7y/Q6kauwm32nfr8+Ri/EnZACZOMUCUADmv49zrq8LUakEs/Cqdj+9q6
TCfmhHjtdA7KEq0ntIMG92i7K9LYTuMNIRaaITtIecUsLnSRxWV5qy1qe3M61gsE1c43pUrqPTEj
8IPTjgoGJ2WXnMA5QPHIoCWGSNkMr80sWjBgk2Objye05m1B9saqugeWCYyalCcOKkTNtiXLmMXf
oXocxgIfEQAYu9ESZJgEqhiMchzjASKbcTSy7F9D+0GS9i6feAtw2rVdD2HFAoGXpiQZe3CQys10
tWPgC2m3DtJa8iZOhsNnIJatggDBHcRDDdQWvhDqaVT5Fs9ZEwuQGvpV28kPD+bI5nl7HnuYJRh3
GrXgbKksMKSxC6WhAeZ2NhqAiWcy0zO4ix+6Bg47Vmgt+oShwvFPjUJyEhdkcbASU9eTbbedAyVr
PJ/qcS7KHTS6W56kZIRin21qS8lU+7TJsO7dzVQz0EdPQUjRA9orADmEpk2ne5KYVEBZ7wvopM/z
auU6ZsvnvUdH8B5SpJfVd8jYMV8Ani0BnQJQxAmFqakjjJh3k9PZ3Osbxt0w1D+BcFJMN4tlBlLa
Cg2hSNp8gGb1fqJ8jainU81xhgPBGYMLAOVf2co3KD00UNLmwic3EGzl8k4cUurMSgUuQG05wBuB
J0Hq/cvvZYKuY/1Kc4GPNVUBfUE38oXfYI7gvbzuVrl8pGEtQ93EIK2oUhD47On3kiMFMKFrN0Gv
O9Zrk+OYHpXWVVM7LsvNQMD1YY+x8cxtHlgB1AFLw3nwSim0m0H0qMWrpgRq7NI2t7PvQEnguWph
OmJqoIsOozNj+RMoOck49t9hUGTF5V/nJ0oJhp4BBkqHYbHH+UlP2PeOM3szZUkPZDwp7OoIvJVd
8gtArdxA0z33GfTjhg6ksU1l5im/B5rdA6V4YHxZPWqY87EuljC4wFiNmnHb1mo96KfP9khBSigF
uikwg9NNJAXB/HE6hUmqPJkqL16JeZ4gkUhnVy+aOJvht/pzfXZjo/OtoD318wmGfh4U8IKyDOjf
04v5xrEplTBGBmR8/aOOewgrGosBWho3lewdxBLu+YphmegUvKtLFsARXTW65d3T7yXfngJXHEin
UtA4Zd+oK9pMBuYIOGQa1aB4VrXDqnJX1dRkxYZGsaq0Swg9DF8AxLehuHmAtqZja8GIussAdY3J
vPIXQdwCy34QPn3dyBkGPsi06s10mE3vXhJjF5i9UpMPgM94GAvhfn16U+IbT2QJCMGrbckKy47D
VfPZLmLIh5sH4RtGQ7S87kkzJ3bn1CLr+nQAzXiptlUhm8Kcuop2sd5IXK6wxHRjA7uJLSWAuAeg
h2UAPwZV8PVSw5wN2oD4LRna4NiBQpAyPmla7GFsCZcoVd6Koj9TkcuCnfCIgGO8Hdb/Vod2B0xG
R7Fq4Y7btUHTgnb2+QdoDt3PMF4lBUjAqssNTILMuC7ZiUSOiznNKomHalcWlib6vG+GiG6XEEse
PzyYY5mHVfhb+nk1XNdVgQFL5CQY2JwpSdnuYRZoNQcImR68+UGyLycLJXDbQy8uJEBRa6gplyUL
6/oaLcU8ngCdTvwS07pIeIXOjMd1IEA2JiAdGzXAdFH7nez3TbWBdiyDppoEWEu/9U0prFm4KuLN
ULE1QpcAAveH0mZ6BW61W89QkTKLZ50rxHeT77evX4OCaCxWRQIkkccJArCWy6GbUt88KMacVhjq
S9EnEt7vPncSuSgYrKI0ORj9O9un3yxAQNaXMLcPHUZNvolNG3mek6UZXhlpVvKal4DfQIpmps/7
jRizZdJbWM4CFLgBZQcMSBcOPrKDgZgA3O2BAsOA2irP9pCQ4cOsRmu3pDq0Xh5Y0xw0+FLWCZiw
SSOMP/R5isTntz54Fswura2k1vTRi9NZDZUfUo1jn8ttJLNCdQpSAGQNl5aush59J0N+k6gkSK6M
gS61tunJMfSYShgE6aBH/uohRQHr42DyB+DOQBVoPhQzDMCcwVwIA2+Zpa2mm9G33+VZx4CUS5WA
P0BnTtGE0+PGZkamUpi5nN74KiIjUshl8I6x6EtI1ToBf3w6n30jgXO1IgAl+NqMhP/wdoT8RySk
CVlv3lieOcY2MFINvDglM4iEABmD1cPdyJXP0ggjdg30+iHXlROMhIEU1Ka2hr7Y94LzG9YHI0tw
BCsehBbMtyWrm8o4h+DtG6PNmklmVjAo9wW0KgH+HgDaCL246aZGPZyJn/AKkJbPdQbKGi+uhJ3H
tfKCFATHKBcBIkbn0Gq9Q6L0hvnlnco7mtcniwJbvG7GDLr8m670a1f7AEAbwM4QhZ2cAY0+tA8d
61Y3lzAXFc9KogF5pLYbZphy8BL6oWmtcKYuG11FPG8MUrXYdoKtod0o1wO9rHrngSwPY/NZTmr1
imdhUI/A8pIerZx+OmikT5v7GAtA0EPvHuYeYC5dwv9dXIXar6bJ+0gc1tCOuX0g8L5VcdgHhweY
mVRizmG4uobw/h4gelw1xdpN4/+Ps/NqkhvH2vQvYgQNQHPLNOVLtqt7+oYhzfRHT4IONL9+HyTZ
u6NShHp3rxSSKitpwINzXkdYO/yrIcX2px7EVWseJkG7fFwtFHbqryaB5Kre4KDqEivlL7UB3o+Y
AVYKH6mcH+Clpcc1sPuPJykW5IAtW+rHrG1Rq8QlALOHwlAq1TdnmQm9tPe1OxpYsJQ26ydNlVPI
U4KajT9UlbT8YAJ9zB3z7H6xvuy4jnY8JHGn5MaTygTNjDxJx2aG5y4L3//TdyePf0OR6zDtgfqa
+XEaRZRkT4JmtPAex9lbbPc8oWznJ9kaNw4jhIWwvjgD/Fd/copp0m+zkxfbctHFporxVFsgiAkC
+9uBWtlkTixYXPPhJLWD6jWrGN3dh3ruAcDPatug2uISWGix42Xxhojv3PnVBv6oT65I+6Ko+q3Z
L8TMVLSsv9cLQIw4uc442d4HCHKdr491Mfj+dEUULEX35C8D3PCnFFSZE2hE1yEk9NE7cs3yoTZK
kCxiYGpip9NbvtyjPTcbmaZ/9+t7uQxKZBB6PiTmSdC6VPnFk4vmqDM36abyOYVM5YZtBkO1HxAA
5lvysRJ+7hTXVosq2U4jbSvIdVbNYK+fEkhn/8+kQoIpLrnXSGiyEjSKLem4B+VWAiCi+Rddk3w+
nuPILn2w56ach0xdOs/bPO91ssdQLaeoRqE4PHilsyHGsPrUHN8GGIrcyYmquU5oaEdzy63FnDLo
6Fx08WCDJXvnbCgt7jyl3jQSrWzh0PclZNEpcWPcxokm65KMSKPrcwsH2WcX1YqOiygcNbBCieDw
auu+TNaUfzx4oqW3HTt5zHGnBMs9egmIs3M6WcGQvtjaRZgQ90kKtH6HdF5PwauyO6wKX7PErYf+
zfVLybcr0HCuhgomOa8PkLWszIdcdWa9V6Ew/6e9NRKnMVej83w0KQgraJlelrHo5L1VREt6SV0x
+PmHostKjnHKpeKj//A837ag/zP88TwHlCyeag8/Ag/R+5abb5ehvVTtR00nIPrzhkDJ8uK+lila
/65pF1pHb/QhMU67GONQbYS7PmvNJkfWQMKta3Qlrq/SLnizUKeE6R9zwtJpY7ynVsQ0uAPTiEOg
4jt7rerk1EcAcu2ZCcdqghjbDNqOh0UNNldXw/sZGmnozIZw6N8iOwMcReXLNpRTkKn3267Yk/wK
fi7TQ+iL2Enyxekumegtq44VhHh6l85WCVkKkRMx+jA3eFARYbJWfKy2tEHNCWYx9MFB4HdFU0G2
x20PrgeknjcqCS6Q1LManyrH8ero7w+ubtVZ4SkZWbH1qet0sHbncNwEf0hPjGEdb04wN78fbVzq
KY3hY/FkrZe4tVj1CGn2Fi9zSzOw7kzQIbxxw8SIa+TWJ/2HTZWI1eIwKRUClaZAbc1RejvL0Q4Z
yt2n3lTijG5qNc3j0UMOW5pY+Xiy6slgatTOuk0/+P5Yo2WOVaRHOJqjfzxEIYUcxNZ9LMQmUS6X
62BIKrdbDRHHkOP1yVlqEK38Dohg5eOHtiXZm9euWTA3vR4E3qEwchXtEvu+DUWiTl6WIM7DO9P5
xb8GB0SyubiD3Kr2oSlpYILTwRtELLnVQ5ppoVt4/PWTABbGzvXDkwBSQ0H0AghMkMv3zZrIRp/e
a0w/NGkLi3hhZ8KNc2VX4gpcBtAILhGkoik6WwWH9Ho8zVGbqRqPw0Axqx/csCtlESt7mqbnMZFW
c018WfBZrtwC0uzprIm9rM+2twE1Bq0XgCzI11TlRnc4r735BsMeLp8CgQAIPUxUm3+LRGKYCCcp
DGujCK2oxWmw6CLXi55AHBFYTb35Jf6kGFLjcsic7rtwR5qxWtQlvwr5uyHBmzAwk1nB3Auqj6jQ
qPdQRnm0St1cGPDCmpHpS6bom/iMQYtjLGye9g88KfDsccOcvD67QYQg9im0rJ5aXunqJnFbUm+d
TkO6JPkUl4umxb7iSjA4ny0HJF32nDHsf/IgY8svakYc+7C3gUtdGuo+NwKVFsoNrc52nfq0buvL
wR+UIxKz/LRO1gBrvHAb1NPetyphm9OXi2VkEGHd+3n7qGdKX4uZpmauaK0yzFCq2xt4xvSUbrVp
bociMr2iX/qUFWGrlX/zK5s2AsL6hoYdWGXf6ZLecnCq1A8eCr8zzey4uDa7VLB0TXYGwq6i+yZK
nGh9LDBUcauOAw46J+Swxj40MtwBrSTfadvlYC6cOySBiOumqnpa2KxdE4FlrJwwerSFl6bTB2k3
aHXvwtkuKvfqdhmmxae5FAb7zoMl5bgwdZmLNzWRZucu83JJp1OABjG3rm5erQZpb4MV2G6c+D/3
vkinOUo/5XpWaf/gFq2fPWCLjNjj1TZNfAGLcuGS2pYo+DTFv6M1WCML7lwrSFq7PeV2avX9W+8r
g8AdG1roaXwlT2uQNByY01Jf3fvjYiJMEVt/CaGUtvHK0x3yrPebZbqB4+OuPQ19G3v8p8hPeNXS
9kMS9FD7UeUaqsMLfMVxLWFt+MJxMRjzacHkpz6veb1gnNmHmKBJjAaEeskSO/7SVtvAZxl3zV0f
xZIvyN1uEp6DSCkdK0zte8cNt3GJp9VRKrvqEPj0iwJMK2mnpNsbbsp3jYKhtdqu8Z4wTjXZeCp3
lux4GO28CXQQqy51LHVuV9s8L+l+wxZfmEW2T6KRghcq7/upMrhlPOxrbdKbeJjXYqjDJ1dsvk7X
c1umt43p2DAqPRsGwRlRj151ZVOQrgC9uexOQ1Z4yRcIDGe2HzsQ5tW/WAq5Qns+zljOvWrGeJkW
1I+veHZMSWIYLEcXP9o0Nd+rWxmZWVnUA7YBtSwf2ZODYMIbVqRbEj5VWFXn5S7IUui2OLfrDMes
a4lOnStk5jp6HZlHWJOjluZ+FaHfwcHPO0BkrZ2RT0WStchYHkI5IiWauU1v9rg5pY+rc+dqtLYN
6Hywf+62SgorUKKBmR0KCjRTE3WmUq/wStzjQ4Nc9pOpPVYJ34mmmnPkII6rt43WwCmnqrOnh00N
4UeUGDI9aVyeHI5TCIPszreWo07ARsFpghlvDrbDpnPtS+tUaDzR5ybaS2kICEMr40G4YaG+BCm3
zL6Ujoty9FJOUxpMj38j16CDHHcSWuaJLJNemQd6Jye6JDOFyWsqZ73mtb9E30TZu1Qnt8SUF48+
flkdF8MQcFWdJdO+Lk7HYzZbc2J5Ms7nfgNuipeiz53qo+LHGEljZ3+WdZj78K95W5oV7IH2y+Ah
X0JzgshnbUSvvUsXb/8tvQw2OHS3jGWV9fyr0lFuln5hsxNdg5xxN41iOoFseujkhCo3LBeDkJZr
V1MKUs6WErJP9n2uI1ViA8JC2HxMos0UrM5RCUe0MDvxf0dndpA2lm+Xuj612i2q8G0luWZ8yGjl
uEPH8dT7nubeiMIlsYTyPh/3a6rQ2CBEmwrBiMREaJmCncFIGttEgVx9vM51Bi70cojFqtTrTJnc
FWRaYaNESNb0dDyf26jrLHnNO8Srf6WzDYiU5Ia8yrQHkLHcoKusT41eYN5RiAFtNGua8ny7yJR+
/hYWaavn57qetr64Vwsjj419yQcMOskBa8J852e1eeiUzl1WQ2po8e8Vo2H3fY22NkzQit4ek+ME
xxC+iVVj1zepZdWYsjAge+i+HyUGAJsHwIsKA4Ad22VSzeabkQwJrv5Rsetp9jnlXZJQ7qBtp0Lz
FLn4RTl87SMwbT5q0RRsgrrFPwqfu5MtVeWZ71ELVrn6Mu0bZN9gm2eD2FrTvxzMdd4nho9It8zI
Qo/hsSuVmfFlow1JkWIf4G+tT+PAY17UZvefwsFsAweVWO4VcLthh/0NT1p3dnMT023VBcGKQrub
PID6q2uFI8VBTljDXOzJNwK0wH/M+iwXAfbl7uKPelnMtxTdaB7RqsoU237gV5ontRbSfNqH3d/e
8iUZEvkwUDXt5dFF5YNu5TjvYxEdF+N4sqVoDeM97BRZuAQNK+s4/aMIRwGPIRZIGjHszOkMjk8b
4yBaDk6Zi5DswdUV1+86781fM8mNjZsog6Jun5ZRWUH1LPu6nCeU/l0y/wUaS7E8V0ky0tO6Qxf4
fwr+kV52h1NwMHvecCkxxyRB3IzSAB2pmMwkLNk8ACVCIDBTdKcq5GPJZG4NZnEwgsHQO1281b3k
Dx0GM1/Cqu6ZW0WbNGP0MucY84EyGs/jN/ayMn9EIkfEBgYqkuWbpxGx/mmkpZyYFy7mQe1lyCHC
VHG4ozcxa52Ry1SdG/uFW6rfqik3kA3GfwPZDNtiVu6OINBADPzlwAxwaZufUL0yG/+U4/a34lEk
Bj389TzxfpqAUoUFAG+2Xc/l4X6Hk2VV3zfN2Hqvc84208ZVFSzFePZKLs13XChm5QzuvLU5ajtd
eMXTvu5+fRQ/MhEw34iv3ZDpCS02FmLPQJb/BUn2Bu8u02h7TavW6GJ3dtSuaP6g4tmZ6LD3xR9k
9j/T/j9i/3y9i9SAITxwUDvg33R//HqtraWtRbi8uo0w/NzUiYArfVAAgFT0XWleY6GNo8bf+/3g
Vhv+LyhT13zbfw94wAxollEsC49F7r3HZxGYBDRmsmAYZUHjUx0ZvefunINxECgx1YNXzBet2hYE
IJpHblSW42tG3rlLj44ZHP1gEhQfYZ1pf+OMz9HZRklphI3FTbSaBjc56GQxbH+b2jCt9eeybMyA
duhGc2BFv76kwFHrP9EOP111ZB4RLLkP/sWj6L/jvwIyKHxhDe5L6NXUiKNelhklgFnzxo8XizZt
Z7NX6XpnxhF/mafi1yvwR1CcJQBJD9dg+zYZYnQH756DAj1qN8hEv2RyMTr7RdNas63chsBtzm/1
t5mNCefXX/zTAygxxzseox2wuAPG9ePac8cQi1okphe5d1lBD5xWPh0U7iQ69AxHA6jzKcrEX+k+
rP36MN6fv9FWsKUH2OlA539SK0yzo4e0nqsX3Ec7apn53AYg7JyWiAcEU8G5qW+r/tff7PxoaYV6
NYIOpP1QsbACwXtAo9N5iqY3sZ4zwmDYcKsgYdi9hEWn+jEeO/bd72g9DS2y7KDDFHZmE+ahNVu5
SII0+eqookDP/utje79EMV5wLSSPNMFzHnm1P94cf9iQAQSJ/XzAKnIXV45TxJC2L9GZII7l08EG
1b5vOgf5f1Okbivhv+uCC1WMWMV1HMhatHrvi6RvHJnC7Z9LXYoNbe5+TZBcavvzmo6dmM6TMwb2
t6r0TTtD4k/jfOsmnA/pKeowwgBDp0HkF/dSVwQe/INC5/1SJuFEyND1XWhLKX4S6LDNaAT7UfDy
tyluX6jKonUCkgoL5qQwlwwHmFSRNDkmO6b+h4OQP0qaoG9djwsVBjzKKKJ+kjTRCmiD5q4vRd9W
7M26G9qwf4l0VCVv6bJYPpEI1oqN79O2OwEPc3Puox2viDdAcf86BnJV5Z3aOrv9H5WMafktsxzc
TF7sDwR0WKACtOh4oVfLMOJtGqLxnh03pQ4DbcLkCCRbXPGje+9qaji+PDswQtMDLW3TRY/o5hsw
3u47OggEYn/rNY6a3mFK4ldOM07NObZCLeeS3qbFw3zuws7NZmhYDNkb6yEM6UKPYuFX4E5fUpxN
eWZin4JeX8CYPaJ7YigDY83UhIqAhdu6s1TKGWTTVN+VXmukDmk4mJVcuVlGXkQg6WXV2ZbeMI6P
fUfukLiAgmT2268fOOenNYRViGcOQS5IlsPs+eMTR4xFJmaYwpcDJVb76dP6MRAT7OPbSYgPdK4i
WLweUgjD2i7FPjaubreklsVktjF7I8IjijcxGung7oE7TruGlmp/sxc3tedz14V+8k8k5HsOEts/
8g6qBw4kRELvBWselnMAYLt/ZhhUsvk33vzMa64YgZiODg/m4ZbbGsuYELByMo7uJS/TgVEw/cP1
fd9pkWfLkWA39lEbcqnfFRE7sYGPWFPPcx2GW/a7J0nZKEkUK4X1JaTPptEMEEbXf7gUMRbsoouI
4XNMl9mKXpdA1PN8aegUgik+Dn6uWjPwIPcNwz+Zob3hYaOgsopwVibWeP31Ofwoj6A/Q6niY+si
CNQJaJXe9Q16Rb8UQLU9B5s19ggDhqT20rO1gHtl8f9XdxDYiFGlB5scGLu28+6qwZl0zOSyfj4I
xaOD7/b+nByBnGGh8xE6u/+gzXh/vyhjklsWOhLFmfdTf17qzgg3ZvWcZ0VAsawZvv0///7+KkAo
+jGIBsO8JY7GJH7/64v90/cjCQ89eWtHTfbcuzNvqjUb19DJng5rxExRMzP1D66t2pEIHx46F2fw
P6mUfjoAbjOCJ5whOLlstpgfC4IPfOwTaTA8oqS7VUBxG7KPzS+1RoOssf7qDgdrnw/B77++AOYE
/3vXDUn2oy8xuiCTQPz+IS6XWWBFTdenggK5fQ3DaQiv2eAngDwcdG8NV9/FLPwPD6r7viuiE2Qv
iFAi0Rmy5t6ddyk97W112z/hLMq66TUQql3forovtoeDTG8Iy/B+H53esNo8N2bcRS9vRpc8cQuD
fxNhxeA6BAj1thNWGSC/a++ScASJsLP1TAJml4KbrFlDGLFsGm7tsT32cSGM4QtW1Sgifn1Z33dW
yGNZ2IhM0d7R/b8fchKZqKV1neJpjLR323XdvAxiYgH6srtMTall8bf3S67QJN8nTHTaNjM2gsZ/
uMnvSwrBg/T9BC1yVAyB70eRuRqj1BvX4im4yXnyFDEaoK/p7HYY8Ncn//PXUblg7zBCIoqlpftx
TRe5lHCYm3wkliQAKCtcg/aKStPAjqL75wFXvgvL4BoDNKK84UkOpY2h5t1XDkOydBE94uMhAC5u
fsUlrdX2Ng2z4dqMj15XT9k64qQ79aR7CfXqEmSoqism6cTun4RCJ6GfD7TyMFTJFNU62ErUA6gu
VQLKdCiL2mSOsNu1OLs+ym0aqyT2+a1mY1jRZeCMS1ZDYal5MDMHnYpZuxXZX4BeWQJ3gwkLWQeo
4E2PX+0SLzlpQ2cFeW2I9DFLe3483BVTbTMbCrJAMQg02yYVGFm+96FN2bVwmbo2Nq5au3SjgZOb
1pQFZZ6IrNf5Zp+qpIPiO2GjQhWU78QbqYbGoLcFjTlQnC0GluzxxvElx1DQpo0EltRqMqdkUiL+
tkgNhW8A+gNJS+RmHrg2CTcarD6pDHS4TxQkMtIZrClZm9ewt0Q6xnNv9at/N9Q4ciJCLTcM5zs4
Y9vzzHkXcCSbd5UpFvuP+8U6hpWjHBe7x/gAzg6yoCVPa3s70BZwTTPduTfMZ8eGAdcMTnzToNqN
tNfiLsEduDqnXTJ3TIKEtpuLGXTaWJUPLrQVs8n4yG8g83/r7I6xQDQiF5+qkJWExwGEU9CZAWOq
/6FDDglh20gA+TaKucBXJlMyIWOsWhJjUZ1xlmCj+W25No7LBbQm1xgi0Qf0zVXxWEX+Y+2qOXrK
p2CYvhZkRGAFhF+QW3TeWyvsQA2NmJ3UQw0fSjxAShhbLwRAYYfT/xvCpzw4jRAufnfRtjIIeZrj
S32b1jGDsYb1sFLE9Agzdew7EmDz0lYllpyYfwLBHMvClnd92hhetQFSiKoYPcki/9h2VqPyrdH7
kJY+vuDzAcIfUJe7E+cHDJ1MyBK/15XQpjUDghCvvd0Rvnrqtqncfpv7lePyOsuZ/6pRcRKXkRVb
Jt8Wfs/2Brc+Tf8GzHDEG6S4nghH9GvlXi1LWetbILbFGj/g3mup+3IThjYuscwPyBmLzRmq87Dz
wAdDQLqA0V9iKbqxTWFuJk1STT0WK7Oy79AWqqKFzQngHbfrIQagGlIL7rY68nv9KQjL0YJ72hF2
Kq/BWvq9ChwNXLT6Iv+dwEun+LQv68lfeGTL24OrbTD29Lzp0B3aix5tswx3sUJiwXfcK8u1dHnS
u7JnH9VLTKEszF3TWbhuIW20mORabGfVJRKOAFed4S8OR5dflHPaX+yulhMQbpWlGUbRPtGvQeml
M0KvQ8/ZLBmb7XGm+xILVx8bmF3BZWPNXLyN7JcdTd0f9TKMQut3LXvtXaK9dB3cnydlY8rfzV05
3nSs9s1veVymIzOgLypjEynZqvjunTUB6gWXOID7KrSpxId0VaAeBsUnzia135aR7gLu7Eg9SNNu
/KJqN8gurSd1DYS/kxw7Q+WHi4E6p3mruIGgNeYKbQs+C9QJXJkoPe8s2ubaLXSD2E1TdTcZvVIE
gcHPG5lg9/0I+iHr0FDiPTonCvx6W6YBUDtqi8wxJEvnZDJ7kXnrb+TN7IUyb5KQIlovreRhLNvM
LotTE1lEb8SRJVCpdPvDNu+/78Z29N66hr+REcbdjZNiTVoZY5l2bFbBrmHab83fa/tW9QauAkU+
QBvPJdsrJUYNDs8JeyNHYpM1u0AxZobz2un7Q1SwS2RE05vpJ10MM6wn/7a57dDRwbV7txnwKA87
yDgVjnkEBVER3Fd/l4b0YL+sy6YbiHxOT0rl3NOos4ICw2TDED+dGqs3nhgHwQfXey/ieKEFXTpJ
B2aEzPZZ/m/v5Y19/9+L7WYAmtdt4LnXTWl+3tuBC2LjzAVo9o4yrWzW1nGDbHsxoIe7VdmWfy6G
tUArdGxzIhjpaeZwM/vagf2U7XiDy3dcfd08szS0SCGAXjzaDMiqco8oGve6opwKJd91Mgy0dUGT
KO0WlcNouE76dAi9P1QyGay+clGw0Sbsf3N2AH/Zv33v3dATmcHhAPBLWiXWUUlB5eSSqaFG4kk1
gqJgd+cwcdbOS2GFq20CGyl2pRpV+GePuyr7PYVcbuIJmMT6qyr88HBaV5U2u/pBSio4CzbEA9Ke
RUo7aeIckG8Uk0kG0K5mxR72qwiGzsIGhhEPoC5Jo6b0rpaPBrA9iV3CPggiwACb1Gz2EzBjUYUn
rDhJ2pyJ79TTcJmI1p2iy7gL1/dlG+05BEcncGz3BCZRAR7yzp1QApITtzURMdUt7nIo09qztmvV
t+b+coc48KMgH43jsdABAwxmX65Gx3Pws03Pxv3pmBArWa+GO95lSZFFqAF2LIUPykXJcutxp72p
OjReWHSM3CiaU1My8RyaFQNjxnMnG1fSaJHhZ+qsV4wTCwZpTLZ8GeGfx/ac76adfo9nSlymuTYu
HIhP4jG8tM5IWb5pTxCBma5SHL+R/pDfyI5usNE6G43c79CGqU4zdYS7isdmK+CoBjhqnvx9P4rc
CKGWhSYYAmavTnvz1O/tIeoQUy0O5jfdeXaim9C+7MzvsTy3/KZx7GYTsbA3pDtQNeydLbpjn/Q8
nTm1i6oORRJXkiIP7vVQ1JwXwgsrNKlA+2qeUmShaE/2Z64wAucuhtrw0Hb2A9qx4CEcm67Nr7md
+OJ7vd/s1kdr/jYWpCKQZJChMfzk+bYh3D2dpoP+mqS6kS2eBGP4J4TRyMEYAYzgYFf0WMUNpJc7
JQ1CU1cICbmmLiEjgm76dHDw6yArjXYuwf+VnaZBGMbnMLsUu2jOob3g/ndDJbv2o02UKr73OodK
QPFWoqiF2b1V6+MZQza/9dM5DHOS0h8OsMJK57F0TinBFJkfd4W+IVnskmVzGjXFaD6tNkQuLP0u
avQqyXo130MQRBysaVWN1KmbcODoXsvFMmuRHGSz7x4X+bAgskPjhz0ZuVm2vA67hAhDajOGF4aQ
pVVnkVfpUPzr1/Pke4yC8EPiPWFSQt4NIMR7jGKT/tLmaVM91pVCnI0Qe+/nN8MXrzuTddhM/p++
GKcQIzzwDLC/hLx6D8VVpTd2Ybtlj0WVdeH3lUkhQOSvSGAhiaKzlrq5NGwVlPlff/F7MgSIn4E2
FPBmsB7iJxWsZYWEYdZNdt/MqwrFA8Dq6KePERkzSLiROExBeLe5onfQ0WxTNlTNSeSrR5qNz57a
u8/lrbSMNskj5QcUgdOsPv76IN8zudC3YQiI7QUoV+yfI49W1C5BoLR3d4gFdznicsTF9YWBfO1w
UZV1JXZGZUERJ0sYhF+WUSul7tqKkDdeSFD3QPl9m1ttekI0h9Y4rlkGHjmRe05fl9VVRe5QXllN
FU+yrxYihuhUvexSE+cCjrs/LfLGCvz6NJ0b/PlfGBncuePjnHds8kmxM76HT2ykPaxN7V5HmW1W
SOuUNoLMvChyOmLsRiINOpKmcnr/0zZHS5JeCNvN2g/uniPne3TczI9B71jfnYmiQjDVjVA5YvEO
PTb4JhJc3juADjw72+SAWOMpy7a2f+nhslf7VAdZJgp8s7bxfTRzNQVkgpB2w2Q38+4OIgqZXFYK
YXdLqUM+ZYhzoZXGYBjhYHDZ3M0e8f3IBWor1XTWCY3d5ug7RaTOkMPpDFK9tLSBJmY/Yk/7RsAo
2oXLKmsveCu3RGKyDYQ1DeUl0RuK4KfOTeir77aJjINX1FhrzQCDUkdVcSPLvC3uqjVqkhfHTN3o
bmVkzf0ZgY6K1te1H0JPYYfODWogrXAj/3/lBQOQ+faA9205e3OSW+Xl6LXkMISL9fu6Eh/Ungav
J5k1bjEaW1/FbNuS2MI26tfqWpJ/4wZ3eSgrav28YgbAaL2Na5Vecj0M0AI3jUG9MyoJTqfg38Tt
ZMVdygjSAdqVvC+B10N048yy2/YgzoNNm9E4Fzi9rZVn+KyXIejS0+itTPInKiOqz4ea2KKp/4pu
aMMaZXcRYRafmAyLvCMtqQ3sgbjfSZXfpmyZ7e90v274MKneIa6+XJJqgt9C8gBzdqR37kNTHmYT
N6Qvk2ktn3WoTHzS7lU4Ik2PXsDiltIm7HOb3lpjcB5LZbppjRFoGuhiZznVsUuHp/+zP0hpQdz/
lyzwZ2wG/krqWX+evVYTY1eEVvH2D48YMRA/4tBgwIDAlHZiqAWSgffEGJa9Bh2Bkg+6zXJPxyhZ
07b46iCrJBeTSpjcB+TjSNhN3j5URb0it8NNgvu5Igr1vDhLDh424m48K+KRnud5VGBzk5N+raqJ
WJxI1On84gb1MJyyRfiPNtdg4mFmv0zLR8Su4HjlqYrGwT5PPf+X3dVuabUfipJYnUdLkXp1N2GL
yM9Zm+tvyVCuxdWT+YwLznX6z8Qg5O2lU6NNNP4WSt5VgTdvfvDRcFbXljd0qHOXpMF4yscFQerZ
GcvFeeItKOqVtPlAxzZunyCe6mw+z0yDW9xkoTqDzrTRYypx1JCp0wTPhAY00WVGTRxysmXwpWom
52XqhZ5xpnjun44f5Y/VIgc/BiUqXvs6ms79mDtvS72QcD/23/ws694sxy1fK2EtTryNAhEI7/4A
NdLEfWUEkz4DV8GFnxcptpzXInh9PdjPeHCs/0Q69e7IN6zPK2aIC7rm9BTwzoF7ztW52FZGDWrB
P776hKrEAwIQgrqi7XncEl7xEfH2md/sSmxXWH3RnrRTDR903qmPiaf6lxTfzbVcR/l5DC3vjjeb
tJe2UCbJEPDgCTKvubOZHM4O2K2JlgleSB5K7xWBpl9tJeW/VjfMfkuGsf+0ws4/p8SPPVRDP5Yx
KkRxbnnbAf3SvF38pRConrZiebC9cXpq0UJ9aN3BuWxzX1zKQrjElmmV8n4QZ/2PCufySzeJ+WMt
7PGRkLLsdQ4Is0ebVHSXqu63JxxV0RdSt6pHJ03kxxB1tIgL0lxj1OLhk4349bdKTv1vEbF2dyhu
rBM4SXIv+0mxmwC6nYCLLAFoGop7of3mixrnpj0ZDf7VW7X1LXXz9jlqFYgHQ+MXlNkuMvveu5uD
1n1xvdQ6z5ve/ir7pP2e+jnZPGtinVtd9oBSifPdIUHtPmjX8t7L5fphc63xxU8HdedkWj9kc4GN
KdlW9OQ5L3TJ+1Z8JKk4XC7kHDd8i5NcLGbXJ6XEylshwj64hlWZ/A9K47fIb6fvDtvbHTrFKC4J
esDkJamHeWl/FRTgi7WU4QeZBsG9t+Ut8WQDJwAsLL+GNPNY52d8tuc2bJtvU13IPMYZ3T6zNBkT
IjXznLgN5i5CyegvSuc5JWDm25IL67Fze9xfjDsPknLyqW1zLKTkab2RMbPF7aaLb1lT5tVpdhvU
83JuQEoSB1MzUXCohLWHD3Wumu8U1NqLXf4oYjaeEmwJS168ulb3x2oF01XiWX0oJzVRM7Kt/ERE
4fhpZrOBjR+au4mYqzgEhv7iI7Z0eVFH65Tlycp1xoQMfr7oa5XWw7+cYGxeM5q1izXDOp8Tzduj
4hRo7oL/820uyANcpvb3bHPHBxLt/60H780H9zdvelmu1hSUpy1yuyuDj7IenLEro2ewuvqeE6u8
E+2ReqWjyKIr1Gai0QK4bMmZBb6DdU1RXhs0sDFklf0NBcVymiPJKwKEsv5lpby8AplmLpqYo6r+
42+NvC8ySzy129r9iW3NeiwZaXi4xPKSCm9+nPKhQPHhy/pMskX3r5m948lZpf8bMXXdp5oX9Ihz
k5Xj1V9n/811hro/J4nVPwajDEjrpyH+i1dfZCuaSDWStOESJHbJ5JC/dIs3EWqTDOqsShk0cRTg
Og7/gLQPT+7Qr4QDcoUfJ127Z7udkaZv/vC5JcTtMrlFll9BMezPKUwAb7oK64QTaqkliHk/Y8e3
PjlkwP3VeivlJ8q9Z7woRR5z4e3HmTy0S+hN9VfsmaBsyxZ+S7w2/a1E0jDErZGoxFwF9cWJCnkt
FodU9jzpq7u0DfM/hT8N94G1Zt/FgH5AJGNAIgpvO5n8za3iJeHlG/GA5fZKwF/3mLu8Y56QLVAw
USbnIlf5f0KVdSca3/BTD5JGPJxI76twWxjohxFjjZs+1ZtWT12+vnLg/y4Gv/53tzkN5CcpgW3p
Ubs7b7wgz835FBzdYynG6BXTkrisueyvXjendSznXJ0LaclnoRY/DpT9J9k64mkpl4D3DVGEasAY
XsPAs3vOe1X9sQk3I/tbtgPamzG6V0L3X30yiEhSK8v81eJdSCc24fZz0y/63o+s7cGmmt3N65rc
C767OAdaWJ+zUGvC/cA9qysvWcqbuzINs+KvXV0PSmgUxVsekhRRbo7JDMm3zgBxu2VMbTRq+el/
cXZeu3EkWRp+lUHf52x6A0zPRVl6SkWKUusmIUOl9z6ffr+oSM00qwRytUDfqEUxXcSJY34ToTBO
Fql7QQRfaykXpbKE7HossiMLqq0ZBD7psCDZEwIK9Zxse7ptEtI4hJeHQOq2Rf0v9dZjGgxz9ORA
nCWPjfGA4EcsqWlFciWKUjnPm9GL6fKVWnYQp1Y0EZjPjVEbVB99y8vG/mejBWslPJ8yCDfxpZdb
uflt6b0yukAKdN1kqNpupq7v51vQNUF9UfuMN1CnCsoJixhjsPO7OOvavlsFntXG2w4xv3CrNLVR
bxQlp6Gh+PnkPqtIrvpXSNZrGSSmhBRPwd9g2FWM3/P35lD58afWCoq2RL6kKaIDYp6+ptGYTVJd
vWboO1r2HvmDoIpWHZKyiB0PCOhPW9/OQ/tm7Bw6pfPk44ew84eYg2uF+IagQzUjE7dlwhl7KRS9
TiPT2ciOkXdUQqvmuZw8EC9R1j4jOJxgbNdCSLC+/xSh00sXXUiD1uBVb9qkWK5T4AeV+AzZ6bsl
s/1lQCTA3yjmrCa4XmhJ/m5R5c9mRuMFnyNgNiinJB4AOJcaJOQ1OmGvNT+oWQXMRp0GUS6MViZa
MfAu4B7fydQ4UhXRRlvGC6D6oYOuYKlVzftFQm5hdHm+mdr21jc4/Oo7cim65cNCZpKDE6PT5yxe
z67STMEeha+Sa8rBojIjIXgp+4NiCIJ+1XFWsmCFgSEJ/CrrXEDEwI4LaqkcSYTy/y3jmIV4VQy6
0CTHtUoMhCXyXNYRCx1CEl17SQSrMCmjxUYVJFrX6nCUW3IkB2aZIcm7SQyXb5tL4PLSPVwmO70m
JmcQRv08FcHHHbXL0OmtXrlk1mdEqN84vJpiT/U91fq93xd18aP1bAdnR+piqGirngmwWl7NARYc
/VqHCFrCYkGHnk0uPStypNobEIah5Eu5BWNxaI6qKUYXvgMChaa1r2FEtqr1HkQGiuc4D037hTVS
VK5gY1bhQLt3GYHKfp2turz0hULY6lnISD7QqQ7arRsh4fiMgHtQMLL03dxyWD22aC8ekbMCiRC6
lxTrSI2uChxDkCWYhxnhlb1W1N2E0L7stFamPo6APhyl15HFO3aPe8n07XV9Bg2tFAnt21VukBPB
15MEmKWJbMg5TF6UYgb1E8MrP9PPtizDahqoGa5TjKT60BMf1CdhSa2bODFL+n9L19E5otQXKi2V
hWgb2mOojfE+G+Bbk/v4ST2RDSILya2YOnwvaHm4e3FxZpsMwOCWiuVYCfTD10kqGHYzA5MCRtEQ
BpkQnKnMD0gBCt3IFvyMik1mTOUA28wa3Q7hxiPhbplDL6Q/u+p7apTR9EK1XKXoqo1PI7pgzdeF
xlngw0V0kciKhq5UxF0MTYW/14JHCDE3ifeVUdvKh5iwoD6qKPiWRGcvjLMd1NK+/0zVFn3Jhcrw
wLzc05KDGqYdksOjUdOnb+oqNp9wcYvTm8hG3H1XU4/Z72UsaW0m+wzUjn31NsjgHCgWpNFwxfz2
P510uemWMeNCxOglLS7rI/FG9bQlUCxE54Wy3B9R4jg0sSTzshPzemQc4LQBlshsRHkk7rhm11qf
B2fUvG9FSCr9NbFaUejXErq2bNojOUJ2gRpfFagOKPdiENSWkNQP2VT42ZdSR6KsW9FQGyfcSk0E
laO1jEeLFJHE2CBhLG4HAns/42bpgojxndwsqQePuk6lNwD6kK+oxtcvE816d/JZC5SP4yc5GdWa
IuBNmVIbfj7KRMr5gTyxE4BWBK58NMVpL9y4uRuDhgr/c/BVMTWSeCYZo5djfnIY2JReMhnPjQVu
I4PmjTPA+4W7DDNI4FzkGEifHGEokKLMqo+bAHC19ShDGcLEglm3TMPl3LmRDRQVeUTgBYPE7Wdt
I36wO446fEx7QHVJsj19L3GL2jiJnVr2qMt194v4Tp1BmMG5UOI7afwIzqBcJrTNxPFTVKV4eClF
jOOBOH4WzkaR62PBMKTXsxHHExmIbeAC7HYowgL2A95eMGOiHimOcOOBauZzyfXSyrFbHA0CvGBg
vjU/2f2Elv3lODHuQg00oQGMDV1eJLHtbJepVzXGkC0uezsVkYDWoMh55AR1Kj3BI8oBA2ChqqVF
RKRfeANSh/Gnzurki7luD4uWg2yQQAv53RYS1PKxJbGvQOye31vVOJEyIhl8cTxHklHhFM5xIHCc
QKKe0BHxckT+8GulDPY9kt+jtEN9FHMw56Tv6gs/yhuj2yIaU6TpFe1Pt6r3WoPbFfNozx5HFCvt
jMW/R70rUWGtOnRz+qskCwXrsEdaFIh9ByIBOaFVYqSweC+WmdgCDzbMWsxzwEWL1QpF3wjLdZqn
ZfutSbWi0x+M2szMaGOp/eQMO02bhASYijQkb0bO0IveE1yQnxg6EngxPcc0F+je8chR0kYctFK1
IaAAFZTII8564TSSEovfihqheIGII4gMoDxOw3xgiLwrVaplysOLKZkNfdoQfFoGiVK0ry/m3IEx
hnBHUV6A50BM7qpA2Zdbm4+QOLNVZ8F1zhg8p5teoaTcADvAg+kOTwxK001ghKOTbBZfhIXL5bno
VugfYrSOUg/Y7XEnL8tYbug87FvDvw0iZZzBBOH+UFSfGw0s1bbADKafNozPTZ5iyXQM+f2jTHGM
9iuOJ8fldYSrBUFRsLQTD6hRtrWdJuJdqWYtou7CYV6EACQnLpIICORRBCBreYFJHQuonEWayT8r
ulrs0NgPxWAtGh1xzJb1UQW0YXrCK6yVGKkclCibGHwgGkgsl/AostuZ3gDdeoFJLHPoBSbE4FMM
3BfG3qL+sAi+KQ26o9CVpNbpgsspYQ7wmQ1TpXR5nyRIVhl3BUkf5nh5DDMCUjBHMP8uKLIZua0k
Tjta9COeBCI1EAbZ4OABTPKKchtBJgxMWrIj1NpGqMbKek4AddFxBpWYYTN1TKMXaCEkT9yELnvF
iJxm81PRDjMsvosm7aUqkhZuTNJk5InYexCvrGsF2gV3sJCmrSYTw+oJLyDmkPFkJjr2oIl11BuQ
qS1NmJoPKBGZRT01LLJlzdSlLgbxgHmE3E3r16jn713PZ8awj6BnHcnhOekYWZnYNhJE5qaq2GTL
e0X6W+wUwAViG45+K3avOhBOrJXXIOOhbsa6HLJsLc82WukCazHRjBy2jqHOeQFs0YjRRV3WzFJ5
IPZ/LEAaVCAvl7AfSTnMBWSJr4Qg2i5l0oSMb6NtcsjFzD9kRRoUjcCntXHY8s7kIb/safzg5LNT
E8e7SgruTZqD/QxnnI/qy06qAiwBW5F8cx5e6Acs7mGZBCEsaB1HwhvcyRBRd5mxmhO2PjW0WX6j
OISFdCQcW3HkLCEbJJKI7Z2KhhsQTglNSGNkTayN1JUE0GCWe0BXxqBdlsfse0EHKqWBc9J1GGlE
vm2HYhkPI1+0XHIeCEXekfxfuoQFSc0XXfLtf35NiZwM6kZ8fNUc6TetAICTQs0NyhHQ7ztBREWE
nqN6oovXKfZqmj2QmysVHbe8XAVMtmjj03JSER2TMFr5HYzWFR9dYptqNxAcXomuDmTKvRzkHrUT
l/KkBMPyJ9oH4hMtGC3As+KA1hordLFcwAPbQtpCboqqgTkV4w8sJcIlggMhH7Fcc0mKDyX8t0ZN
nQwK3KbC9X6i6OQtt+VIC2ABXEoYYYgwDp9owXpJCA8uB2Kpy3PAlg0NepRHT695FoClxqjEu1en
UchFiJcpACuSHQ6OUIRaD5oD7zvQC1GJLSZ2veaIPgp6X0JbY64RVUBelfYGEsJ9N4qPMRGi+WUF
HWx+yyJGvmhJLEXvbIGW4Cak1n4n2fYdRiP8TlGuiXs55jBLtth7A2C9jRD1BRjX+kPQALmRIGvq
L3AtGMqI4N8eMzbZtAkMlw7m2qI76GC7wHHDt6EYFfoDi7xBprBsUVU46nIOoy6QPDLZXY5uvDnJ
Mk3J36pC/KNIwySwFCw52X1FV4MFYx9bIxKHuIioyCyqOaKDM5npB2YpoJCxjBRJ3PUlvVHSG1+5
0qSNF8J31D8LMmY5Fxi1Hbtlcq0v704JjVHEtmO7ZdlxMtccgYTwHItcw4IGAfEhoKsyffLhVrPT
k4qS3yGQic8r211qVB7bZFIHZPEBUMukz0nwkkaZGwRHwy65Q6pGnYd1pY6eRtYjypkirgVgTaba
zBQE7GZhvhmzW05ClktFggjorzhNoXSLNFYD3i5OJtmfs4xY5MSJr7HMJUaRg3wSus4BnkxPi87G
IusALlTEd1kKuDLKL68aHoU4zsMqEV/dsY9gfmf0Q328dWkn2ubalg6Wmk4ub20WkZwFEblARJcA
hNWByEtk/0sWQMoIcOAWjxvNokfcGUPhLodI1uiCifxTleLvZguA1o6bToISwRmJV9QYCQRM7OQ7
YKv5FhlxQeH+ydOVQCJqMZHrLwW+YEXzIz9xPhKPyDalSpTLYWlhYuc4ISOFTQAc1uyIeVtaLmUQ
t46ONcGo7kJbEefhgt+TC1mKSWPk1vLyEGAS30SyAckTLSDzhtI0i8hSDeO6uc0I3wUclD6b7tMK
ZXd3JRGrc10L8OxC91lOR+kHsxgkLKJtUUWZom3BMc51f6WVGbnKDrZb3eOIowQC9rnEPWcoBMZw
UaqqpETZT1zrMUcL4Fuyy5d+SkFRJ9LKuhdbdSmVDHsQaUMhjWCWYLXIWS1ch1xmboXlCkWwEHAL
CZWutkL/Al8uw204SOGXlXsgC+KO0AoT9ALNcsN2REnFT+gxLXfbeBFc7PsFLstkWTxQYE+jWu/R
9ne1aUOPTuhqp0CJ2JcS1WuL4p/XJwW2sN1i1dEb41MbqPbxVGxiyFM7Ca6XbYEFrSk3kRPT+qco
rUyRZtSqLQR+4NiL3+pkOeOdzQJzripCGQd1cyTZLLw1+qUzj2vNtVgKS2LSS6mYWWZSgHAFiFjI
g4jfqbod/6CRac1Cv1BwDnWYiLUxmsVrSQvxZ5S39IvBah1Sx6WWXDDlMj/QjiV+1wEnDLZhpZlt
8kC4E4k5msvihbuqKT6pNjEYoRmKiajrg/JwYMkucTxMIefwgy3UPboSUrpg4XabpkiiywQXumIF
3E0E9wWGvmwKJ0DH76tHT5fdtwCefSms0UhoaJ2Hk8POTIwmIa+SAFqporXgy72xCbpt5rZw/pg7
HVPRpeW8oO4FOZdPGMqsz5XKNYNsHuYSdLkoCAywF0x1XQx5M/VPSkiTl4rSzTVtvJo1bF0wm7Cz
tJtvS2D/o3UHXQzpOdErnf0yDZ/HWiWH2jlJrseHNgFdY+9D3e4tF4qTFnTYDDlIKq8sushdt47t
dqqeA70s+nEDg3FO7ii1tXRjl3Thuo8NciWmu9EhvCAna82z4WxLn+bQfu6d0t6IbpR228TIel33
FaCocO+lVOLvprDvjMt8yov0KWcZ/bAUxrpPqd15/Q6t3Zm5ZpxNNu14oFNXxVB1n9Syqos7WHF+
tvd77g8UlQGiu2DfofhlbRFBMPf0/MLu3ViztnaZ7k/qvizUYb7WUYXZJEWsg6gvdIe8ICD8Ajcx
vWJatbC8u406jOC/jCYcrmqrtws6NdR32k0+5/kAwauM7R3iNh7qP/o8FNdulM5qvTMbr22LVefi
fxbtzHRQ8GKKCqW7VZxkTKc12FwQ/auIEeCorKzcHxIDnzM1NxymtQoageturocJqJMbNz2mZADL
zHFdRDj9xKsIXynw2yHxwd6obAMDQr2pWjc+MGO9WClh0jveFUpRUWuvjF5Tx3nTM7Ma7tPCzuov
hZWDavH60BquYZF2xQ4hXz3HiS5VLyLkKFB2hu1yX2KlW15WdDzNWy9tCuXaKtDB/OYSlMtvpWrb
MT1QBY7652wG75Rsw27szX7VADMv6QyjdvDVTgdmTgiQf4SGwvhqZS2SW0d0M0tEQOotDu6wpddo
z9Fq6Byj+GzNpFeC4jbSbVtMc2Tj0NGCQLkBGaPb7wDJ8GZWtelNhYE/RcIsCql/hlDRlFnmRSDU
TqcVc02h3iDDsgKIhbi6gL+XRFmm+JKFEEHd6D+6dNopDmSKVASCEriX8jO6tFaSuuwSTT3CXk9u
JZxY/pJYzi+Jfj2Hs/wtmjY7PBOeSkx1lllGnBmDyw5jH/jTRoKUlwNHtjzliNRH+ekYm9HXYrE6
IOnVdVfQygb/j/QJRjH6PFsf/L6qVfd+NOdccbdJqzG8iCJHlEizBtLvucElqgBGfExE/1OzieRo
1CqiWwP3onhsS9fPv0ZtYvvfBxziIUiqvZq9b9PWRFeiEdxG+bTT0nc6/i+Jro+mIaLDbKVqqzMM
atInh5Ns2hZ0FzsXmUclGI0NsrSiP5FIjZzomJUEPKQOhgNv6ii/sbq4dPfT2ALN9FUdx737SuuC
FJ4v02jccDqLcqLBnlgbGlIK2Lf3tpH786eOxANPMhsgZb+GGUa/YGu0CcyQL3qqx5qyL5o0Qh3u
4DT8eqe6AOqjef11WHeEPwUu5RQWHmLYURRgWrmuyh516jFTrXLb1VVdrQBN6QpUNuxI78rRqwA/
TUMQkwJYbrJD+KreWe0QpnuvnYAnoQfgeADXQ/0hUZVKvWtgWG16qxoZGaXpXwnk1SfEu5OLQne7
bxw+bblxZpUBrGf5cHemkIumTthe00RE8b7uy+G5j+jBXVDXFYeQLuZdFvfGlRv3/bYbPDZiS3/Z
/F7iXpxvGowp633Yp+O32gRStnJnfYjWQ9OVX6ugRJ9lAgO0gdXtPNSQla/RQTVvEPEwGPwOcTjt
dCur7mxrjL8CF6/uiW4pXzk2QwQUM+NDWNbKheMT52GMTv2FnmoDXGyKbPUzsGiiWloW7Udy+eCq
4eOn9covOsPZBGA9L3W6399hXoxXiLGGoD5qDygCIwheXlI2+ldGEIl1q1Pm5Yh/D7G2DhloV6u6
juiQa3Zv7wOHTG8VMdayLy1rjhJILm4QAwbTm69znoFACnTbQC2N+R04ihQRkkmHiKXHanWLdQLT
4txJ9WQTUyAxt6uKSyeLjE2sGcNN7AfaJ1ctnM+oDkXfojDprkA+GvfDqLHKPNvfeaWugl9KzSt9
aBJ33dK3H1e66tdXSG0Uf3G2cTL0kJb+UjQz34UB+45S70MH8v6TTz2EG/UQv8tVL9u1euvtLUsd
dwaq+5/1TA+f/Miy15aXRLtBmf1DGIPdcQY9ZRLb6eMaSZfqLjcNQmqkhP0GhF1W7Y3Mib6PhaI9
NG4TjtukV+tvYF9HZwOykQagGSp9uSqTgMjio2K5rmp4kHgvoZ2VKkl557Zj3WzVTs+yTe/lBkBT
Ner30MSHL7FHLbbJg0Zd66bfAwwZzesYYeZbizP+eg46cIPhZD1oeZXuutjHOB6l/kvk7gIwke0w
+JdgN7tgS1wqHtxuCm4Qe23cbUkG934IouG7XrYB1VvvMpE34rKpNzyI8WAI19N36ogtEZPo2FXX
JYrIt1wW0mrgz7uqb7NvqYLE9GPs9jh+8y92rpgP/Ig4M7/kipr7F6rS290HbwLMZN26w+jAKKT8
nj370XL5QmOyFj8SBXsE1AH0AlhngArJSelCvaNfU/iasZ0nWsHwLNtsvIcPlbS3+gCF5BJ4Tqld
0kdLtK/ThA9BvHa9wbWeAngWcbdyNHYbsUWnZdxuRuyzs3tV1TPUkkCMItmfbZJJsb3ZgAKIhV58
H2EIAJKopaIhH7xC/IfzPa2nYZPlfufcjmqsMokuVFW9GaaA0W7ew2Pd61M0vyuQHnFWamI176LY
g+OOjYEeejUARSBpq1hlwH4xQacr8JJgVrTB66SFMNMFlXrJMkiNd3GXWvObdoYvccIoqqDSYdBe
cACpYHl9oo6CCMmkWSC5LowjZXEpEFtOuMUO9H9euHs3//4Xf/5WlPSFgrA9+eO/H4uM//4l/s1/
fublv/j3bfStLhqQCa/+1P65uPuSPTenP/TiN3P15e42X9ovL/6wzduond53z/V0eMYVoT3eRfBc
iJ/8v/7lP56Pv+VxKp///OPL9wwMWQQGNvrW/rH81eX3P//AP4WX+h87EnGB5W/FE/z5x6qO2qgJ
/7EumA98jVANkr/2v//2+UvT/vmHomnmP0Fiojxx1PSipvrjHwAHj39leP9UTaa0tuUIpQxhYp0X
dRv++Yet/pMFZwCnRRnEIq/kr5oC7gJ35v7T0JBqoYWoI2LncJ8/X8M7ydeQ34/Xsvz57+btL1lF
pmvaEDvQnHEcw3Ed7WjQ8zdRxiE2RzXwJu8RfT5nXEEwa0G92jTT93NbzqQkWGVo+7+9qv/TRZH0
sTSTkCeUzk71ZowKtVhYK/NjoHBgAAS3dWBc3Aj8LXsY45VdT9WH374m6HrkJyEx2ZiVnWhjwHz0
QLaP4+NgF2PdrZO8sg4mY2Nm5v0Az1/ttaz//vpFX+raiLeLK6BFz8LBzEIzToU3XQ4CY+yC4TFm
/O/BGcN4BF4HLhAX7ZgYEA8DRftomGkevyF2or1USDtemm9K/xYdcI+PfBIigkyHG2LC6BsrQ0/2
Te5YH7M+cOm3ZuV0MbaeeYewzTzf9hrKCxdm6ZnpTi995bmmb8GYHk64tdZDbbB3r7+V8zXnGRrw
OBVRSiZx7smtTWo16mpUNI/IWiCG4vRFnLWUgN4Y4IABYnUfI2VgK6vfvywqCiZoKQTRzvRfWnz8
GFOm9WOraPE3yzSaeDMnQ/x5Iv/Y5WMf/D+uaPKgyAcyCzqX9yG/QUauC8rHoKvcmzzwU2XrFBqZ
X+W1nrcZwg5ewOtPecJHEx8e/UCh7kidwKc/lbFKkCRIXSUrH53ed1PEMMok2mR93OLFa2Ez+mEo
LX9C/sFyxu/41fjZIeJDmOugc7v5S+sAuWMzTkWOhtwQO9NHtR10426u8Wdg/p9oyU0DmzjdFjAu
zeupr9QWHmDZxit605FzAbF/dn5/zfBFdGxTMbJTYWe/VNPJs5YaC8eqR6NWjAdqGP2RyGwqqyHL
gQ5HZoJwxutv8qWAz/FFWshCYlfrmvq5mg7FADrbkVo8wlHFs0frjCrbMIXUvnZofd68frFzezbb
I1aARYHlbhKgTjTx3ARjZVUr0kcNcUVcprRpVq/mTDGGi7ia0mlnj9NU7dUwgITSk4JnTwZ4lPy5
UmZovm88u3b28LjFmZqLup1Q7OSkefm+6WFl5K5W+BiXVPYfCiYS1qpht5TYSqqu4LDbqdIPDklw
G2b3NZqY46XVzaW3JsOY4HD0TKSCdd3EWh5vMiN1P06zzp5jwNd2b8jwvVSa4gM54izB2RktXQxr
T0PKzGx/THBgfEACY4DkDRHKXAmAsz2tOhCtUHLAYddPYer2pPuonZWXuVpY+ub1z3gW8B2CLgsG
e210mM4CvgGnC+H8yXlQ3Dx8AEQUBCAG8jJfT6PZ+yvsYnVAFA6dsTeufMIdE68A5T20FGGOaQSd
U/EnC2G3iV5P8FhMk+iNOcr4qdI0Nb8qjIpCpmioCB6RMDQBnbUKlSIskbGjBPGzH5Tt+XiJR2td
P7QVRhwrd8itaqOb5aSsweRasItGyykZTfhjFuwzlKSLH6hDFvZ6cPGg2EKQrJyLINIrYz1ptuKt
Ofh6H3vspIGaNjKMPTROrjqP9A71D33auNOXivCUXw30dULO4aYFZ1nrTZrs0jKYGw8ifGbMO6QC
m/ZjWYVK8xdK4l70lwn6GPQlKkpYiuSVNtzGper077pBNXA/aGzFqOx1BEqhzZDuAep/2calGTXA
P7IWnWsgIVH2LmkcHFughFLZ3VeVmkCKzIK2vSeE5T0+2m2c3rdlH5rv2xYQIaoM4AKri6DO3OrC
YWaNEE7MXGAHfB6gBjRfK37I6Ojoq8HodePLBBILkAqySkWA+a3am95KN+OsIWa5XRok1NSgGTZ8
s9m75ms16UUXVVn8GVYagmw+9kLpqk+ToL+qdQaMO9xqTVrNfq0yDVV1L7uJvIn+eVV1uWbuAIV5
YbE3O5CRKwTiBrNcZQhF4IWU5ymGFl5VGO9xEas67DujSruM0P3UryeQIOX713fDeRICPN3QDXI8
3RUulyeek46CGyU7Ac+PLnPtvdcltFKQSR/H9xlF38RadfJ+m0V0Z9cYCjTFPmIabUAaQQbkG+Lq
sXXt+LY6fxxsB4bS6/cngth/Kc1sGW6PtQMWjzTEs0/9A6uIDkHQ9t5DQR+r/TLnWuRu8rmv62c9
8rsRXB7sxE2ghC3Y3Zwm/xsM97Moyw3wglBCJVHEqPEkymZhpGZlMvgPIGTjaBsPCo35dmwjQAIe
hiavP+75GeOhvY43I/WDJ+KBSMz+luxXuDOVpWq5Dx0t5P7eTau02RsQ/CmJ1UjR39UFql6kqV3n
g++Oc2utYQqWX+DJqqZvnOhnoVLcDKUrZQdSpUzHXt6MwXyBdKFzH2qjdNEmTO153DCHpVxeMVxy
g00bTn2XrAZN0/zH334VBpN/m4VpMRJEKuTl1SenHTz6XfpDptiBdx87LglNmuQukN0Ozo3yo6iz
bNqZyeAqAyzbyvtYZF4VPSGUUSvbN27npRCkWImIXzInIV836W6efpkOCTS6Jvn80Oh63T5URuAb
O8Sr8O6FCASCezOrYTVuw97I7fuqG/N0C663C3YZaYN5BXNfCx9ev6mzM9XDtshhfYriVMNN6OUr
MqIR3CM2Sg9Ao+ru4NuT3900Lc1DGI9EkUs6fnYkPD+UbENynXb7sJiNtzbp+R7BPxkJCopoE6qC
e7JHZrud3cka+4dc80dAKGY3/4Xjumbf9Y6t5G9IVupnxQnoI/QaCVd0ec7lHKK+yF0yre5hLAI8
XfPetqcNgrp0Lbu27Zl5djAw3vn+5Ae3wOea9LFXYC5sncrt8g/tqOnYPaTzlFx1/pwOF6NC9xkJ
/yCYr6LMoSlXFaFRFCvGq2r0rmz6CndQCBT6M+dZrkEYBKt24UFSHp4CbLKNtW/b6vQAUMp4yzL+
PM/DUhEfApwXDZVNeJrnTTVgUOTpmocO7yr1Ths8+5mbGT6VUTAkM/pXoH7W9NB693M8GqWK1eXo
xVe1mTrOXdfmjNqQ1K7xB2MeX11iR+hhizrl6vxWgsNyexmsbbYs+GaPMTjRy3y5HAMQvvQOlZL8
pOs/BqVhdlCqVf0h9p2/eks13lU0y7bMDj/RWTEuX98MJ1okYofaFv0DYhYlgctw/OXl27LSvBJU
6cMUah0odDOi8Vx8xhI0vQ9GKqARxMSFXtuQCrWyvzQZzlyqURbAofDDt6qF801hO0iOeKZuqyoN
+JNIboINYgxZNw/4S5l1vHLDvKdvMpoYRWwarL2qDJkqu02eSbbnaGtrFWmfCdNR3Y8sqRQQMSbP
XkuGNUzOfZ3S9VyVTKGt285k0b8R7M9PWt4bSHvR9lExQji5X6wVqAnqpHyIp1h7jgSS4haOpIWt
ZxJiX/jJBqPWojtQj/Fz4OeZ+0Y/5HxbO4QElo3joK1wts6pFOGcjUH6QLej33Hk4GhXWQXiE2nZ
3DUZDfLXF8z5F3JswIMEUKFgY5x+Ibxwyl7tSy6Y9xpKDtDJn+MwKItDxOHTvJFI/OLxBKKQ/ha5
BOKvJ7Ha9isL8XEveWC8U27jDPp8Q9q7yzCAvfBhGl78/tNZrD2PJ8PA+7SDh5Qt7fxyih+Y184f
u9xOvPeAPz31qvQoR59/+2rIcVMeixCFGtDJYT3kEPwjb4we4BJq17Edlswu8axshBdS91ZM/MW7
JPTrHs1VksMzl4y2wZgUkdboIYqH0NkAKfLb+9kY8VfRSp583XcAJ96w/PxFquyCHKJJ7JGSqGcZ
gAHj0rX8zDs0gZVZl5Gf5d/hJ7jWjulqrd6jmmAPH1DrC5+qrlaHtRHMirMFeFSkN4nnWuVd7GqZ
uu+Mjonp6x/gl3dnkAWI0pr/TtMlIJQe1geOc7CB/djMWgCjmnCzLXOA6ZMb032lZP28a4pQIyUw
zdK4mSDpDhd63lXvOj9rk5vCIqVMd66vK28skPNP5mLd4aF4LLoW5FAvg3OVcDaMdeAefDqpxjZF
GjW77LPCCj4hLec1e+Y/7dfX38npBkdrmwofpWV6bCKHP7kmcBtDiewmfMi0qAbGoeo99arbY37r
T0ry7nevxhMKe3Vhq26ciXAVKBIq4aC7hzorouwaAaTC/Tyg5DhvHT3JaNm9fr3T7NzSuR4dRFXV
sG45q9yARwF67bheaVfdE2CBYacQyJyNA6QMl01D85tVitGysXn9wqefUlyYV4rJMsca8uji7/9W
o2BmSqty1pwDZ1H5sUkis7vONFh1XqDZX9WuUoo3rnhWFolL0lFUqUGInjzty0tCz4ZwMEfOAVqP
E13bvdvbiD86LmpicAv+mrKur+4yPA6f1C7LvH0YptaPKcwY+73+8KfHJHeiC7MDHh8S0dlbt9wp
1BtsCg5u2Wu7WfHGXUPTSyAstPdmiWhODK9xjTSDuX/9yr96CTrBjiOa1XyeCIaIDmTocDqHwhvb
XdXq9X2mBYg5xTaERD+49CfMv1csh72JONgmHcfhjfr0F09PxSUaBiw6NtXJp4fAls4VgKBDE1vN
F13N9dtqTj45GMTtqky51wggrLzkdytRVO2QbgPLwHkmPCBOjhcAADAFoQ8fMELwgh3WMOW4RbQ3
7EMcRpXy1m+rsVxplq7kv732uLaYwDHJ1Xn007YvCTS1RmlYB/aWEaYA3LrmKW2aCZL01CXljv1m
2oBbAuMzk5iwiVdzq5UMSaEkmm8ND85iGmp2tFEJox5DEpLelzshSwPP7LRYOzh272+jrmwe6yIM
rvrGrL+/vuB+cSmmPzbrncjtnLUrA3yciole+CGw60YHlBoAqk4Fq+ZzOORV9fT65c7CimhDMfcR
wYUm6WknKnac2SzbTD3MEFKnR6sahm7XjrMfQSIYIO2tFIo7/439fBZFmbuJXgufiJ1Fk+nl+6xo
WpEkZtOB9EYP3kMi0Yc1o4aieFCyarwdSeOH7TSofvdGvXK2l7gyz0vZQrmEw4T4+7+F0bzVp1xz
svEAXr9GQAJ072xd9E6FxlGCN/24aZShwqQ4S/P8Ipkto3praf/ilYtYQo+Fh+NUPtnO/lz2QwRk
9YDGc3qjpVF3P6VhWn0cwLLMd9h2Rs+N0o0RMiPoluNQEZXvaDUjUJO0sd2shGTHD0B+YbypwtZt
3isVlIHrmvzs+vXV8YvFaFMYIK5JQXVe3Pldmw5BXqkHG9BrduElcV6tAmjy5eXkuKm9/d3LGYbI
orgeVoRnb8atIkcM/rsDGV+orRo9SM0VagqxusFWGwTdb19O2EGArqLhRZ/p5EPQKo4Q0u76Q2VP
fXthwh1BedAsVfOijiojeeNliiDx90IdCx2cOCmXCWeOaNu8XHqAgqtRUazu0Fi5Ym8xyLSxxEZ6
fPf6Y50vcRIiEjAAMCgc4Xzx8jpMvrG5nUzWV4NryB5mUIPMlZrXN1kR2J/HVDPiCxTmyvCCttLw
lhHaMWScPqcJ/kI1LeCIBJWX16/bPChAFzUH5L5V4zoBGxivQfMqSCCBBXU3cA/xLTW8Bu2YCeFm
Z+eEkWUAG4LFAwhpUKK1mVdev0U6q0IfbJpqdNcqL68+TpaXt3tmSY22Y84Z6lc55lwFybaZWW90
E85XP9QAjfDIuNigyjp5kEm1g7jy0TzALsr6bMW68z0v++BH7bh9/MYZf55niL6rqFB16lTGdScX
62Y7siM9aA9jo0TzrRNqFi2dQMuHC63WQXqHLkZsm8qr83hdaHHJSCBE3/EKFm5ZvhGjzuMzNwO7
2rSxqaS4PFlCHQYIKgVZc4iLLtkFhlZ/gpVkb6lh/U061PU1SnjaG9vxPC4i3sV+FK0sAuTpoUBD
0bdRO2wOcPDddjVjnFyi4OQE9wrU6Vtkyj3/jbf+qy3JLJc26v+yd2bLcRvZun6V8wJwAIn5FijU
QBaH4iRRNwiKsjEDiSExPf3+SnbvbZE65tGOjjg3HR3hbtstglUAMleu9f/fT0tCp8L68VG1KgSj
TTp3FNVaN0RFWtbezmqbRXxwoZ88SoRrkgjC1Px7Y//HCyVLJnvPaHgn1mp+ymjmh+DPaHZC0fjo
pPD+Wqh4KNc5p59bSm8bw04ma6vqfXkHV8KhU8lukQWl6Y41Betg3//zavOTq1GWcihhezhLK85f
8d821Hywx952jPpO1s0SB1lnVogP1nmIjz7UP/uDxe2nl3ORplMMe3Qe36zZy2zgTqfZf/fd11oC
0URBHZASVYkwhYlrfTTxf/8qcKo3HKbn+rlMejuOWUgz7FMMXXdIZ2kEI9ZsrF03esN5PoqLBcXU
yKRgq1l2VX2wY7xJB7WQZAGXpuwUHHx+spTTeWDTmLrirsZaAEvXgiG6U0LKpCXRgaxiZpULhgUE
44uKsm4w7/GSmNaOAayVlyHGtS4dP3hPf3ILmMjgXEBryVH/bWmOr0BXZK0Vd5aQnHXwgPo5sL1C
Yya1aBNM4Q9envcLA7MfdhOaGOZP3tLB6fXMtvL8TqCr3qLVi3PsCsQEGQZUXMCZbp198Jj95K57
aEnJxSWJETnSm9U4Z6Zvplqs7mQm5ZZVeO9ocbFVLmF0qIPbLaSi9KNm0k8+J8UPz/W5GOENfvNs
E/LhTqXlDHeJ63aQE6s2gn5n7JCmQpkb5+JG07pSO6vL0z2pzfMFTOgyKMf5Oe7X8dJUs3k1Ogib
QQ23YZcRn/Trt4Ibz1pJw/gsKnnzvTTSMGlqjcOdP8DWQMbgo2pexcXkyAljwup80N753mP4sZhA
2vT9jGCee/pviyaLFirJXFN/F081dq283bN1AFpu0tE52ZMogi4pBEQSqGQbabXJLlWi+GJ7g+3u
mrXonqo4l2ng6KUJ41qX6wWKzizb+Fm8RPz5BT9EYX1yUxA7IXjh/AqEXnErJt1PAi0el18uKiCB
WkjQmPFy8nm7nmD6rTlx0O5WnbK8ndnhjUSOXuCWmydNu/vV1ZnJEAdeWrYmGuu34heUPsOCq6q+
4zehFybBt7BazkAMmObq+geHq/crA8caTq6UMpR97+IK0VZUM+k2NYfJtED1lhTNMdX5DzFKxZj+
8jrECJaSiR6jBxf+rXKV/BSfQE5kemk1xrRgYr9Wii4AbIYg6Wsj/0gn8K5aIJ+dpAGPkyOKNOZd
P251FXoHAAW6dip7MfsbxLSuQk9UUN7+8117txBwIZq1NBnPy4/x9pA6+8j5YbRqp3Edlls0/yUH
hSS/qSppMYz3po+qz59eEMsxqyyv2btZcpITo2N1TnzKGncywnHopyGK1yzLIo3ldQmJQYX8/s+f
8t3TQtPWANXLSBmlybsi07CB3YAk1U45b8nWG+L13raU9m1l13I/WLferedci1tm+cxHUR2/vXVr
ii/Brkvt5C/CbzerbFtjv3jKiSOwdZgOFTVfvUPBgNvxnz/mT77bs8YHARy/A+rBN0sm8ZgDtqI+
PqEQUACx23gLnK686GSSHkZj+sgDcf55P6yYCHbYLjnTMjahryN+fEpNvUP64IGrdVsYHlGF36Pb
JGROFbvK1dz7Cvq1HawmEMRTQxTKL99VYh0pWZAPGTQ839aDcmQSodbYP+WEXrmA7bWpDBxtHLeM
jdry6z9/ue+fIap3xpc2msxzCf/my4WyihMl0f1TSoVtbImZEmCU9Gq+HyBNlR/t0Ofv7s13i/yB
V59BOS/n2+/WAfjrk8junlrjzHHPSlzFAVziOI9y3eydVzCqrogyFGrAtEFy1uIQz01fwymmX7iR
idAIaOhQ03xQKv7kizgf1zg+0lPz3xX9HSAAN2s8h2ljN0cL2bg7107SXekqN/rl75zjknBYC62f
nFSF0pJsKRb3xBik0MOFpgKm6hw20bSlS58hPfz1C1KC01FAYvD+kTKNCUARIJAT8BcjCYh0J/nC
d5fxAvmL//jPF3v/upISzbDBY5xKx+Zt98SK9eWsWHdOlSXUDuyUH2bUVftqGsz9kjj6Bzfu/crE
9RhhcjRkCs9w48fX1agJNsnGyjmR7qiFgMKMvSH0/FsqjQYs3+CHXdpU/4sPySiVKpOt8ydGE+yJ
zGqBU07FZIzXyVIVXztTax7JO9euvXp2nQ8G8T/7mIgaaTLTTqCd8mZVGqaxKbiN9qlKz4Q53hWt
uJrBeS0hPdLOvbH11NKDXBvA+f/6HeWggpaHJrfF7PrHb7ju6rYwMmmfjAR9MPyxKVv2BnrobKPL
eT02qZyKX62EGBY4nNpo9HF4c9+Gwphg02wLLtupJK01Gkkp3bJ8zdfNmpn/iweIq7Bxo5IDifpm
CSwJYVjLzrZPtpdlO1jUDL87DbGgsox6o9UTk1jos9t//lLt9yshzUWKWIsX831UfemcPTR2Z586
3c7ubZksBGsRhZ5G4Hg+Sij+2TvJcYzCC4MMAp837aga7sIyOIV9UuSAbV1CgLbrbM+f5FDHIWzL
jz4cN+rdx+ODnRd4hjAMSN6e//BWrnQkB/uEBbt0ADhO/WcahYMgZYoktgggj5Ze2knet9f9oNXZ
KYndYtlQ2NlnvpbOV+/pbjVt85rI3Yi4jiL9ZOSIQ/ZV0XrJKesLHYtrnuRq6yA6VkGTSV8Gdqcz
ZRXJFKP8zmHGr3ttUGIALgf8OIBJDW3S81K/pCjreZWyrnPy6yxjFB2RROXZEaekWuwWV3Xp52IV
nRUogd46DXtQGORQxLHXebtkIYChAnSvECcQF2fN4iTcebQ35lpb3baCCGB/q41Vq2fU315cHBTT
QLF1egL5vrltOT6YidM6xBW5KjU/MTbDc7+xPI6GX6sWALIXxanlrivkS7TryMZrpiKoraaMDOJy
omuSTyhbAhJKYuvGGDRdGaFRESTyoHeAa+uzW9e5o9tRjoHSZS137HEmR/78LOQhAeIB6HuPH0ch
qNdVXd/ggzW2veYMx8prxmeFTjMSWbcGRray3JXm9EfX2f5tPaEXCOC+ShhjRGyzoQzDIB6zQQcD
gJijve9IKPhd1msXX1swn0AjzpWHL8uJa7HPi65QAabpZtqSiLlo+84uzqcs57Cquso+A2yX4klP
Cr35hEK++kKOwuCTB+Xid5dEhVgBjWsj4WWVfRoCAZ23ed4ZX2C2ZnbYWVmVBUB0tSwAumK39H8z
8wqJpJHdVZWB4DQT7q2o/Hk/OlNHTSsmKXlIzbjdDKuVnfKa1gxBtAmMB5VV416iWfYIHtLmfTcS
f3TVAT2bydBsGPNVnVRLQPiTNM5q45zCxa7IXVg4lhdwIOsGS0SixibyubDH/3bKOKzKqj5Ihm3Z
Teu2q3mjrIz30kjc9JgZJA6AIF7jPABuTYiw2zeXEwyKB2WQ9rFvYszO30YkvdlXS8lxuBCNb1fR
1MHgDvSE4fBlr+LYvmDcjdFKc0c7nPt8LR9cHmICTax8Xepghu8sjwshXdB4mgqWFGhOVRwHZTfx
GEC+HLN9Q1EYb6cqN7qgTkCAR23WDP0xR5/DvRP5w8zR7pNfWIlJBM1aSjZjmJwFuO4pzCBdtFgS
6m6KurSeyfBREBfISbAVjMBU4mI4C+ysMCM3umIu3cXOxmvS+B7cdBFOcHiSoFyNO9Zxhec6KZQR
iDGvXvt1IsRpmOdxjXLHi6/dxShBpYxVHyS6N2L4Bxg0BwP0KRJ7kmaNA8CD6Scw980DpvMqOzK6
WtstUFNs5XBs1bqZkzE3dnHrVMtp7uhzhV3Sjs0J+RR7sNO6R8blVh16ImdtmZs8vp9y+vxkdfhY
1WMpBdFd5hJflq3R1ZHTOcauSlPV7wi28LWosGBnh0UW65+swWrrLT9iqbeaH8dxJFj02tBph+ny
vF6iyW5ldSzxM0AqGPnvbT4mzmH0lZ0HBdkO23Ech1Ov+1l9ScajRuq1WFVObSBrtfft7BIf4nyI
q2yKI2dZki/lUIEnd0ffa0614jfft23S3btzL3+XPZlCJ85BVbxRvY5o2ZTrVG6gCFnI+Dtnlbfr
lIw8+4lI+juDMFYgFHAPqg2usboP3UI5Yu/3TD1+98tKghNxZqK6deLcKOzdVSNZtnFU8zhPgilV
0A3xCEgzTYwRLw3ECREgZ0mnne4Ql0ymEIcEPcxoXqKOZmiLpxjLueftBYjrMsrNeVjEjqDXdf4W
o8WowipvshL8waSm7UTIskdAtRGLDR6A+ts/b+bv99fzpIcMMoRUSIjfHmtqfWI6MCXWiSVLHjsf
LyOoyFrfJraJpWlu6g/KI5SQbzZYCnncFqgWiW3Ev/h29oopqErA/OW3xBvIqC3X5iTXZJahWLU4
PsTK+cPlsHQlEdPrh3Gay5dUH4gUsYtEXtfE7W74yd0j3oOaHJE587Zp4WvtvSnozyyeke7SnNML
W2jMCp+a6plQWfGQJh5yydKqripR0zwmHcn/0mZMExEPGd/QrsnjpBaLkMEhVqE9Zg0kVxJnwH2a
hbPRYmP9BLzQ2RnxOfgmKQu56QfZXxhka+EBnDkRMk5Y//AHzdkMzSDYd/PR/zIZ+MmhMMHuOow2
dkkkY6N5I5t8vdVWNT5aQ2p69POnRNtXFh3VyFHG9OjKzl/DvmXUEy6AqzgAMffkER2Mdl/MJiyo
oo2zhxkh5sZtuvKIq7bzkzDtRBsQqKRD7ZFjhr5emB557ElrbBwdqx8AB0fkkdW55YXWU5jO/aLL
SCI8eSk0XWo7VP9rtxs1MP5BbenremgIU7rwZ9rYuB6xWASCMN/rEhN/eU5Was0gmzykjkLp1rFz
G8sI8PR9TZTmt1jqkLDsgVhRkXTGfOh1N8NkZoocJHhJJA4Vur1zu2W5GdO6u038rrtFyqEf1Trk
l5y57SqgKc25drZYBMKVwG7k7an7CA7ldz/ReuPcCbYvGyIhtiO9ID8UAAQ3TZs5pKd4/rVcfZNY
eyHbBwQiboDpbbiVwI8OlCyduALoX3/RVrs59Rwl7oza6aOirmuXuL1KWRgWFjus1DomV7COYSBJ
bmzoaaoZt5Cy9Rfkitj1abLcjXNt7DgfJMEaj/5Zm6icCEiLcWcbqdw509ofSuJd4EOV8E8Cn4yL
IZydzvtWTP0L+Hr9UZv6xyJd1dVgMb/T2Q2/GWmvswTl3a6MHbEFX5LepbaCRzQN2nSc7bKsQjGV
zRowa44/y+EcEqR7Nd47rqZF2pzWVggFpL5KZB+/4lj0Ijjl09UyzQtBmkrdlHr71ZmmZN+acewH
FUQX4lR8dxYXoDrbYCDmhucKXUi7n11AaT5lLa2N0va3ukamKAl3fqCcSYPgnBj93gIt+DRw6DwI
ZwBFay71cCAgBE5IjKsw4ujIiywS6UWrhFgWyt5hj4418ZQzGIBJWOP4sIykjGbCf0CQwxgFR5Wl
9/3YNyfRzuOh0RM7gsQ0lSHcttW4Guym2yl/dnhTanWTtbkblPpy0xejuKCbAMW6brMkSDFybQ2z
6raOTebhnDb1JjaaiRx2v9whZVqvYO0uXJVMMLdsrIpcFst41JB0BNhQzlSIljQoE2rgY+yoK2EY
3rbym/q5Ah6kU83Y7KIT/mGYbV5SH0aso+lGg5Z2MXFTtJDOob0lOKu/njwSbeHg+u09/IT1m171
5qelsuJApmMXH3Jigg52DsI8jNf8sS/KS6Lo8k9mXYqDR9Thrd3U15rREnppzmnq4Gut7M9+blpH
w8VaMJE9QsdKJN4ra3/8nLSLeSlxSlzmLvXmSiAR8i+6bjuY7PZ9tnrVg1Nmw5c8nq5n3ZuOYpqK
S0elywMq8Awur9Wj6BDS5FHB4fE4jLUmItEA2c/n5SwmQ8V4NK1pApbJiXnbZ1RSopmKDZg077SU
DphHa7RfkpaAgnCp1UrAVAMWj6gMqhqlp9pTGveLCwrDRFEstP4z3nB/Q/IcLpu+txmAxnYRdo3R
78beGr0tPu1sIllO2NzbaX0d4trdkv/YHiu/0voAL2gtNjIz8umyiBeXHK9i3Wa25t5ZrW1TlXut
2ioxL3dO6mlhtfKrDWqgvJpTot/K0vXnqMvG+uBk/KOgOI8/g0J0/kOfzC9JjVUOOGhCEnZVN8DG
YMR6h5q4ghvqibY/WotJhLxm+Z8mgxCIgHcI2LQcu/whh/j56JoJcWaOWr0rN2m9b6qMtb2WVJ80
EiuayCHMCEBTumjXMzeWX6XSLkA19kPafap7jmJaeSDfNc3RRoaptYpsgupIVsui/v+wF2VKrtme
t0A+a9Y43/0JYExqczBDrTXmK2d2CkWMtAXSkfG+zgmLzFSCzisZ9ghhsShjUzO33Zz8O8CMKWYg
90LLRNpEVkWKwAMtXk1sRgTgcsvBjYX33wRntCXCe6Zv7lIKlsa1+zfBGRvTnoiqGbVyaC4XwtF0
4GA/BzWiMFygleVaYfy/MBpt5E7FFlBd1l74I8Eb1BMaFeq1bpZ1+0K7QpLPaQ9eW19Vvt235abO
MU8HHdwrK5Bx0fahMcZ5dk0KtTua4aiaKv9Gv8WBa9bYY8ne6BhSdcEiiVjH4yfc8dCPVTVcdHW3
yA3lEQ7ngLZ6V4Y4C2Qc1hwNGfxSDHUCh6fu9A+ASlM30GST3aaKUc9LiVY+Y+wo6pYDmylIBjTM
gZMxJi47gj1amoGO2GjZy4Hkg22Vu7P+5PaTqPbmJAQRn7xifRvQ6HO1aPAJQg+JPdKn3VLlnkbf
axXxFRuikk+eKGJO750lH4jS8m/mWurqikV8Mu6aDC0VETkdR8oIzZWZXoGXpVOxgNvvQb4lJbyd
ghgBhyxFn35daE726l8oHkoIzkVviY1Bk6Dak+c8zzsr7/X0SffRhtHv6TOkF61fwnZY/ZysK8yv
zbO/As/EBshpbLoy3L6Xl7ZJmvHT7EvRhjYoUwJH05HNlmBRm7hYcpv8DQdY4OFsbq77uBRkEbP4
Gr1N4gAtk8Aec7WkUd6nbptHk9VrgpjU3mIQQimzNtHgpFl+aS7EIkWiraz6TCXv1mszbxrtm3AJ
WLlse0/vruGgOeplUNPkHXOLgL1tHp8916VJCMIGwNqMt9JrpvZZj3tSoZnjJ/at7ITtRj5BKPJA
YJ/dH4khlQTI8gQmDzAJe+drYU9tekz93msvVTE5VVCSwTa92t3aJBcoyst6OytttT43bW4+0QVy
s7CSegFeFQCHs+tamGl35BJm85HGkGkdPOioBIJAFNSCwfHqugomEINc2PdaCzAJaY9PeOsIrBV+
0lkXls+9Y/yNgsR48aap/4Q1turCfOS3jZSRslkH7K6ZFc6S3ORbRH6mJEDQW9aXMklKYkFJv3Cf
Y69Y56eyjdtHN9HUhNqHUL904zlxWVxnZYdFI2i7tSalztcs9TnzdeU8T/iji4sYaas6xKnpp7sB
FzXBzjmoNyty/YKUeJvvrt2a2DaMp0apIm0D0TqKobndcpAh/RRhRr5Bcj+9Yois8HfpXu74z8ZI
WOatWux+lKQdNhOywCxxhn3epQAlAsFnMSPp1l56yIi2UrtuNdPkM5mdnRX1hZGskUa6rzbiCmpd
7auDA9I5ZxqNnFksjuivdU3EZTCRlWHtMV+o4YGCO1/2oErK8XfRdTLblVR9Jg+gU1CBdgBh+nsx
Ieg7rDGv79Wqu/Xv3UoGkBlMnSRmPiyqqmW18smORkI99OwyK0EzGucWwKg7Q2JfCTRo0q29pQ21
Zp9oC2X+RSuBgka1rqn1s4NAPn+trN5O9nlVDyb0ScAY970wFuMlbqCykmk75N8DWOngbVvM0U8s
+CwBYrEKWjrZ0lUHkslzD+wlVatB40iKryRC6ek+0UYiB0cF8DZA0eHJm1yJ7JnBBU8my2RMs8le
BsrnWa5KwNzVjGQ7pfMKjntU3nQpMHYZn9fSHd3IIoGhvNUqkrlZ7jUPICbDy2qrOxABDzN8xWyX
mE2NpnOY9AFgfjLY2ylOPBqVtSlFdsg4Hx+9GqjiRT/O4C+pQSGqBrz9Ix/yTHjn2JaDETvGg8Br
FsjRHuUNGQ6OuqgXBu9kY3heT/mxLlzVhI1kHczFq7VbX2WDdtAqDhFPDA6HYY/YY+qj1KuH3wVw
85U8RtbqzQoztwpNvwH/w+zIaqZH5RLCeJWxoGmR6VROt5sShy7c2TeC/XIsmy4YdDn1IYBwme8W
CRoxCxptGTgBdUPvHERlp2LfeIVXcbjrtGkzj9BdbpSc/HmXE2g3vDDPXZzrOab3dhWL1XZDHHs9
SZCmmYnIXppUHUoAmip0/GV5GIe6sLYtKwKZ3iVztY23eF28MQrNIhsaqaB+I8Sk1qj13cQ4YljM
AYp6WSv9V150WJWsRcNwDaF+NLd1BqRjXw1p8rrSU3NClSbtcDTIk5qDxcTl9mi7gwsxcmZqksDG
Tumm6IO0KF4Xxv/PNdAa4wldtcVRR5HRsMvdhiq+rfU03RfZArmmGu3Y3Otr17oR+Z6T5XAqZpFi
M1GVvFXK4dgSclo6/70LUsVuOGhukHhKQcx3HFchT6/RRyPWaWdPT9hM73LmbhpnKNFbOy0BXU05
4C500LLEw3chmMkZgsYjcO5ANHM7XDmyfXIdhhjLavWnDDA+2XqSMPDxkAO0GR5EluQnaNp2egeH
nrNVUGHpjr84FfjQHYOMZOEYSydtp1d6O64kNTQ5vccsa/wd8JB22FbNkoGN8fPYv0YWFRMTNUzk
xQIcS4uoxwkzz4FWmOdWjl5YiK9bl1U8ygYYMX80hA/1xR3tMV9+puhenGozaPbEi3Rh0F5O3HAi
CLnM7uvCTW2e/Mlgy/9ruPgf9uQH7Enhozr4W2fzHXzy/qUvXobX9Pfppf47ePKvP/gv8qRu/Pad
KcJ0Fv4HDZj/IU+eZfk/oCYNVDSM+z1ghVz6f1CTWMoR1yCBZGJFD/NXUJPvWqHIkpCuIG1lNo78
8810MzNWvfSN2bk1c49stSTLLRSBdJ3vffLVzeBv38jtn2KVv4MtDfetQAjsIdAGIRjbGmzi3z3N
f1NsQ3FhqSCF6zouEtxyD/HQmfmDCeQVDx1MhmUIe76j63yOzbUNB91InhnIsOuG9NKt27Uuxoqw
6WqQX7M4Se+Zf8UphzRaofeutVIDMc6IzQtCmO3eONCzah9T9t6+Cv0qj2+qyezcOvRnz3mOyUgh
nJdsQXE32zk4/zDTs+IPPDISe0heD/YferHS+ALevyCY75KeRTZM9bh8akuXqJdwdfIKh5DHEMQP
MnN0XzUBYkCGyOdol/otbJgKYL6VeOxO1dxu/c4b5oMChpxVpKkD6253WPmIMSZ3VHKG0q5XuVoV
UzCnkBax5ogoGmcMPZI3VMxEhWQ8zwzXxnCUvOho1xob/N6NHTaVSeJiGzcFsStIVzfnc35yBMW7
WHuhzcxnVU2HaiP82PMC+hLDIwm2sRckM8zKaPgehdyWCw9BPujMGy1coYRJMII0rtPGnu+GNT2H
qMNtXuiZcDk1WWO69+siQbtHXjUVPuOjDmX0zE8xek1vHvNibQ5mZiu5Ufz6cRIC5uBv+OdtemHq
cZZvagR/OjNZYiBf1yobaX/rLdQhI8+dyOaHaWGexg0FB9T+bEv0p3HdFbVytw3fZ8wBfgUBncxG
bu/1zHdPoHL4HeeZl4y+bSyfm3zh7C5qZGsB4b381eMdJdfEkIa8EHE+PK6iGfOQ+SpJeG4NEv96
ZEOrL21jma8HAComqRm+s/DlZ1NOu1SXz5Zy+aAO0Y15OHFvH6UrV5xHDIPOX19Pn1+S/7BfiWDI
fi+82XlhfEnSOdQWTz7KVlM1I7NYpq8FiHjCkuM+u9QSMmGOQEHkcyWd5uRx7oE7zamXKh7LnQjc
ZDA42i59fGvImbuXltxOGPxA0jtc6O12HTQ42/lUaWWQyGp4RHHHU8LdsdcHcPSDdp8uOLkOqY2w
nmLeTfJdIzneBIXd+vGnzCFJMeSEnxrf/GEus62Bicz50nPshxddzjxi+vkhKppmdQ/CTqdX5vqQ
VHspK+uTRlYlPAjZlvkrL3e5fKO9NWDSIEt2iQfLjXR8WGKOzEWlPZMGaCSjci+NVpLyp0JPzvxm
65+r0H+2sI+2MJ2h198W7Hdb2NVLnQ3N1x+4yeLPP/TX9uV5v50BADayG0xp7nep37/AyboAjywE
8mv+D8iO2LJ+2M3gVaL3YhqH5OztboY7yQEEhDj2VzYzNOxvJnuIdFCB+wZoF4uN0zwrwf62vZiT
lTGiM52jm8N2uvor+2AsMXMyt1tn42S7DPVCWvAsV2nSxD1uRByfJ0rSsdiNjljNSKNj2e9JZtT8
q4rT+T2bY7KGknaFy1ECexDRBjnsGvV56O2peJZoTq30fGQnkJVg4loB8Z9WnBAbhk8eCaFB0gqS
VRJw9nCkYIo0oM1QL/ZfPVG2C0oMbZCA8Z3OIH/Yr4F41i8aTQX0L9lAHsKEVmPSj5JlKqXTxdK9
3IDia31xDg3J9dsip1nF5HZNjCbb2QU5gdHq65pXHKdcMdA/kvA5VNc0x3r/2Gup51+Oa7OqP9yq
9IetLBOPtYa5JQ57T2cSRJ9giBub9ljPKnhZSVLGLhen1aydu1irsy9LOtVPFWmD+hePjEBWRyrO
zLQvCy0xxV2xdCmkRxS562M1amI6ZQTMeDdmrNn1deZ4y7iLz7SXnZmgVXvJs0aNV6lh5MXJ1LXY
3RZazhQY6ybYb7r5YimrDUODAdnPIGJBexBx90aWwHUD2nd1e1vCHHHHYJr7Lt7CefbERomxXw+c
I4t863aonXYj+757YduVP160lodHwJjQWtzNWdX9jiQpT3cykfl4aXGqnQ/IworpqnMU0qSASW6W
7+iYqWnnakkpjwUakn5j4lX3N0VeqDqsir6xj51pJMsGpvNYbrPB7exjL5omuVygqNNdrhWaQ41Z
9NdUQhSL1srEksEwTtvlJT9mL5iu9ZtsFAyI0ezn+gXjbAkztGf4xMcrwfmjP+53vtvo9kaDE1qF
SS1GsUfsYucbx628F2DRdUOmUsFM51hOok/Ak3B3WZNlCGVMT14XzOB1trca5aaoQXyyiORmJqqZ
UsTh3k/5N+k6o3Wp6I1Mmz5GQRlWC4KJEOG8Xzy7tovkAhZ9s17VIh2I9XbIuLxzvGZRId+1ckJ9
lV1H83M16Bcj66rNKK4Ir9+OUyVTzIizpSb9MJUMbtqdGNeYZwetGLXSMKeEMrp/1lBiynnMmclS
XcV/llrpuezq2xV4YbB8r8c4uZ2Ls+RcqI3IoSnaku8VXC/0iXIu+17aiZVzINUcJd/0Z/nXnkvB
2KIzVZItS4lYeWNNueidS8fkzzJyOJeU+Z/lZX8uNWm+ncvOuQFE5q+aw5PKyTm5L85F6vJnwUpB
T87DvwpZiloAzSsFLglwdCTV7M9DKL5XwWosDfRAMwHZtJbUaWm7gZZe0HuT31eAfA1TZRnp8XLU
uFvf1/v/bI0fbY3Qe8A//t+jBa6b8eX/3L82w4+pAogWzn/ur93R9n9z8AKg28afhgXd8f/7cOc4
v1Hr+WcVMplRZ8/Jf++Olvsbu+YZ8YH3jn3rDPj411nP/M2CyG+d3QzfJcTiV7bHH89edK/QPjuM
q8E+sEm/s5Qz0FxRN1jGrjRm2Qe6X2dUqJiQL4vS9Y7t5FcxCqnc/Hr+pXZ/+7p+cvT7UYPNxRms
2miEIfnAkeHD/rgz46vXu5l6cIdnwnggWNo/JlJ4R7zBzpWl+dVBB8zxAcCLu/FDQXC+LAZaboXA
pfETawKE3yVO+1rtrGZkl82Tga5jZzWXY9Mmn2daUA+ml8ZPniJdHMN3zr+2U/+opQZDQsGgj1XK
anqOCpAngkVnvGPRC92nEIsv8YYb15QJ7hyxQFCTy8H2jl7SdHufs+xdzpBl3XUYzx/O2cuXgFSz
nQtfdQNX334Zk8S4ZpX3Nt8v14/xfFdqvveMxsY2j60trLt64tYYfTfDG4Y6vClzJ1s5SQ7jWQ/U
MAhOZtt/cqpCI8qMJbTajsNQUkqXekGvGdJJFZZLUWyUvjgUL70i4qjOz/n2Q75nXJAcSll1CP/p
AERtjyI0IC5zRLpKlvqTR8fuaW0s94FummueFis3L202HDrojKee4H7wFHndTFCOP8vnYeYcFvTw
vb41opfPXsbhYylEdcw9jxFhxeMmy5k/OBjzHZOXeCEaS+/7WxkrPpmn8+U2k95cpjytzAA4Xt90
ovdR3pmjdeXWRlNsdZid+MqZECacrqTkEKma9jXxRkSQWskJt+Jl6CKclWdNQarIstR7Dd9hZlxb
rVamF0xR/AjAjzCpA+V8C74/h8aoEXoXsR33XliOHBoRL9GDLj39WmoY/pjo1PMdQ0m+Jc3N/eOk
VcZ1DjXX3BFK5QwkJ6ZcElT18A2YDj8dGQPAWD+bxE2n5LyQTecRqLYkyEdC6Hr+ScRd9wCW/KzZ
iuui2wx17loHd+BBHDXHPBDwZSo6Cu5gv5K401+bpEV6YVusy1UP7/C/2DuP5ciRbE0/EdqgxTYQ
khEMBkUyk9y4MZOZ0MLhEA48/XxgzbV7u3qm22Y/m7KsKjJDwMU5//lFTTmAY2Lhzii0MU6RMEFN
Fm1vhTyMgRwr2sUO3y5mPsJ6UevXOWekeOGK1mbjAZ/2Kt121Ax638hKpduA5Ef4p11SdnDdJv4u
eJt8UOLaYAyF0ITiBk3BzSSUgBmMiVf0BoajZW4IaU0fuJyxvY7MqRI7plV2cHSByeU9Zk4W1lX4
N/kX07DLapfQQjN7+/rS/EaY12kc2zeTAGm6dmY/+CZKvs9qAXuAxWy/ZA5LbTQiosxro60vvQsW
vPEKxRubV5vyw9gkFcblTul98GFYC2pJ+TabEBoClfVwyhm4n7skreL/vegpkdgkjmLbIFjl5bD2
Gm78AOySrtN/+lyO35UlCmdfafZ92qbKZ9opnBPEXZYCcQ72SziX1lXxOtvZYBvvxtzg2w9bQ99y
wP6XoRXhxc34UwJd2dp+7YWMzF8Z2zbZVXCJCxhTRCbl1xbw5ZgbduDfwQzlr4WHBZ95mcOtXMOO
YQxq/QRNn1PLHhkMkfk866dJqbSFCTKO9bONvDE2sfuhTJ3qYm/4ITtVIrdJNr7T8MBLRiTiwWZ+
RPnqhvxmHmDSunheolbamM6O9eQWSzy6BLPHnclSx5VJ34JC2i9EoVlXPmP0CtBiNacAJPQ1Q6T6
kY96/A6RCJK6iVq1PEPCmV9Lgu0fk2XMjzCzCMtyDSk4b8C7mYstjBFMIVYic505m6Ko+M+BKOlU
/EJuJ/hYDaS/MriT4xhuv74eVDzmd2gbHT0GNvGbjjjWB8wnoWbQYB0oeactGHj6fa7lSIChnz9J
gKy47aMhNpyk3VUtMXubChMThgUt3KsiUt2RUlD8KudMxgOEdkC9SWzVbMPd9hchj+UYMcRrvGV+
rEuyzTEJwnG+NUfvCqrYTtuQjMt7Dc+CKYyLAFFyMdUb9B43j7S993QY2rfMstSnh1EtDHslOKJH
ozPl/uvq6P0K/jYquEnsPVuBzOhacDbYLumj2x7fho+kxaHkTHJhdxTewMVUyhXBySDmHc2+Hryt
VQ3yfU0nuHQGpi4bc4T4sx4TsODNmf2ctW5OBe3URmyrPtoBI3bGtnPcjpAAT4IN6VHpW6Z8ezp5
1Ry9jmbJGx2kE14UCXUcCeteoJ3kWMzSmhVPgI3t7Gdr4WSvW87JdcVk9cgOSYVXox+Gd/EaNaH6
HFYq9i4tyFJFiNKMco99BjsBDoZ+khDhm9jHa2OIlQitawnd/LwmaaMsnDw+Djo8XjoL4Hgg3SkP
Odbl1SEKBe+F6IPuOGFZAxvKLZLsuCRofTeEC/WftVzat5WfeK5xDh43aVeV75al9VZoj4xFIxui
XcrKZGC9FkX/vghai5z/lnDi50M1YuIuthqerdYOf1ODOZCAmYhrcRiadvxjYHd2DyJsxEtpT+Ou
dAvx+u9f8G8lHy/oBz52SGvQjYU35t+Ub3RrKkNv5xySWkUHe2mjA4cm6GyQ2flJ+MHJ1Ll5Wfy5
+08s63/5qJSzKBldBLkOItn1nf0PJMYtSuL7GGVxt2RMyvvKPTWkxRwYvndnRm5BzAB7PpCB/p+t
I+1/nmqs3zNlORp5im3cKv9FQeXrFqKxU7sH08orI3ao7Q7huFBDWG3xKx2qewRYOoypzkIdWx0o
bmM668U7ZrBMMlEE+z5Mgz3WPNEfZwREkL7SR4iA7iUf+nHrqInDj9ThbacAgudUw9JgIogWiuYx
1kAUx8wZ0kPYmd0tS7z6CcPYMVbJkB37zprCTddoj4IxLY8axkkXyMeR2e02lPa7lXEs0ShnZ4j7
wWHo7OxP0xMiuYGYWv+u7dregzk1d2E2GyeRAcBTBUI2soz+R4c6Bdzdqr4p/IXusRXQt9ajULWC
vNwXfnOnQzG7G7EYZH4ynrRegCLUZ1pm7mfqzO4WT2am5BA9P11ZsElcJsTTFkjKurn0Dt9gz765
1RTtR/pyN04J6ThUWa62JUag59T35UdfOUFAfkAZVNyTsju2hBieestbznUywVeqcKmH9phV2yGV
yfchXMJ2408EnRGoIe5rvzEbWFYUbsgkkzeNBcqHV1OfaMgQSMaAljbDLKb9soQJpdJcIy+R37GD
mUD3QmvFYPTF6H3eUAMFKafUi7UdcFaOiAOgIxcz5JMITZ8Mx2MYJOpoCbdm5NE4yKNmhZ+mwQo+
ffUDXTMy4V509zQMiz6k5VD8DLGYP5tFCpNWaH9XKOHundIFPHet9D0jIWBjplmw60yjP0hiWo8N
k/xLsnoPerXzK2h09p7lJXoQbSHYgdxzyRZWTzE0TO0DFeymtHBPKJ3zu7lG522OKK82wjDyX/gK
D3tHlDD5LQ3FdIjwkMqlDu++nuiYcqSHpEyfCg/owmL7X8oahndazfkruVMQtIHWpo0519mbZzj4
lEsLNr9DXV2hI/xRZUnVbTtIwA9TKJPzVGP84hiY/3DlDruu1/u6deydbEmRnZW8APKQVQficxRN
unIx2KRwaZ1smydNtWz8Zo52i7ApP2CH+k868beImspTDzHvVOelPvY1zP7AMy44MK6fOwnOJV5d
zqZEkRZzYnPbsu68N7/vtyTuwB62a/PYmhNNTJj4l6kv7ftomblg6yK6kFtqvZASvdZWOBtSGTFw
fSGDcw2Oz8WLqpO1pO/oU4TjqM+kXEclc00W6A2Nd7bPfG/cwL0eHySeh0dYHPIyCWm9i9yp9i5F
2IPpJM3vWZI+jTVP+wbFyD9MC6yELtUHoOX+t9sizSpnh5SmwFi+5/5IQeN5/hPBHuegLdC8VWo+
9dQSMiY+wZ03Nr3Aa+G64UtPXtOnrZPqPndV/TqkkH4DO2ufRgs+mrDGeqdkWt3Id/YPsOwcrvoQ
JNnPKvEIhVTcdV46oyHr31pq/Se8DMv7JBmgJPneHt67cZnQ6X+kBcUvacP21QF8fDB9Gd7h+6rP
KE7n2OXmIs0mWmpEMQILWM6KOEgb2BGJO+yNZXbPSdQm38JyaHcwfJeXUab1mxp6b5uKJfmZ2KOp
zjZMbnzVTAqAyXTLLLZy3d55yg7HraUpVujFud2/yiBOTv2EIcr80C7z8iybofwxyYl0ngjh4W0U
X42nvV7tXHzvYAiQnYp8vmVrESt8CL543USXTGbzEyLNDMme6py4T34n9A/PkVkW9+U6yOoXfzp/
/Rg+R9ZV6Kmn+2MO9mqCBR9MUZGolVQjIhBf3yZDVuwRFDiPoJnYLgv4k8z/suk5wvxjD37dHOqF
YzXAAevZkZO9DSKBa6UKqROZ0j35TN3OnHN8F7CL3I/W81mi2NSAOfTwTBkLe/YQl0NUio3TJuLR
XlznXDFAfUvEwM8u/RpBZE8JT60M++Ddm7tg681VuR3KwZcbjJFwkyNy6b1cNLNGP9c9zRZ7GH2Q
uM8bSKwR2YPfNMrMmLvFpJ8WmXhFVDRbpOApdgK8zDKeuxwkw2x7GIhD8SQTj3GwGQLOSuXtHT/r
flHOm7+o8Dgsl5EPNcyDvq30toy7o1/m2KtTpMm+Td+8qddX6VuLBiQ3gui1Vp6+uYwaz/0YNGew
Xm5WBEB8PN0CjWRO9JpWgd3vsf1Jhk1eJNExHQLnjcFzcgUvIL96dMPbnC7JdY2DOQjDNLaGb88/
PRXld2bbjff4+689++y1b6rvp7eerYNaeqpWZUXb0NSsGAYBlD16O3Q526SJwsvAN0iOrAr1s9dL
+1qJIoogOVXwFUgO5PG07qxvMrQ5SBbMNbZeO7CE8pHO/69Tdy3wfMOnfa1A4J1kfZW1kUUtP1Fq
zAMQhu/zGLu6fs271SpKRIokW1lECBbkYkOLTYrqO2Kk9q00KoRQzWi9MSP1L6lu6JwkRUIB2uBt
DCQjgHjrOm3XRkn4ro9Awwmfs2k1b8TywWw3Y5e6B7eNHBqiPtmNM0BOjXfS3djjwxuoKPuNc860
TTrlbukF1sRnmr3cMJgLhGn5opVVfxLtZr5ngRqPgZ6Hk0dyZQwbQB9hFPS7yizBePiLWRvOyR0r
+QZlLMXfx+xPTDPQoqBrjS59CaFSYG1Sbkg9iS5Dk8q3Aq/lAm5YoG+2V7anMskqE5xomXdu6nh7
5HnJb4iTDYIDKhtlsldhaXKtu4McqOVn/Qybrz81uJndKz1EhyY0s3Ppt87nQIV+jRjyvKM9to+1
i7ocJ3e9WRY72hoys/cC+zKoWOttEISolAZHBDdU6Czor1YfnWZ3LE1ronFUixujj4t+oN/TO5HJ
pybp8z3FRHESTrh8Vq43rW5eJ6by9TXJwPc3TQNTbUcwWX9awoC+t1RDFBu4od/1ZGU/TjayJlRm
2cWhuGdFuHn7EWTYhMlCZMu+V8p+/VpvdqkozqIkdE6RqwtU1DjjoPk1im0gERQOphk8cVTD3gSL
G48AMOKCjr09agrFP33AIYIHWIgEPIIgTTk2i48WyhsL0JtQ7onesn4bWZ3sOIexjq0C6zrT48Tt
ouW29ULjQtyjuZNIJ1BlWYU82lU+bbw2d47oDYZzis9tDXhRH6Y0QmTvlsunhAxxSKlfripbkYdm
RRMgAyL+sQ0ft4WQHnJWzbeM0DcAi9rLr3OUEWwji8c+IBo7yOH4wViIJyU5VYqp3hUJ1f7XUV/N
qO8g+geU3aHcpvCC31gA7imnET73uR1uTSX1bQho8ghup/xdOJZoe9Wnr0v5zSkU/6NLu6vnRsuy
WUY3enVak9tmmZr6N5oCw/k+48+urnLdaUvEmff1DSqHA63EYfZKWNT81HN4PKVZsZ6nnlhhO2NF
jwS07PnOFSHARtna3bdQ9QBWlqILNXtpLPshyuUJ3lb6PnqDftJI06+EdzfWDlSL9zGlDZfEnE3q
kzAmcJs1Dnuj+qD+7jZF9Dq1DlgrYJE6UPCHpI7yMXvdc32QmZMdoqnzbYJpnAS6ZgnQF5Dt/eSm
vA0XEcfLghIYpmeOhG7Te9DINxrEBa4Rgqsw9uaE+zuFXVIRw7b+OYf0XXyfZzzomLbRbN41dpQG
F45fra5faKave2ocAEr+GdnFJF9nm3HAtF4xYTDwFS2rtwV0EOfFQFjbbmbU7DhPVEXNgloWIK8U
yN0GsFVY6R3q9V7PypRWpeXpRmvBvlCDKM50Vk48JkX7WFhVhPiMr6+b8e7Y9DMKkkvhz4n+hgqL
7VOitK12AVxTasCJY6Tg1EpO5NVGrwvsyx9ZItv7aAX4hjYE6ViCjhnAsIrahn44Vt3I0y4KPhYW
TbQcesXkrR5srFznBsVQuifPGjFeqI0uQheW2Opzdup6H/X1cu8yjn1s0MJydlcrKPRV/PTapZAJ
Xf0EngjeYpvcIskCt3PHLAdYOlN87crrU7FrGjDO1HUML3bzaU43tBQdrgFfLy/dnl/nNykflowH
+TV6+Zo8DBy87KmgfXOUE13h2FXXIUpYtsjVX82UqtjVvIM0LZoq7sce0AhLA2rrmXomnhGLhvHX
/dkyEvk0krl/W8rUPoigxSKc6jg/rG1gHQPWl+a57kLX2Pi91e8cT9SPwRcS+XUQ2A3o2uwk0eWv
LoGcUCqBOcofEko9N7brxS9f6N6LP4sji2PpGmX9zepWhIzuoV8O44S0i5l2OjDhTYyfDrJDECR3
lCVHzwoIBSTZjfh/+LQ5s2bwM5Wz+oz00sJ4A2QVh4BE2ze6SN/ZDcqeNiHq32UzAa0zvJiA0JM6
6e/zSMjThLMPgnvIdGfb64kLcFYwE3MftoTjLfrmEAlXndrMLu7rdYV0KxA9eusEx3AqMGevddiN
OUlrz/hBUeLUBhXAYdYmQ45qTqnuUuDIc6Sx/9uEX28+66OEHACT1fdKfKk1nVpqxmj3NWYKTCzJ
dl5U8RII93N9xKfC9g+DTE3vXHMOFIegKdqb0UKXezYJhP3g7gO181DxTqckE9HrVzFWkTlQbeei
ZvmqLHIQTHPJwiBldQakIMBtpMrKNp6v+bgYZDZn0WfJvQ/H/cCI1HzQFuTJ2Kgpo5Tqw+1Xhf21
phGH0J1ysSuUYwDdAndqer6mvBepWT5gpVuTrePNP5CUWFdfTqn1BH0kuXbS5sLALAQAHEDmJmQF
Fl4HC18XqmiTltgevJQ7vSjzbTh4PGZRZ96HXVMOnFqDK3KHc1qV3hLPYNITlL2+NWlt3qOJ7eYb
OTrAQI7JyQncang/Uu5cBReRadod0qsBRW9qW8uldi3nNKznspdBSt2jrGduJbFs3Xw96r5lUki9
zUlfo5vEC2+F8UNuCvckDQaf8yg5vU0H59WNSgXnpFc2rFBuZvIuA+4r1x2j166mhHLXxRRIW3Aq
eghu0pan8/Z1otaCUoxDfwpfggGmI0/NG59Sk17bcorR+2OEwvlpjOEqwh+8CpJiXQxi3AknnW9A
XyqCRlFJeaoYkDEra9NE7b5qckMtPCBIWKz8kJMoHzoGPmkOFL3M6wKzTOT9UISK9BZl/D/HrWhg
lFiTdd0KDVg99pTF2uECtNZWfFoiz90YyiqC67juKOEtzRkWDaupzrCuiem8WOhTCsdjs2QWqqMm
C6tko0oBR2RgLBqtFdl0FEjOLlgIsr+9JlhvQ0yauu3Sj+mrn41aboo5N09QueYnpYLhgKy7fbXw
TSFsfS5XgBho5esYp48R0CFlXm5tXuA0zuUUB2063TvRVD82Q1ocZGbOL5SVzC2/OpfZ9UAWyiba
ESxXVNt84WyOMQhJdwNg9dUk242/RKCbxiFAn9cZ4HUwmZ18QYPQuoFeOE4+4fE7/sZzumg/oQ/5
QcXBkoE8bfxJB09ByCr0YSwxXdoYVcY3ZC6lB5yelmY8MsB/NjiyvyXWMu4V2qoLlZZ/X/fpcK6x
Jz047py+dl3XX1CftW/BOLs/sHjJ99Fkei//Hmz+F9SVzY8XN15ZjPqZvP+NS46oiqTUaLIPvtNb
7/gWh1CsDMf6q7b7969lQaX4Zyh9deT6SujEs930/k5cn3LabD1kxYE9t2CuO+rGiDlxQo+g0jys
N1bgieAxyFXQnRHyZ2ctBTYyZVqg3GryJqgeMbKvjkQRSPMFv8bh0OCfE5y4+YW1Y022B5V5q1oG
qs3+6+3/f57Nf+LZMA1gEvB/59k8Dr9//v71T/qJv37lvyg2wT8IBcYf0aQnNtFF/Ld+Ioj+ARjp
Q/Yg29j+J4qNb/8DzcEaNIMPPnmHK2fnvyg2LoxWvDjIu8UhlV8O/l8oNn+zjF5Di4LQNbFoxDAB
p8G/22i3jQFDO22TY+ahdLj6fqvVj3rO3FccgQI/x5zJRZGEx0/Z5H9C2ZlmHOJV7H+2tPgh8+Wk
5mZAPTdC7v/B5KGbrY3fVmXjxBKagcqPZtQsKCaNcuyNe4HDA5UBCxyxoWlrA2FhO87NDl9ySd9i
lwCbyYvCiTn5+T+ezP+B0mP9C7nGpP5FCMhglz+YfzfkroRjeQmWefAp6QWfQoCZ8FRUYz5v21n4
XDitgMV+MJ3WADXyhtxqvuGOYjlPadCRJ4TbG4feO6cGQlSnnsbl2NhTMO3+/RuFs/y3t4rHFLk7
ASQgfGmZtP79bIK5wcXgNPmpVqPDNJjMcxubc0ygKDctEn9MLLA9d8miuO/CsjUvYxF4u5Dw4XM0
Jg5Ss7UaaqfHZi4BQcpx2C4WXoCtqa0dE4m52jRqaV58gSETDlDDmRpnufSLcGmvBy3fRFuae/Ca
lnF/J6wH6mB9W/C32teLRM43Lc5PKFkVfk0+KSNr/M3GMKLsMhsJcEKXvGBfybm2YGm1YPh336eV
PjII7l+Q+YVP04Kkw+ur8SpU3z3ORiewi48iXLU6lKGDBMtpssZCNz0tkBNC600ny6Q3Nr6BD7Ml
izsjDZJdNJodcGeYEUbPnIqE5SZ69huneeza0j8ZRpBep8AEnzG6XO6Wac7vRTUlT1g8hzTqWmLe
VYd7ARzyNvdqZnkA3uhSe+celfm3kon1t6gb8kNBxHuMk6M4Gl3oPBPzg6pg1ctQA9HKQpRyj2yE
+jmdCOmMfR2ovegC72cnZEatOJqbrvSaZxdv+O3UdriyBQ3oNE64SCWU87trmu6nVVP0ZLMwttg9
kUM/GM1PYVvJ0cfN/WQa6Jopm+Ry8fG7OCRa1ydPYDDD9lFn0KkwR4iQJI+jAx6+a+BnHBAdYWxi
NPYldUlJh9rUYe5RDeFvUpueOkM7P+ehHm9w5THG6EgfBn7MX1BvIvrD/O8BlFMcnCVjV0OmhcNd
+d6LneblL7/wM8qYCbMw3Cf8Day89NoPoIJ+1KuDW/UVYY5Dpc6rSz68orllm/EFkwme7ejri59t
FIxYxthUD3jaAePD1sEfKTqt4duPTZNhobNU4lT1rnm0SjN673HLyuGO19GDb6VNbLBYNljPptRV
0+j0cTWV9U/VLkWAcBrHzY3KkWQJnaIR033Q/KBknkjF1MERLncOHTyKbrAypi52IiyfZts+9oph
oJr94bVSEhfGuZJmV8QE4PhT8Dz1VpA0+6jhIu6Cuf0+GFZ7NdsQS2NTNgGEe+3h7sC8bZeTQtiQ
obWtke+jIjIwDqoSwNLK+kV40yv2Cxqm1jLDZmrteIngjVTIO0nII5rUTWNBchWjxiEJERBtSBZF
1Q3rbR6bu6hrkgDF0zJ6audMwWin2MsVRhfD1wrCcxUkury14WIdtWw6d6sm0OUyoWclRNrBkrkt
neVQsU+aQwqbad+KjAXQhLnVXxd8F38ZkGi6A0D+BFygoio52PVsV/eIPf3hN24TsjpHTOeqPaMb
k+PF6lqe78zp9tMu0hnrABwnQvjd49jVINCwoczYxYme77ehBL6TBHQwkoQKavAwJyjQ931u8U/Z
1aF/p10c4TaaOTcUZAlLzaZxSNLS/o5jRGNuKtwc3OPoTghTaZ9RSicbMrhVPZO9VygbYXg32A+l
TELrV2QtPQivcCeM0a4C/puDOXJCWZtvLQTOZvqB9Zfj/IbjRHOwZa6IAUyBQZbagxYuwzZxV1ei
rZlb8BOmoayKB6fgwevDEOSJSvZpYubM7ECI0uVih4sevg+dEZK7J90lz5FNRMQ+B1aBDkzB7Byf
TW8hurhPjcHhRgKGlTszCTXQcJWFPYQjxsPZwS5H3kQ7DNU6xjYtLbad54v8zp1S2V3G1ubL6LTD
DyV2NrbOpiVx1fshR69i+fz1L0xH4drb7IcPPP9IBqFv0XkcwYgJT0PRVRVGWxX+7Bc7b7Vx6ymU
I4Ybeaq42oXbJvW462u71zvbKqvxMOC7011ChVdQvi8CNzXvo2qBN4lCICnuIDfxATXtinGvEV+Y
V2hIyRwzG8n0ITNLb3zBWx7ykELzxUtoLmP0dJD+omVfT5AxvdimrUVngofX+Ej9zAeM8JVzj9PC
jBOLhJFWsIYOi1v7RLvMh61HF94IFi66YMBr1/mfPBiRQUrNrwmPtGa6pybXhwU3oG7t+Dm8Eiw4
mrexIVUw7gTlxHvQIYj0NnPSBJ6309Klu8JVh0mUse2JmeOZl+g17Lin3y/uioyYjzqmewoXNno1
5YS6F01Sxx40qiQ2WKTGyU0XUFPE2hZNkeGzpKT0G3k0oGrorex74uI9dxhJ67HTMjfubeXgF4PQ
2uTpsI6y/GijTR+2btOlgp6gwFESfR43fBcjVM0xjZuR4cW0+mxF0do+48SGidMDEu2azTnh43zE
bYx9NWBLrPZ2kxEFrBHMdSvtqXxldNSHmApEWMfsHES5ZtxD3wj4c88yS+CeQVC2XGfcMcTCLzSP
xjb/MyfSlpKUIc+RP6d+Xr/+lUAKmRR3+1jpsjC3jY3PC6t6KFy8ZGuOyMJO+ck68pPxuzuPQ7pf
nJbFOTl+iTizqWec4kCgWURUH9J+SM2V/l0muJ3f5ZnHd685Kb07c7aw6HPbkYnQ1sjn3jpChhhD
jo8qLe4yL6jMYdtx3v1uPdF81H43+8tx8XKOE6NzoEck/eLtmOA3pjyMOO36YfnByGj1DbK9u8jW
jb8JQc12OE3O46cuMsuHN5Suskq5VN/Heuire5ZKX9w5eE5EO0Xw7HwX1hUMRk6mCTcq1Dmgpvaw
3KeLTzRzSyLInoGia58LipBTq5P0c5AVZrhGa/8mdqISuBgvTYiHi6hDZiCpn8R2Odj4SLfoV/a1
acGNsNgoQaUe5FA7xzCp8t3qW/ZZco1OpLPbUfmCsf5yUTpqdqD5flyu/jMbnwnYrcHd975OXPN1
lk56bR0sjgXK7j+dY3Zyo+hh936PL1GMpwkPpulzoNKc6cJnGEYYC4u6Lj6KrAuPeSbUIdNq4sR3
huXMhWftMSnDGaZdAtnvIiMxHiuzSi8glgXeRzgJbtQYFpumsFy9tcaUQWUafmaF278bkJeKo4tD
29lk7BGcReCZ585KjfkI0Xh65J3kHw7GYd/qMncljsGSotjWOBCa8B53yaiDObawAaOudL1uN5Mf
JKDLs7BqZ+yHmOGMNID90mNQDYrw5zGF9UPihkAEZebR2S5CdbOWxNtqZsMTXsxeMGzzKBufW3eK
zLvGJec3DrpJ3Qfk8C5brzb9+dxBU59j2Xb+hXPDEJu6zsUJeyYVMQyd2BauwOZOGsK8L0Z8kPFy
naof1PULAuDO7fdQpvzbhLYmhokR7lL8nA+68qc2hmqpKcm1Fsyn3TAvdnjy6Ac2PqOpLECYtOEc
Tk/+kkmcoht1D8AjdyzLNo0138n94hTVPTx2Y4qbGRJJOAI6xC0epzdnKLmJWtPv3iaz0iQ349xW
xJxk095v+27eeCO3J8/Ag3s746ESyz6rDnlEZAajV+aKQEHNS+L202kIEC9rU4kfMIA/i2HmerbY
ociiOzPZ1YWpXsxhEE/owOCVpZA442Tqx4PfJwn3C34fFa597qb0m29zQgwLhKcqR8ze4YxLM+a9
j9MY/PAy0c1Akh0eWdVk+j8R9HpMASpP3OFm4S7cFKW4absj0MhDcpVDLkUvDdqV33VW09zwdmk2
NhdDH/sqUFQpzoA5St1DiIABApoLHzY9oVg3c6YwGFbDlCohVXScWN5QTajgcnpnhuz3dBXNT7sz
2iMoubpGTn4D6RLrwCc1d2AHzZ8Qx5Yt+fSQDMs6Fd+IEU1QhI7hDvMZZq0NTIuYr5zUalcYhxpU
8GIHBrl4Pgq4vddF+ZkVvJJEO7RoIyVNs9KTm/nO0j02oOQ9w17TyAJRwsM3nr0hQlMuEbJjGmIk
WLOGRn1H8VZjt0zwZsfpoq2fZLLiDJMI5fwBz3ev8BKjbuMhLr1ZBCgxRmYusVXZhKhxHTjacSSF
rs+jqqOPxaFfwFAg6N5A3NMdJq1VuG9rQXnemIZ5ta2By27S2PSinTAwQosWmr8xvC5wIePE8/Gc
TWtspLd1GtgvUE/eCa8zf/kw9z2mNP6LwezYpjIdxbFwp/noQuRfICIwKsCZU/F4OWHdgwQOX3Z9
jx7DLnr3dzkiGN2OCXjnplPR6N2Lcv7I7KFKrrYZ6SYWdVS94NEFPdFNy+fVP+B7mS49Oog5amO2
VW8f4OonB6bS1nQBZLGPPkbzR1qW+i5fXH3CPpBrDLXDsp8mT9/RQFNJ4GkO4yDMGK3JYjLeO4b0
JV1yIhraDtmDYANg7DvMd/0NpC/qInxa7NNsWdO4HRprgt9hoOPddvCGt8skuRGCyYq2xM/hjE8f
/t0JsB53E69BOlP1mIAyWN9kyBrT2BTULBu0kkG7TedmecQyzWxp7rV6zosynDFh9YtP7jFvHbBa
1pNfQa/AYauHh6JgMZZWr55VWLe4vopy+Mh5Gr9Se1FcTNrDVmYRYlZbl8ttim08u5YApygTOiMy
q+iF5Erqj4kxjH9I3QEiVeukPVMIODHWsaVcG+NsceE/e57MDyTjuLAAoWz6ZwTFJvR3E+PHbZtT
iu/saWnKfY+MIOBSKV19gR7qpBf8/x3x4gaG38ISmLLqmHUNIH4FQaR/qjA5w3RgttNiOdPxlvJc
1NYwdrtOGGkf7HDnA4tecMRqz4RlMLyOgV3N5SYL6aDVoIjjrRkKUODgVX6BSz1yBKBcsrAMiaxq
aO0hOnbUS5hAWeHUJa+ln8Aa42BvHONQQX+qX5nnRd7RrdPWeBuDTjXoK0diIcxtCKUrOJisN+fX
mAam2ob9kA3bSvvqpwM5We5k7c5QTmXnIJGn7Ot8Sqk5qUNEI4oIsROB1La4S0wYaswRJ6tuX4Ki
qBPmtko677UDwoELZ96u3ETPDYqXQETdCKmuyCuMwGB85DXRb3j6nXJ+cflgXJCIrcRqVF8wN0qC
K+ky/4u9M2mOG9my9F95VnukweGAA2irqgVijuA8StzAKJHCDMc8/fr6gqnXleJ7lVm16LZe9C6V
lBgRCIfD773nfGdCqpx6fvGFiRpjp9Ugw8y8ByFhdw5aLDHZO2cGFkR14g3FcxJ7ucnJuAe3kJvQ
QrZGTvTPBtUve3SUT4sKJlSc4x4F1bLDajgiytI2iPkKPNh9F8djt87MyKdwpSpFwZY/5FiDtvTc
M/Dm8ej0h2509LXtF+McuEvW4mlgvpMwXVaKlWmM8wyNftJfiUsc34hMLn6wyOPLuQgJB4AiWKzi
3nIQhsU+R+NaKDb+qLXAyyrFaeu81hPk8h5+FUbRwdxVQ37MJjt+daayfMicFqJGmsp0xVXAYR+a
xo+8tO9CLjfpj2H6TfvmdGo7q9i6TYI/IzGF/+A0jUgOS+rDWyXLFevR0BTqYXS9lHWfe9MagGNx
HAFpKUReSeOvNVHBO6zEaAlku9DZcdS1TtBDrHLBAyNIK2KsDMdEKAyXSxb7Ao9FCmx49l/AiyEM
JMbmYcjq9jZM4vALg4aFOQKs/jXZReFNb6OvzEGYJRyhueAVmgUz2bAxtBd0E/yV79QYWsKqAM1l
wRVoggQUzmOdTrG/QRU3vuS1U86rue6/wEwU6w7o7GvC6eSs/VGTt0f+WHKJsCMDj3b8Z2Osqntk
e3iaU5FYPP+tBpRZ6RvzXcIQlKcV3hAVaOgtN+iG4kusgQgN8kjsGG5GmAtN+FtGr6o7LCdVs8tQ
EheBzRn5UJG10R8w5eWPsBe6J8Sj6XS7CPwpqzoeqxbUS9VTCZrLeJLatu/VSPNplYlBvjHc0peZ
2RRX5KL3XyT2/mMWUQ3ustD0vxOjB8WqbABr2xI+OAYpv1JH9kF9C94+0xv6IhiRokS7K+8MAbNR
N+c03LLhkNFWfx0zMy83EdNnXPJqIUVcd/E9QC+kDGhf0az0dkOrUuTxvGZD6l9ynizTBrXRGK2K
oXfcdWnHCLBQOD2SoBUeCQpWJxZr+37O33hyqqwKrC5Jx4NLNTWgG62bby1vbt4CUdFHwfPstRKz
BvU4uyiW8yz64aOapfGq5dzswCpbO2QiSQHrEuAbjDkJEaYSaH1YbvF8q0IxM0oIGzPwwbeZF6ib
WoShNnX42qPXM24zDOZqG9G67i84A2FlSvuedUSb1r5CHzimx0jaORtiXIVfsKHomQyAxPwRFTny
bc1DzcHbSqmAz78LwmmZ4x3y/uY6gYtuBKZT5xLBSZ93q6EhA5NFFj3ibacQr4TcdXR4IJW6ObAc
ywkZXDTWfKh73cL6gfCIb7PI6HUO/nTKkAPdWEOksT9MCV3uqF2cHUu7FGugyWR7pvjaoP2A1DCj
eflCBlW1q/UkOGNMln4TcJGmoDVBAg3RMBLWTgSMhVonSjaA8Gx6n673SNiEVaEhRNB3jMb2Tnv0
0lVKZOeKFMzoaPI27kObvx4ONUDIwUoVrVTmNnu4ooCPsxpAQ6PTNrwwEO0XP3z8hicXq9llPWCS
XHGSRXwUnZGE2ODadDc4neRC2s0SUTu4tKzn2pFmABF5eBmr6anyw4XeIOKSOUDKgMphjugpm1Pm
b2qUkTiMwWPfFdAHSY+gRYVUh+dXt669ZnpW3QiCFR5pcq4QUFCZvD6fH6VSxZ3/CpTRdVD9hWix
OcZw+E2tU07fAuDCKNprx018Fn69lC3sJrQzpB3Mb1lM7BkQrKxAoyfTRp4i2ZkX4aKtDnVZUT3R
+4pnsIn0QLOu8FDRMm0tyfIxFZdt9tluCmNQCwueU2JGI9VDHuw0NcGY2Zgr8eLza/p1j1gjxsrp
Zz9AibuSuUjXnCwtOsjzdSi8PVWBqw/W5LnNBo9iNAU9XMu7waNvS4oONunA0Gp2tqi/z2NzGmlc
76mqr6e5k9EWbE00P8eL7Q8POKuKr1bKAWMH9pP8jJFmMiLLflH+iOxUMdVgC5Bbsns8yQiNgMIN
k6xUbqXTxPTpeu2flcVThiCkYRhHW/R9xDrzwJKqHMD5Fr9VNkgv8Qx4POkMYkw4aDUphVxNqA3H
jCTi77CLDuIaN2fYbk2zInMjA1ADaztrMIkgv18YOyc421a5nSLND31YgTzXch7zQGW9es9qGii2
B0eP6z6dyHMRORITZF5Fb7aPhIrUd5wEqvlSa7+xCZAbJknPd7H6UxjBcfnK7cRYcq4kcDBuCmwq
PmNCXJNmYlg3CvmLXo/h4ELqxxzWG9e4fmiHTzh+wCeKsC9OIR7C5K5frHgAjiZJHdkJPtrGqGdv
vGpFRBhVgO8Yd9KUdjbznQLfyeWMV2T8Hjki7XaZX8IMDfES1SfWdfGCQW18rN3BNfa2B8g3Xo2V
EfIh6QflO1IuEEIvneqIPsaiqZ/mJakw8vheYzzQkRhoRGS5cIfdaKLvXLdm3ST3hotJ5Cb0/M66
cnRel7sCo3l1A3uc+VeF+Ubs0XbI6Fho2/QO4+ga7ZHxk5g4fCWWc8/zJqm31qJKde1g5eEpjGrF
vERLJIrNJHnys3rNEBo7vGMvAPM5Vo9aOEwvhl4Y32cr9NMd23TBMSkU5OE0ZxQqYwDKWyj+LDH0
7mJkS++S8q6zskEGEGm7cq116NVZYFtTeBi8mFdKCLNoN647txOV8HLOf1nqEJx9LsFtcZSBGYqo
uPFNe75s+mUxb3zmVnIzun0nHzRH6SINTPSvGte+FyvglY1fc0tl1fjY+0Nhf2d8SJc3roeIJv9k
zM+IkY1wPSg/fDWsXr3EWVUQqOH1atjCn4TsH4E/oZwtTPUSnbFjQVq7YjxOvlm9pcPY6f1YRvJ2
JGE439N+6HreEPmT9P2mWl6MXisvIlCVyH78Kc0B0IZOvEvVMj7ECuApDzEUHXdzQ+gGC45gG5J5
YDZAc6V7s1Tl+Dh5Exl3C1e7P/B9ntucgLL1Gpagk14nYEr1Kk6QBu0WSTMS4SGZWPRpGALQbLOi
xVi1sjQT/pniLynGQsZ1hRd03uR4uNtrKpOSEBVoAuFdmXVNJynzvIpNvbDGKnoGPg1vc9W7ggfC
XHWueZVA8zMuvMqV32ueWuUNOUfDHVHqzKoYQRDI6ZeZd6VtxEgbMOPhvks9XRAJmznG3qwo2Gm6
jkW3GmtGYz9o6qJLRAdwbpNKJtcrjKM1d6VgcHI+itfei/ZQXtKdMbq0o9wyEd+ngm7UgT58Ha2J
b6uGldLxeX9wx2ZXM1Z9MAW6+ivRObRWVzzrmVQTJ+SrtdRosTa0lznXJ17t5oh1/dGgLWpHipwr
WyfzW5MndB64N7WJ5smahovOCMt7GbZZ9jKGkv4ZyW2IhyEKMcbZVoAhUaEKc07pKegw7MOjE6qm
xO7C5OsL0IUSSR2KSR4VZpVO5o0qmdCuZOGa1cqWrdhpWvhJuBr6AZ3JCos1WGX67ZmcNTVKCqAQ
I3uo4i9JmlZjEaQQF5rHpsvd8N3SnkWjrqZUrKd16piNfefWuG3oFhB1ltOFm+Zhz2GklsgQHHDi
VhxjstJ1WdOanSyJeTRv0iw+MApa/MtaAu/ijhj6HEBk33YAhwrzjiwF4vOGOtJkSFF18yyYBi2D
5gwBXrfIw0AB2yABVijhoq81GMpwpbi3Z/zQfk8oFWOx5sZzoLdeNuaA5Y886Qzz1EQVIvNhPcWi
wXdOdyFg4dSncijtaO3Odduh185zuB4z9adlhVPLN2SV3ylRUzTqAM+6k++Bpn1zEyqK6wFhtxdD
kKJLY+0TsxyN+xrUJRqHYhqu+wHp5ynpmzi+QqvBAKjkiF0GmHgrpqNgxfTa8Ij0CBQSRZAOmjMZ
6gZeRVeFcZiGUDG5liVpy0SE1a5zpxJg96uBOB4q0CGuPXbZppCrtlGjz8ifsmSDgDapzwBv49Ec
Evcb+uL4PabfTuK75Sz5GnkjVH239QYiwQaeG5dFhMv+iBYB4SCOvJyLXhmYjrOy0FdzXdnfUADp
au3An7yhWulIBKFOuDWZIFTrpW7mHzmdyGjlY1y9SeeUXCAjzy3mubCemZKCgZlXU9OmNSbc+Nxq
tTuvW3eAuK8dxGjdEVdztfW4z8ct/SyaNQIsWXmRV/3XwsIXyLgl9xQcSDaMQC/ncUuPDiE/eKJb
ho2pceRCYC29dw1q8S7CxnwA5KXQJBPj8eAYfg65zobiUiMM30TY7w+DqpIVLmAzxi4QEZ1FtIdY
AmY2sb6ZyHaksA5zeeu0tHsvTdF5VEp5Nl1AdGbKjeU9+Y6ZD8MYxa37PRJu96jRNqFD7YrqLtIE
EWxUNKOFKxtugt4Zop5+GUeodeu4kY1ooLa+tDpPniUpcm/ShXIRQJ+vhy1hXsBV+OzrgnJAr8YY
kLU1FtTLSE6HIegmChsqsOxkO329r2eRHhlugUvJWqMneoBlXu07qA0PJHG5YwBN1CAxw1SyXNvg
u9xtiGqIOrA1I7VaxFA9+Mz3DlnFXHXFyEfmhzrPssuiBWFzPlG1T0yszuMfegmImiiaCqfyaWHj
wuHMHuI16SMmyPgz4gFIiCLtKpsjJ3kwUVLtK4Eodm3KFtSY49p3FAkaMLad7wu/b66aRHqvhpQ3
he7g5xmljQ+Ay2R8K4a6WhWhjc1/QWA7x0ycbUx3uwqWX3PkxCc4OOuY7kfpxhZwwKFRwwWOPnIg
GlEM34WSQOeQLrRMDBxtkltRVw5dxIizH3RF43t8ZhgH2sdYnm8Ye4xHNqj6SZHpNr77PZYFtIyd
zmamhrMbbTUoORaBJ8fIJ3soxpK1YDT4NodzDDymGVCPQpYY1IDNl9Nv3q1j33Saa9/Rc3VJ/ViH
5aGfUKSjAlnQb7L7pCrdwu/Ou2gduZJUnBP1LNXJHr+a06VoqCwv/cbphCKSDveg2z0lczlnW0VE
d79lhsnjelOhCWdYpCasYdxxMa3fDYB677TAW71vZEuSBhNdKGtjgUV3Fh0yOfggzcGqUpQ+CK93
rA88uBXd2i2243FTZTjCkP73b7IDWxMMg7DvcJF8sSvh/ujItFkiPt7aW7CR0EyZ5Mti4t1lelHv
BKPaJ+2QBDNycPZWdiSqtWCdPTDjjN4n5NRWoIQBXc6HOLet53LAjzzhn5gTeVHlnSLQXpQHnXXh
D3PxxIbHWPGsBudLCOE7pCfUPBezgMBnduoUj2b9NHqL5TLADoc7Tff2iyJcF6HZkrC6C7RlN+HC
xRwadILYEeX4RoOzv+6ka3d77vtbrNBoTOA0omtDl/GNkgi/q0aJdt0q5d7RNhqCcpyYuixm9DCY
dJ3WcTxHFaikkkvktXO+A1OCvgg6PWmNmpQ3dXByHiEo5RrrKjYpCzkqTjtznr40nYFzsqYlGcKT
vKho0T+eG7XePk6EzZqhkwoWECkUT4lvU4M8Mlga13i1It2/Dmf5UlCx8+292rsIadf35+zZzAl6
ieVuxUkImz/n1xacAB0oz203iD8GlB5oaliDYA2EAffYybJjnM2Wsc68xJUHOGEcd6tuKp+nykAk
afXZwDxPyOTLDAz00Rs5gOoOmRRDgpkRRwWEAXaTNO6czH9JIMPhmuqRw/R2fo/DvaN8I/133GSC
FEUKgG58waCWo3N0G8NFrOmOIfFckcdAxxPHQeOxsbVb75QyShot6DoUw/rIupml4bk7gqCgeZE0
f3Z+OlR4ocVQN8ErL1Y+6ZrLymzgP+49K3b9daqgQi5uYzKTgRee8DbmblgtUht3Mpyyo7CiaN8h
m7sXddhbG/qQK1k6tKjpOkXXI2LNLxXdv13EaJ/mh7esCDLwBNZC0GI2iWLZKiKKLD/WJl88sKXe
3RnLZB55Ns6AJmMGjOcd2nzkIMwn7UT8XZEy8sa0VgjKf6Im0OqeO9iGwzkplJlV7fI8jKKvc0sN
xkjOLNODQ2fcBNVipHl92XGV+ptRVnCccJCF4LJFUXp14FqG63wpBALzb4lXOqdimOOt9O0otwPJ
gGzCCGWE/XoGyxTtvBiCxG5p5Phc0HBwd7CE+hEDvyVYF3YXXS9ZltfZGoG3Fz41ddf4Gv04HfdL
I1sGkgVW3jLOAFvp6GZYPDll9JsyGhKC0jCLXo+UDXYwiNSfGCbw4e8TWdvTLSiKdngyrZirEOAr
0wBc4Vw/kf1gqccU4Wh+AAbnrOIyr340bEzpplNCnCLUE0gwu46Gt5lqjPwGOV4/2npcmGdzdZg5
abwb+thjFHhH1DG6b7lvJjH++27wLmC3u/V27N1CbYnp4OSSZd5G00QmB6zuSCUI6rAZxR1W4fxZ
WQSzrfIITQaIt+FrMxYoEuMoecVzk8xnsV+evJYAnoZ1Ns+4LwagmkUw904sA4tZT78CvXc+CGFw
6ncZx+tl3c8dGLYpRk6H4WJ5ss0OD0nk6eF57uvpAdxTveKuSQ5MvcynXtnzj1qL8pUVEmPxi3XF
g6dwQZmQhhmkS9GV+LU6oukv3BDy0nVKNXdETem8JJbI6DRksrr08DdNNzUeMFLOOZxsxBJOEeke
hHZmGkEOGgJGQ44rEpcTfhi/KiYHdxXH6oatqiP4EqbuLL86jJIxR0ROZO6mqmIKg0gLUimtvsco
MYzuarDKXu0UXBQcbIYYatoTlaKdHoMLDqbWrV5bcpDEmjZTtKtyN6beJ29ak2jqu21612QKJUGx
hPSU+EGjlx17kR9tjCXjIbZ0WObb/4+8fi+7pJv/ym+g3DNk6b/2G9w0Sfn9/W+bt/G1efvboc1f
z/m1v//uw9u//Yv1+y/46T5QhDfYpm/BUmL+LO0zyPon/lrZvzmWLZWpHOVyrPKwGPzEXwP4FMzV
FKcvcSZc/2/rgfMbJgGMDL5yXYbJ/LZ//9fv0/+K3vVP9X376c9/K3tIHgn5QP/2L+qTxF1a9CBQ
4luofl1XYLL9lbhUK3Se1I0Wg465W75kbM9OUCJjtdurpEkm88cwskPBOOwXadtn1auMvQ0umy46
zHrsjZueO3Nf1y1ESp3nnSQT00Kj8x35viDNtiasbNf4s5GuGLGiE4wVOpmgGwyCB5cU3kIQQZwv
A6auEu9tj4MMNEwDYkAuPapjtDtxTeBCB2U/QL5N1HKt8c6u6LfOPC2ayIcNlXivXU83JUcNkvFG
ElJa/NKP5w229axdp5gcco7JgwT72BlJd1V507ssrGSNPIH+h1fI1t54UcfAj4/VbDvK+Dc2PfWa
FC0DR0zR2trT0+/AFiKed0oB4JNeDXiCMUbyvUqqeuSkRTUm3GXLKdQTD/VU05M7SiP3xn3hxg2H
5Fyz4e3CfrKz0+DI/P8QkHf3rq9ei/f2X88OpO+6mhsCnLt///WPrKafBqUz+f2XP2w+bibMN818
9w5+mn/6+0I8/83/7g9/3jZ/dUtK0/3TW/Lqffxb0PRlOybfs1/uxd//5d/vRYndx7Fc7kO0jzZM
2f+8F/3fOJIoSaK05bkcCXi9v9+L3m8m0bqWJ03LZATscJf8pxOIkkJxR/78ifif3I6febfiTFxz
PXYCC1iu433in4WmqFxEq+2+7nLnmnjv8lxlMK417DY8Esc1PU6uoV//sHn9E0vOJ8Ac9iNJtqvy
eEXbJZ7ivEf8gboGrboZ7Dgl57i3fsiiHV8cT5LagAj7EfFU/BfGms8vx4XyHIb1rs1IB8PrJ7xc
IZJa5KWPFRvfSRNYiZ3tSf9LL4Anmsewy/u3P/98n68qzh5LCd+2eEVwwp8/n5VQEBRNmO2Z+Yyb
uc/be3HONrcz/ieFe+7vYlFbuz9/1X/8mFBg6Qooj+0drNKnj8kpQXa1QyT1aI400Ywzi+rMHfDH
3Htoa2LL/vz1iAH67G60cHi6Ps8ZhcyTqKBfv8eKEFYAQm66n6JKfc3ziSFcHFfXXR86BBN4GXE4
yhyOUc+Bgr21x8+TI81RCs2W2YNp87v1pAmagsOXEkAGYWLFZMQ+ki8jHmjZUVINISlj61jE9jFH
0/FElSlv0CSNxtpyJh4BGMARbsS1f4EcCTUVdDGUJpYB+kcV1XUbSWcvvSZ/yuPaOUUt/690Spd5
V2+Yl1Cdlo30CuvBrAGjoPvyd0lh+VMAhNJ6aJKCtEKcU1dFFM03peLNaWAETUDStXMyaec9OPDk
vlrGrNd5kVTXDGyrrdIE3G3h+Lq3XEPEak3YrpuBb15CvzqARic3c+A943XCIO4g818yO3zxVW4f
zcWVaBb5MEgL6L8J+l+47YH4BqLsWEJ+N4aXoejsLfpPoLEKfGoa++izC88iGmaiCdJBh4v0/eKG
WJWJZy5+LBFiwVUaWiNedJzuBJzh1J0ALjcrHB/+zsYTd1Nq1u+utLv8iURJMZ9mojae8wR46qNp
Ve6yYYrPe0gWYtcv8wFu1RpFub4nG4YfAvrg61INkKjRBQsYSFwsGLmmnMcoU7TxFlkA6Iqlzr3b
BUTHrTTR/2xtpbjm+VTMm7p26ofzfXxLfHhVrBpDqYfGcQlHdfy4e3RJUEJi0IkTNvVy2xLzcIt5
Kuk2RjUKrC66YLBbkVF2RN1KY1vLNrmFlqh+OG3pwvGwvWvhG/puiKaQ2L84ue9m2xIU2nqMg6RG
IFyMi31VYY8Pxjmn+Q4FAPks+oAnhn1Moo2JtnCAiaQddh6NxXfyQQmTxxbWrCAU08MVpl2YpyT3
z1SJD8IEtbp/b1oR3Ttj1M0XjioY5ktLr+d5xMqgJboFbBNgnYjq9J7K8yj5KMaUQOIQ4MMajQL5
E+NgvAE/sjZj76snXITFVdvp8t5z0f0FGJJTvUk0eIv14ICZilNOHxSfs/FmisH+wkRh2pwHb7dW
Tt0d0TjYsWCsVcg04jp02Tw+AHQTlRWmlk6BaqBfjPlijLS+h1Vr+PuWBiaz5TPOwysKipqxZnWq
qoE4Zdh8rDaZuJd5NPYr1L64F20VX4UQRa8Js8JzOfgFSAECQpx9p2x5nOXA/cOclkiH1LkUfmnR
HBz9a/Y8ZBa+V7Rvtatxb4VDdl84+Q/U5t2FnU/6wnaL8AXLD6LJyiDXg4jOatunrnsr2y4TRzM+
v42iEmARZFtxqCQVAlR5xb3O9Bx6+uhWSuw+tksrKZMrYGVn1jZcR6xJ1kOc8DcLkxvXDZWzrwa+
MteegNF4MxPFzTTR6UR6PrPSm5SeErKsvr61ZQpoIWwc58RXzd0sau+2mOCsp04RMQfI2wXpxAdF
jcm23NMRtZoNkj/YNBPopQvO0f2egbYMyjSqrpGnhS8hcpZ77H54pky4RjzFKm5BZrq0wzqP82cj
2VcgqIBeaUxUl0RzuLd96vsv9B7YDBhd+ghQU31Pc23u9047OyfDO1tAxII7KrAm5VwVZWwdsOyo
QzjW5relbZpni+YAYd3aGza90/EtWmIGw4Yi2n4eu8zdh3XLJ7YH87s/pyLn3gRcZGZQtdgtoY6g
XeRaeJ1eIxWPU3Yck2GQG46e2PmVX03rDk32jU0FOq9H1kQKPmCGDY3Vg14ivRYiCA2W1cbJy3Da
CCboeyezWJwekNY5MLoht0npmlkzONdcukPamZkMYpqtgrg5049AcX9t6hQoAbOrXQbgj7XfxsWV
LOaITGKiEIuJ9ITATgXvWcbEa8ZDa1wv0Zw85lHD7dRUrOmPQIKJzjLHfNE4UBJrfsSUxdPoWNHe
wHAQw2mJ23rlKUyG3BgILZP8SKFjB2KOk4vKAd+NpDdleqavGyjEJzVqQm2KhkbsEHUYFkb/MH9s
69Qby4rnub+1ja5fIxrSb7BIjL3Ei/FosTNsmVun22Ru2/VEbXAkwgcVFC7tAIVzu2FilGwIOcep
m0e4iUCorlMme0f8ZsY9HbL+scUAvV/kGepmLaDYElQHwVjxlqCQMFkvlMv2hWD+rQ9bEIJxz+dy
+TEnqu5oTAV+mgh8+RDO6ZY8YxBYfpheFHnjvqTAsDcLYsW16SYM1AeHQaSjqL8srfXOdjzMj5UM
UTSNThi+ePDSv0bZgJ4mMdNtIQpa3eZy1/ahd6Rvqu4rq42PuhOYXykbgeS6SBFF37a7hUHaKhvC
y1zngpU6uO212QhyawwDAteBRnjx7EM4G09hWBoju6/f2ZeMrmWy4WnOjoGVMEyQv+TNtGaGm5gr
QleWahOBlDtUVV4e/VnpvfJjVkDjpcuWtWa722Uu4+uccCMnqJNyXGvUBP3Giqb+3a8tHgfKGuIj
ILjpQi1AuTxKxeuPxYSXqjT4xlNcN0ljWRsKfwhpKcMprEfZHYL1JgfVgiU1AEHlX7hobS4G+mHQ
wohzctLIMQ+kFcB6Mfnqk2PfVM0panJ7txh2coMVtiz3aJixc9ZeLxDlE7xKD1shGqZSAUDfpI8o
VpLoQxSFx1Z2pxCDQoR9DrFsli0Hx4Q82agYu00XlfGlCI35AIS836WdY59w1YBcSmjPB50xOBdz
vjgX8HNzaJ7dqIKa3t/KrpEKMmxuhkvUEwCEhP195r/wxHh7QpqfRqCWW29y0zXpD9VpQp29jePl
BxjA5yKe5htbIiQ/tWhZbIjoEfa+KnY3cJBSbsSRBykyr1U0I11CpM36VGjuTh2FM7CfJAkG4qp5
zudxb9OdJ9KeAEFMEB6OuYRkPJvBXXM94E9tNyHeHAy4/TKimkY41U/DOoqGm9ihBs9dG4FBNk71
dN83jrmj/SAuHCqc1UDOacEo35kePWlNbEJhsTcZMF9NpZc9l/RHNe30K68DwBA4HAT6gBZeSxI7
6c5nXFQX73vLzE4eZ6tjdgYyBm6fOa9EPc+r0EgcKMjauRwbwQIqUHXhPAqB4XHYLuGgFUxFiWy8
wCDjkIM1or0FF7kp8M99jRBCJkODm15EFy3uuVNky/HYJy1CwVwOGOL4969ZZePERaP0dRSxdaVT
lEE0IxamxU6nt1J06a32wfcEAijksZtldmxgE28YBOLuGCvlvhtxEXMKi63hMnIM91Co+r1zOA9C
DIq/gnygBz0mln8b6sZkiAdy4B1bjOetc2UgqLXn0R8rvn0ZK86WhXBQdxQjWc0YrDKydnnf2Rky
3Mr6qiIkagtntrvTM/cSWQQRcqSar3Hgtr07P20ZJnlF+DYPVrUC5BN9y7vZuKXpqt+ZOuA+NQx5
IbFAAhqyOvOI6Cihq9MXD5XdOMFEdvErQhwIViGj0YzmdMughFC2IEpNfV9L4rHRBOVEtYRwstjn
wzecOv0Ow3zyTbWyPdhh524JMF1183llqYXRwxSWqJMIVSu3VZzVfDMJ0w6WHpshyMM2RSYUSFU/
GE1770v/HC1i6lVXwLaYBguXwQITsqG6JbdxWoXm+A47DjG41PFp7n198oS8VqXxPW1VgQU9LFeG
K0gvyXt5IbjRN423AC+cDOkRBA9KIhpLe40UwuZc7zRbifUF1bcz1ususcWFv7huQEzzS18U4ami
6c5GTrozaj8TNSfggHUCjuGLZ9bRN4wxXKci6/x9ZQ/NQxmXhQnTz4mvsARaK5Tc5q0xtSUbqrEc
zKixd0j2w70z1N6NpaM9Ai/zncwPg+40bbegaIRzG4aWPLoqnzGgU5GNHaWUX5WMrL3BeraRF5OI
IMETMPCczrKLxeVkjPTbhBrQWtYzLUmOzR8w2A/24hD31bXsp+rrkFDJgY/AKQUHkeNOnToOadiO
eEimmarTkL2FZY4sDRVX1Xam/Qe5Qelqu2hqTZlz2pFZ7N2mHYha3dfZvZYuTCpbFeX9MLs0/pIr
RMvuYc7AVP55gf4ZJ0IZRdEifddVNk1fW31CHSH8yQ0BRmmf6m58PnuunofG48A0uOa3ilLo/F2m
ybrAIt8HTdsj15Fcv6tSOtnRtH3ACv05Wq6Zc33352/unzUPJOYMm/pEybPW9tfmQbNMKXCDDM58
mLAVxEhjyjXUYMoIy09/uGgY3kqc40fJo2SDHMs+TFbHub5Hv5LLScTrsZ/mq7YVZM9W0n9JNbEl
gQ+s+4mgFniBqpdHq4BpaJW+PC4dLQQjiuxjzFIrg05CYaRVAisZo/IqRuzx4+Ow+fFa7sBfVJgy
qI1GvtUkIut6HXkT1QKtXZ+tNDE4I2YVyTcf3zEKTr2ekP3uzXFxf488+6WP/kvf/B9bLZLEAF+R
4idoJ366WoXJodvgdL/PSyBrlc81wAjs7OmxDCObYW7/RXfn/AvRG5HXeh4onMMJbBoTFN0Scwtt
uk+9HUXgsYd4OdmHGdf3g8xZfHDj2GyrrfCigk5NIfAjuJN7+edr4/y7P722Q1OB9iAuI7ojn/qD
RuohyT8/+z6+/zISDZW4zK8pafQ10qGfWQz/1zhXv7Sz/x/pX9u2YobzX4+UrsvutUn0L53r3//N
z861a/8mLSY10DdcwiX/GBPnO7+xDOkz8kz7mDDxBf3sXDvqN4/mI81zOoOu+CUmTvxGgxKfETuS
xb+nFf73/v1/Y5B0XgN/WCO0xsmT5k1gEyFEA+okP/9DD5lps++EEhtAd0bqk1SPgv/K/sh0/sNl
+fnCf3Ln8UIgsjwaeXC5CIX9GGj94YU4GcjOBgZ0qmUEPcIg/embW0VUnNIwqMGjgpZ18D98TdsB
TQcohS4yr/2RF/eH16Rhz1O6tVIO9WccSl/5mfXsh2zeSwCWZDjDFSSO+//hqypueT7n+WnBl/75
kvqkivmdFMORYXiTXSFdmTnBDEae3IxYauJ7Z5JAuv78RVmUv36PynYE48VzsLvFJOTTvW4Juzkf
BbsjcznSHoBwOa/9FDUHhHzplz9/rX9YM8ph/ZkmQxe+T/czjY8HWmRlydJ+0HOiXVTQX0NsnUIw
jP7iG/zHj+W4jqP4aFIwgv386O2x6rQUlPWxmAfQS0AMgJA04xBuR9Av6V/E2PyTV2OfZq0wLxK2
fR4m//FmiFoay0yf2qM3/gd1Z9IbObJl6b/SqD0fOBlJW9TGR8ld8xSh2BCKUATn0Yzjr6/PXA/o
l1lAPxQaaKAXmUhEKuTudNLs2r3nfGe1P9sRVfpmHQCcbEob1ufu31zGv1ENXWpbbhSWBHMpA1bp
v75cimEhjue4gr2REpG+aTpQB+8h8XmUr3Uo9bVXDbK4HcO801smkWm+b0o70tduFiK6aZJ2UFf2
yFBhT/cSr2XTD9LbZ7nt28eBsgO1NWrb5Iewlro7eamEiYJ0MQ93ka040eEDXqvjMA1udhWiUOG0
qsS0wD7D7pdvuwir/7b154aj05AP62YgO069215KR0k5XVrepJ721OGLFwPlLllPPW6U5HoOCJd8
8ieOgqcEqWezw19XhjRk4ig+UavQ12xRmQUPcoqlccdEApNkPoYjyv1OwrWjuyJkp+UmQkID4/P/
fPn/+5fN1QfEA8QvEEiT/n71YWP7qbCrEzgNS19Hrg+iDlO617+xVy//w5djgkXtaEub9drMMf2/
3Vv5Enb099qI6isbh3vXsUHIxF9IwLiS3r+5uVAB/HVF4AWlzcOJo+Vyjzl/W9l7vx5iCntxnXHz
AUr3auk/ZTxlebQh4ZlGP1c5FTDX0tQvCBwhKvdQsogglFsKuFE+BpniaiwH9Mb7L5BNHxIyQVOi
0rEr35YZkeptP5V+vOyX2qvsN922sv9dFIjchg3ZgLmlt3k2B/TCEZ7i7rFBfvf6UIwuVzt3E6wO
BDROb61dEugy0bbc+oOTvHCWyhWBw5mVHdgexDuRBN6TC5pFbdOZs/RC8GLZbQQKPf+qoldQDeRY
zE51QOzq+VeM7OpBAC9uy+alJFICsFDsjnyulC4bpCPZWXXwOQP5HSCec4P467kdO+NksrCvgi6J
vL48hSyioKC+Lg/y+y64y1GBu/ccprnx0RREoK/mDgEu9ioLg/Aua+uUI1quphVXtkT119Kia9CU
bYKx5orPkCbE97Lz7OWcVNL5wL6ArH6HGt6csiihxxcK/kkhhG4xvOfDFCzHgdY1joLZzpDh4pKc
D0PVDLhb8Dgcx95YHTMSg45oT8Jdr53qvm1MnFvQ2nN5SMlGUDcDKogW3pluw+aNsYPrnF1Ug3dW
uJCjbYuk4xRdpUTpRYlAJ51GgA5S0Ui6WqMCQKHi8KwarGF7ZLKy2utKhs8AfO3bged+2orVI9Eq
kNkJAiBs2wyo113PmsM7ypy3uZppiOn+I2DS+GY5LvtjBZp7L1a7XY+uXQt0Up7fAb9ILwKq6iKm
kkVaoaxiO0qO+iK4Woz2avUrZFiozpBk+Rd5VniRak1fsq3UDskIBI0IiW20vX3gZtq7IXAP1dei
o+Td8zHJ7JzJjzt7tyiveYKGkX44KS0weFJU7AwLEcZmazydkNaxri25V0yHAVTktbzo0BYjSVum
MQchBB3nBwARYhyLJZTUjkbJVnzJ2tRF44abP9wHRvgWXDRw2Lnrjwrwzp9mNeJG5GLddjXiOZpt
4zdxUdTR7V/fiLRGZ0fSafervKjv3IsSr7KR7oIlNwq9bET2u1mXFuUeZhNUfEhvUPTpi7rPuSj9
wnHIPpSR/0VGCFjRdTnWgOUmrDVfssH2oiGUDMD2XSjxYdNnDA75RW+Y2EZ7WF10iLxdHX6ODe23
9qJUFF+yRX3RMCbayBm9vCaGNwuXdyiNASNZz2vllS5jzMfFRR2Z4FgJXmcnypo9n8LoKKOLqJKE
QAa+ZChg98a/uaIarcYM1I3Fzp98A6CKqWGHNwUpX0oYIdCK8G6mWbWiF3brnsSuiAlsSkdAb4TT
ISkP6E48LpEK1uu2sbV6JSWlLW5F1If2uxVbS3peB900t/1CL5gLWS33LF4hrK95JDiDAN56PpFh
upQ4+ZxJp8RLIQmBCm515YZ0rWJ4F/R1iOJMpvJRM5iysa2PDo1QNNDooDJt03mGNNzj5Wcntu8G
nVsW/cV0SHb2UL3OeSetW8wToYdxtAi6I+9Yjt+QPEfqwO0RcAb3kINjJxut2LkNOVlntxUgT/mj
IWqgPdhOAtWoYtReXYe17PqjG+PivU3yAYiQ41pue4oxJoFsRW87/7aosMR3JgJuhi+KCeQpqXjn
xBhzoH0Gt1knHzXAOLCnYcms9wkNr8Hgj2UGDYVWabtX6FRSE1cSJo+J41cExLfdkl7FWd22O403
zBq3jqZfTss6Ve5rMYgIZsTgVgTlUc0U8rAgXcd23q1WaYZZyrj0SwQg7/OUjZ9rknT2j7m0R+9m
EUuDXKKyCnE3z7jvy22acIx60XqSzYE6uPRuu6aE25AuNJM3KYfk9sZrF+Zh6WSxzoIbqkuEuqpL
TCQKK4Z6gcOAS24HtmdgFUJ53bTSONkKvtA1C4Pxj2BoHMJ/zPPozs259Xfz4uXJGQnLNJzcaE69
uz6sdbMnfmOdTyxScDvI3fPqwUhHU+tbIRgW/sAYPHffNUPM4Ng0qx/8KJtA2zucmiGzZmZAw85t
IYsSeiyLTLON4MTd49UYGnqltHEsnxjqppSEEkLZXO7hw8RJubOSFIbLrfFshvWHM7ZTXO26fIVU
pqDWEYs99goz2X7qGAGTUtfMa3/wcSCieMXYpbpZ7VILyAG9PDoz8Dec2cacj09V+OMv0PjquRlJ
Eq22Fa6Z4kjxWmHG5Y6ZnUe8gUl5J+O+xfuNDaneDz1lLc3TnuQ4ElEt8ptmSRYhr77C9FSg0zeY
cPuDMEOFo9QL/Foq51AeiD1wnwvb6uw7jHTKzOFn/BJucaj9SV4VOhNvOmqLq8gZy1+KDmMHctle
mEOLkayOGme2t6S8PMJcfSZch4NDzyX5PWbkDF5pmrnAiZvgrspHmu6UFzvqE4leuEFjT6ACpOYh
6uud0syngTeU86/eZ6PbYNWYMsJohvZnl7Ruf7NAiqXvFs2PM3vVw1ra4sZv0I2TIJOnCwh2Ed2F
1hh/LE2Hgz3I4N6I3E8PWVV5rwJjhUl6GjVj9qiSdN2C8o4DcuM+mAoWgSQRvN9iEplPBAiMKGfi
ZmCjx60lrp2skp+W36JXTJKUhj7mYEAfacqlJEjS/blU2E1v8SpZe6s2QgAXZM+pBdW8SxGddIx0
/bQ/JOBO+d4FQ6VrJI8IMaD7kdwXzK766VtZ+w22gWC4BGWb7neZTtvFzXzwlnZ3q8pqMX6mkilb
7unlzW87goKrzNsxAJ5uUOo73xf6DD8U/plfGTvWqVRN+jDnKSoap+5pOLu2SbMGCIkZfEsFVESw
IbE4MHeN+5PjuM17PblkVKVhmrxD12wOaeKlCHqq18aqyu8FbuMtApb8oYZxeNCuZgxNdtehyCIz
fu/klZWEBXuiUhikwL42hUif1swCDBxOblnukNPNDLeC7q5mTsndSbgphGHsMkfcqdnnDOePBnQj
iC7Glfpa5GtAZRtGLTIsIMfW1k+tsd0IpC27OQuwZXJmJfiBIRqWJKto73z07jMlVEtQmhU4UUkF
SjR3GITTx1C7ztFXlYWgN1GocvGpbaGd+uc8FtYtbfzmbJz1BEDGeNctHgfhN9VuzFr5u1JF/jHo
aQL4qxTByz3Zuc/RsCSMDvMk2qSRY39rof08Tkk2fbotHE5To7blRsAyw7SsUu/Zy4bVf7BWBwVQ
sa7OY1PkkQ1GbY5vef1yoxJCmfrKXQAuzk437jHGym3H3ztEtfKGP1kX+R8lUXfxFQS9Wp7hh7or
ASVQqIjGdLueW5MJunow8ZSGfYqvwXou/GbhFEqmDA0bGEYcaskHdPgjhzAM9d5if7Sel45kiqPf
E0L2TAov/ST60QtmWtvLbQaQeBfQRrEwlfPjYoLqFYhP9TBmDbd+gAeWnL8F4sq+wGhI9AsigfJm
xXRdnSFTxDgtRyflm09LZjiIbOICTCXqI3BKoPCADvMaA/zX8BfPakszlTQ2dchmi/AVx1I2JxVC
06pzXQ+esDaXtzDHEkHCFkXF4tzYhLPUIete6LSnFLpSfkTjQQoNIFH+ex0Uv49wOD5x1PbKevZj
m+PCBo6G5cRbi66l7LcIUic+dBLDG+NVIOzxZuehYmXdjSulzV5GarSe4yhgL83LIF3fyjayq3PV
pPbwe3QGptSB1Y6w/ta89H9+df5qibbzFsxl09w3U0eoz9eff12twBv5zfkSocLouC1Korq4xDPd
MHVQronTzC00cAxq5KwZS1Ow73VOkuuOC+lWULbhst7YiLet5zG1+KQFTGjvdsJP7+1RPkwLSOAk
qk6ZH0bOlQufzb0GclFV54JyPHtPK2te0CrIKRJvYbByxMNXZD49BpIGqIKbF+MfxFyceXbpAHgS
YB8hQZCJgrKiukDQQ/bpYQA4a8aNU8V0N+Ga44qGjJyceu7TTwaXK7LwViX1RAnKeBbzYqK8TeZH
RnWhg9q7B5trV0dL9KpE5DH3VCJpoKOD47o5Q2ukwc85PZsERcyU9MkRLkMxHpkcl/mfVSeTC2zS
BpHG8x2sL7EbcuZuQ5zUp3XStIDKKRfdTxJRwCjPsYH+JqFr/8zBxRTGUEQ6EAP7uur2BeHLnRnu
aM6rUdeWb5Q7enwWcuDMOXk0mwlr7wXRAlXIOdsdppSRBFqR+NwPCf5TAJxResPWnmpr75A6Ej6C
Wh4gQI+aU7aKUVmsm6KzGcOxrREuuk3cDtlJkAb5+ubMRK8/w3CxglPbJSzlU1jztr1Z8LdDIHAz
U/0EpC6Jil3ygN6qAH+ySswFXmMAukVuLwvUZoH3O4mg4Lc7RY+KvHvhA23FYlp757Ve+/F5djsL
JPLgYBhFnI8IjqtTut9s3bQ9TloGsK9pF+Yz0aViGZdfFguSfyWZqfIoI0Piqma5mdvsCj9fANAr
AoctH6zStIRnDPN00up6zU6gSXicyh7XkLJLa9l6oRveRE4+4ACycbVtVWPb9g3+Me5JaHrxysf0
xEMNJ/eIBUq4nw3dd5bPoqbnTJnNgzKqYuWNWEzYvPegomV0mmvTIckN/frKWpy43rloV3jIljJK
dxGyruJXwbkKBVcfIZdbZJiscAMtUJB3/6PmmGkeoWh3RRgJHDBE+/y1Nenas0tJNYvrIkuMno3K
ONu1KxLhg8Bcl351q/6fTY7+4oP4/8oeAefuX74ZY8D4p7HCODz+8z+wR/wBv/FpnEr/y/xz8/Gz
//hs+r8MnHAD8Vv+OXASJv6EL9DGlEBjE+D+/7ZKhP+gGShs4f/30BT7H9y2ZhpFyAdyUo9fqJpB
p//5H37wj4CbIGCyIO3Itb3/K6uETc9WSOxLuI6IYjEBMf/aY2c9GJGvruIafvcQwf3iQEezAjPN
Lo5DIwnU6AImC0nKv5n9/q3dTk9fcAbCBcLV4WP8fRqUrqMLgcDprxnU1s41l6Nvjj3AUYLzUjQE
Ebkx8yZM8MmCifHcP0RN6vLfdJ0vbdd/Gbh5LlJNgU6csR7TGvJJ/vr5LYs5V0M5feSIxwHcazjz
HqqeMCeR1/LRh7b6UK7S+z23iSRZ2Ne34dLEYMS6KNqjwxr+3RwChaJxi/3rm8JF4vNdwP3gQ3Kc
+FuvuGwgjslWOEfigtm4i3w023fcJwaIF4SPDZs3DX+jQnXHEW0ygUpM677WXcsrRLbtpRSo4NAk
X9mzn98TELgU8CK0SWeIoxmJvK47qrKqLMLpNC5e9LRe8tBSTsQDBX2Xe+jJJk3O7pMzO9MvSp32
HWCYiveRC4RrAw5If87eQAxYZevV2YFL498tqR7FoWHAzZ2UaFbGogbFv0Obi7Q4T+QC9wYfB6ZU
kZRXGHUK776SOrr2Wptj7wblivNSDpmtSC+tQJiQy9dl6IqyQpxWmQ7DWxzQrNzQMuBnViuam+sM
e0a/V7pcm+tiBJ322ZGMekC66o8PgIQCBwQP7b0tDeriLAGEDfX260UQIvNpUGX7+iNpcv2Jkmws
vmVuQn54XspsX/t5+tMriVreEloQ/fS1IrJ1qSeEtJNPbOmQV6zLSuQ0mnFCtNF25QCCu2Jig458
zD8CV4DL3lYC9HECfARwUNwXHXaSyNEGnsGJY6VfoQYd8cbjyPW/Y4VHDgTaOVUc+VL0H3JFV6zh
yttnir412KlYdGLXouV4wnUlpt3sux3kwYyx47VzCfyG/ERuPGhI1e5LWVCck6/Svg/QuNyNXPyp
PxQr8QVnuLSSXk5EEteG01VBNI9dOk8eUnFS1QWV5WZQLtq7fCrxAzc26Chrzf1zWy/Lt69vGjlV
N2Kz6qAVDHFBhxQgFK8Dk45fEnMEVg+gQNE2wfWsMRa0keMz1OMdPYWTT+8BFydsLdibUbK1K3Of
srSG8TmTmjWJgFZvuuc0u1JMUwRB0WpARm8GcoQx//cjH0+whReFEffOsEwSWacvNNcqfmgcu280
vVD+p5YE8p9M07ggADUZJq7Q8vtQ+hwDFiJDEGRfFkFdWNxWllNwLrHndJ5vvEEsxTdgebwdazWH
hIH2S7WNEpIQr5vMYQFtQiO09ZqIx6HWEt27GpwVk3uBJYyA1mjkR1HXq/p5CVWnjjMchfgQQljB
LzFWdnti4QnGp6xz2+G4cBD9hfigWMlQoSHZbYIwrfL6MPCFNnjPAxIMEemN1lZPoe4f8y5MYjNa
T9BomqbqYUZv3F7lfcadLqImmJCQV07b4XYogsDd1oR+D2C1YtIIBvoS9SlQJc77Arm6c9R27nGz
VKjRD5EPYPMb4GimOrUtUol+jESWbUq/g4mVmwzTlkYpYaF5wsqQGE4UgbV10u9rlGXIv7Udttui
cBMQfXER1S98JeAyS6Ch2aNuK0FcDUII96xtjlkbVHYmkBOKDfCboeZSl/nkYgOo29r/wAIqvRd4
Q5zKLg9vSRnf2ZTFgqlQjmA93eF0N/10eyakyAlmCY8Dhf6NM/PNbxcWNA+969B9eFlIvoG7Vn29
nxcn837EJWLIHc0mP9mvXoA7SyjNF1xCH65e4jwhv538C9JSVErDEP2k0agXq2TH29OiBGocwWj1
b0vfRYadj0sbfW89q7BzOE50Gs8RM4J0A5EwA9RdEFVyvUQRd0S1FlW/cwd4QQcfc8kIsLMwccJA
NvUnZvUMYhP5JgKX0JiYx8RnKn7K8oH9oFK1GM+d1pK8cfZhhXp55G0DR6Qy1z2c728j+u34bLPV
xWd1uctFkZhk9QzeMznJ4KMOjBewcvDn/UMhU3pYX99F4Nrt++owOwbyBdSUvgshwPHXGwgaGZxK
znPmYEEjJL1fPcJpI8s4JfI6bhUcCsmnqotGfwqrWdWdDBhD7sGDskGkyo/faHxxpolH1Pck1IxI
S9PIqkBsEPYuSUXhhAWOu+a+KMKI3WbItYy/OfnInzucWNurr0ewIyxjN2MO87aNVtb0Sviw/kxG
o2gMmcWTb7AoeTMxffisWk8NmxEOeLcVqFhcjFMd7xkdxyDvmYTwuwcIOf1uSQbHw2KNhOa2y3LT
xB0sntwZ0OH0CpmNn6x8N5sPhXm5mBPDeBq58fp9LDCfYJsQUNWgWYM5wdxJPPaQsMw0KmrfIVRy
FWIAb+RLX3YYSV+FRJh21Z/DaAxQU8ipCVZLmFdgRGg0PA6RmYGC/VbzjxCRYUKYTDon5zar63S3
pJVZ62NtRlqziiL/uman7n46NWA3WKppzv5DP8d9od2yjOBt7XRttk1hL/1eF61THLzceLk62wbS
H4iFBsekjB4fAw3XqNEoBE7LEJi6EUl695MWL3HVyi+n7i2mndfvhbty1bHJ8W+2pLjfYmhqxVUd
d4y6V7oiJITnc18/i4HjOufIKHdfzEoXzBsryIm6uXx7OobSvndsl7GJ6kaHjCo0VQmtdsKhD4EP
PuRgCkYW4IsHb4ZI1u8Sm12HkXPE+4S4OzTJtlWYjBhJL5ZLVG5XkmMdgpG//npWVpB46Q45eCcQ
b0zNtOkLRShZA4G931VLw8eu44ZnoLjcJs088zwVAs/ZRmE1ox4jsGHceFVDwpMdgbLYOswP6ZYj
vU0Zwgz8XxgBXMTLTUgsEu9ZNI3N3hB3PGH24Dm70g00oZmhWRo60Wf0wZi15f1u9Agzv3fGwkt2
vkcf/dQuLr8sB3zk7BBqcwPJJiJVO6r74veXIWuiA+hf/9PCdSmiggwcGQRCr31PRxIU77vMqYOD
SAa+7wzLCBVd6tCAKl2qNlAzEAdeXGo01nNzSyJOs1gePPPj5M+QbX+5jfuK2zq41Im9Z+KrF2xC
oNaZZM+vTPL5ykfl8ncigT3kSlom+haQfsmXreeI+8g3ersjk3O23q8lTs3B0L0h0DObWDIzIp/7
OCKwIKz5MgAmhohiU8UyWMZm0XUyKNn3nYjH7m0C4fJOm4MVtCd0y9tWVmDeg9Csc3TAquwRuqjv
7NVQ+90pTSPKhGIoeKmvd5heFHEBZE9ud5J9LHxmDXdLTGtyvskWPy4/a4Y27VXB5XbfxyWZho/S
GvPpJsSuu/jbgAgUBOW0/IgruyywcEvw17S+UzlX0h7JawyZBqEFkaKqrGs08Gnw3bdivoSvoiEv
K8++1QktoP3Xt8iI3wuu6TaLB4u/mR2+lL3lHOTYYMd8IHoYj8wjbOWUkI0yY0UPs5L+TUdQQwZI
FE/LPg8Zju/YcM0DbLsDPN0q8V9jtEjQjIrS+7jYaJsyDOIz1XcK2QrLoqSkqMLXvgHBuO1B4FfH
PqnlzUjNy41OT6PZMBbkTqwb3G9XpZbi1S1Ch+ziJBL70AtnHnc3hzHZxis06aou5h05nGb1I4gi
OCpUAQUTsawuzwHg3QR/hbHj2TXqp290aXtCLmu41j8AiOkaCwGNSaaFA09jGyY8Y3pd+cxf+1XM
7MEYdGbuvJXqMjYzeYZRURhY/RGmIXdD5K8kJYueAIu9gAiDnl1GM9wdv7EYfViMyGgMVUHO+0rW
aVF3cwIR6v3rSYrNQrKEqy5+SyNnpJvKSf9oKwTjpxQHEi720NHIm0npyjecqhDBBMqVJOmQek16
+tcWjg6ISChmG8lP2E0zBHM98VFdVcT1wfNb74X0kU4A+JQh/KXOgc/WFnN5BWyoTwGv0h7cUF/x
QYc2KNLtIPqCwWWVoPUe7ZaPzi4EwjPQaRaeG6daH7JJc2VH25hjdaszBd4wiThFVV38gAVJogYA
ZHvddJRU1yShgBVvnUgAKV5rwp1TN5cFi34o3phOUXlZHisxIXg4yDlbm3K4qpnCbYW3UFB+vVxo
9+x6aGXc+5nU7Pjgs7PHSIkcnk8hLCrsi4VVkJnX790WadgjJ2TTna/okxzti+mBTjerJytDRKYg
rBJ5Na64Ha4sUkdw+gr2CfqcjdmHJs6s2w46MMse/Ars6QPyHgfzLk6sY9tj+9iSdNBYB69KVHdL
7muSbLQg8/MhUV5YUqsycks2oAKmeOuIiLfup+aT4oxNxRGvLdWLGGcyC0Ioua+6w1GDZIE1KQ4a
llt/aCeTFaQ7YtDViJMei1t2v4qmM867jh8pe0VdEKw8+jpACwELM0rGjT8kRQPqz3yeQGB++ka6
DdcVS0/TXTWarZO6pTazm6Hvn9OhtN3vxPMSotACwrlVIGTEyRMtZ6ocTw8PD2ahd1zenn2PVHZK
P91AsSJIgc1zF9rGBcicunt3AnN+nwOqNm6WJrtx52IOz3ocpbNVqYqSW7UCNj2gvWnfm8vmKsDs
xYc0Y7MGxCpHAsgdlGBXjkyClzZUK8zgOqWjvBSWrfd66flys1RgBrhULtRzJnhF501wUMTajk90
V6NmJ4iVbJnLa+5isY7UZMx/GCkZBqw6fx184sni4Z+ieplvrCllyf/ach3ed4970aYSILuEBa8I
ev5dz8TpPEd5mY6vcobOuS8Z97YIKC9P0qVC+/pvkKbUS4TGDbiVbGth5YcawItBcx79WylLapW8
CCI81Jm1ZHRt7Nzdlzbwu2MGf8Dd6RXT0Z7YQB7PdMi4sPxKdsC6J3LhWDEoiE38ICUkyWs8sMCm
y/EVOGSwbKuhDBcKqYg/l5mw4m9tzcSHHMui+RVZKzcPfn1WDFAPQCQvOzGGqIFz/RrN+rONesLs
NRs5XquGMJrjEGCr/qohAWvWkt4yQq99wW0igJ3L9JcdJjo6NajGjgPdav/aLkwHhplEOD7Nl/py
bnMfEx2ZqPOGCAb+L0aeob2qcb9x7Qm3QCK32gQuIoSMltt09PzxqfVzDvdB6ahtBhH6dwzNPzi5
Gh3KxtAjuTw9qPYdfhiY2mpauNeRh/DRW4cUNiaxcC4JyKJvt53ivA7xHq+gjsdsdA+qpAqiEZGQ
PdxXRACjF6TYCIkJmbl9GYvvfCVx32m/Y3AAFqM7VqGl7pa4m87ATWDs90xW4O1f2Pu+wfAz9nXk
YUbTcmVCdd4qd8RwikSDbAgfpjOU6NrasrUsH90F7B9la4jJ1vD+h2F1tjOQtWt1SQIouUmRZOpQ
o9z1BOlyloBGhzL/vfNCfcvmcB5rOsTERfbzxzSZvIHYJnpA2kO3zbKJMAWk9uuxqIhqqhU8loDo
WGYVbpfe0aWpPkbH6/6wQ8lt7ITuyYMrs+2LhH3e7ciXoscYoEqIoVGlOYsEFhZgB42s6GTx+7Zx
OTNUdtIMD7kJAkiq6FkyVXz1rWU4tyLvD1Fqd2wpYUetVTAWLYBX3PgqlB8ojxrc61r02zDTkFUx
H681aSd9GtLECFlbIsWnoXEDdIr+THE7kx53drs8Jnex7rL1xfHm5mwvjKivO9eYqCNCcHfaUQyx
CG0FRZAhp8LSFeFzHiXRTyxFp47bvaCoqPMbROtPFszJ4CoLOJS6cUU2BQPxCcGijq/7Ikz3xKs6
LvHz48QW50Emd6sQvFaAKuvTNJJm7IRWcxTG2UYI2ryp7YHZnOxJxbnEZmD19ljdVB6erZ5IDbtA
v7chyghGhUnboARWBG8QwUH7RVOtttiOde5G1obU0+QUejwD+2hW9Kn66HtoFdY77VrVA9nTLoq0
1vGOjcn8oABNXnn6YTDjdyBr8BIPUtC5eaKBW99P0MTv3UrN6THBB8KWPy48mMzZJGPlomK5W4o7
4Qooh1k4VecRNS5CDSd5S1Rif3c7k1giGf7du/QFio0mEOY5oi93YGhHxkl+yTspWCmnA0d5L9hA
QW/PQ9x17oZL9VwSlPkddGgWHflsJKd0c7/csTUuj6jdSFaRbZ8/THZGnGIKx5MwiQJMP53TFqXC
CEYtwoTMbmCXcqN0P7x2w6wpWxlgfmYmkxrD/w+U7v2hgkqEbm7R7gexgt5t3MiVdkDrBx8MUo0g
Jkbjd+y5Q0+OyYxJTXoM6PPg3JhEmVUvr/1A8sSmSkYfoW6mR06GlTCQyNZKz5qjyo9hrCG8N1zv
RzrLdrITJHhgw0Z2txlc6T/HJt9m7KrZpJ+BNd/S2inQWpocHIxfA9YBE44T0j3fE56MhrJGFg2B
Yy4bEwdO/JhKGnuHCL750bqSNe4SusNJpSeAZxrfvVA2v8tkCk2FLRFCx3r4rnr4DkMV1Lc2sP/P
gGRyCG95P71MAwuYs0KIJ8bTa9TWQjCKeSDN0/kRV+8vP++mu7WvmJ/Lisr14HFWus4v4ULzJWiI
faR7clXtnxEVl48yr5I3GAMOp2ESiqTJKmJPUA9USvFd2Tv6wYqMmjIdU/fNF55DKXuJPIrqCfqn
t5BaC5nrOUffuY2qQdwUl5ykwEQm4fWfz/HUmoNBx6vgX8lzwtzp2H8wuOI8S+RSCo1o2TYmhwlE
PZFMKZbwV5d2Vr+xWvC5m5nJCYzeihYfEcDqJjL5To3Xt9eJhqy36TiSVFekbY7DvqL0dmh5OvLB
C4vxOcuKud+EdAmPfEEkxYAJ/z6YMKnSxEoBJqCSTmX5o+rQY9CEWghJq3pJTyWU/BiB8UuImyiO
sdwzdVi3GUyI+8hEWS1WJa7XmHy3ZeZMsB/4eC9Rmlnfg6E4rTZBWKWJxPJRzVWbFSPVi0MQxTko
C+9lRQdwCwawuenD1hv2WRRmT1nSyhdO9uJ3j3jtWJsIrsiEcQ1Eo6Nkc5+4Acc/DGdQB5EsUmxz
E+Tlm0ivfCbcK7OAIZ2KymcFlTwrjLqtAOYOZfqmnbzuMDdBdWvMTdseDNmwMV6MYa9CjiheaPm/
3J4AO7tkDDBfosYYlKS3DOCrP4I66LMQZJJ5l3gyDvVElWXOiKA1uESY4VwmzozjfHMfjgAPrsum
WeanunU7hBxD+cL5pj/mJhlNXULSZJtqYLqtfLQTK36DcowlIDCpatqLkbfiVGbclJCWxQ0fzQj9
88Jee6qkdvxhUhFeirawGWfCNb7D2ty/STo401VIhDAbzTS/xaONBbNJGahtZLrmWKjIPXY5LoDa
2EKQVXRC3V7z006TPjp51N2Niyruo64+LRzR/aPdhBH58coVPy10EhIUveM4V765pMz7yoLUQLuW
m5W78hM1cpgBiIqWdl/HlfMnsZ30t4mdSQ9LQVYO5ypysKYoq7Gbu86DKr3+qmlj5wSPu3wawPt+
pDRHH0KatLd91ZZnl0fzbJduNW0rGNh/Il3hiejRI4MKcK7hc1j3SN/m73RWxC16jBTVF1Lc72s9
imjD0LAnXqtwgN3SKHmlYRBfwalMvvtjY1/HnugIMgqWlm7ZqnYib/s77HvAeOD+5m8rbkVxKhyi
NqBD5efRG70VfbPtfVdeEA57TXf8aSI/5jz4CGoZ61Girdy1V+D8u/lJSUFWdDMuhCTDCtwzXnLV
OeBkDlbMTkag66jf7yOjBdMzzHjpJcYGrzwzzQAwoZuBNnrj9uoUZNNEegmDMBDy2YcVckd7kuDb
jR/mNoDjZl1fo6wnGshrDn00hDu1BoBsqry/p2tAZ1O4+kqtSXXXcj7gxp2Zo8VWL/bgl9uDAHBr
FG6omNxhce7gyBC9ODbsTXo44gcBBFLo5k9AZsXLkPnlTQY7clvKNjb5D6reEygePKP3i4Otsy76
Gz4W57YVYbVHgp7dWrG2niQp6Dzr3XTo8krtydoKtl5C0mDLkO2MaKo+Mr/aWomes6vOAqCSMPzZ
5v1sXU8cLw96pn68LS26wdRTa/iL9FdJEnlLDoczeAtHT7/24HX5ICmSbDQxMzOjry3yUTnCoo6I
mUr7cCIlSrfdBpvf+EIiTit3QkA2F4lPJp3r0BXHtLIJpv9i7jx2JEfWLP0qg9mzQRqNajEbJ12F
8NAZYkNkREZSS6N++v7oXsDcyp6uRgO9mF3eWyk86KTxF+d8x3RPLqVQdkgdFR84ilvCamjFvzNW
e78XzaNO72X5ybKDwI9QhQ+azVsqxne2K2EG4w5o8+4+9aR7zPHdoTOiO3lnMgWxpwgNSHVj6HYb
Iw7pGVD7Zm8aUhhgSCtuobJ0CUpGRu0Bbp4Ao9Es5jGmo96UCGhfEjhxSHGB/adgvB0sSWi5mBSn
NX0bTrljWrBz8CFtlK91Q+TtxAx5lzd4GdhgEopZQAJyzHx67gx2pBgA7DL3l5R8Dj/X+xGk1ThW
NyzhiDgHYdxoDuanal7uoHyr90bZ85Hegq7SC+ddzZe1GUM9/5gHvfw9kmMZJH1C7Hll2KR5Kn1f
a2Oy5UEjJHEkOtjZpJGmXjLq6nzTmrl5N7H7+tHosr/JmdafXLdOeE5EOaWwz6OuuZ3muHwnbkf/
alLVGagVO8BJYP9bhw5teGwx3j3KiJKcRDdgYkjkh+Exnqz7BYQAeIheCDhERf3SDtmnw2OQvujs
HoDPJLZBVHrWkEvT5Pg+mOhQvAR4k6KntHXip6FEM7coG0UCaDfif/OWtvOU8SEfZ6Nqvx1l7Fn8
VgdmFkSwaJ2ZEUIPSrrILHaTRMuG8KU8nc9mQIRSClQZDJDQehwQjh8Jo+sQlYvZ2aONz1+aanbW
adVS7+UAZ2qjd5a9yYuxXEUSGmlCZpuELPhB0/iZlhnbuYhTFNGq1l9brI48ORKSiGjs7n22c/2q
ROjY+Rx6dhP0C9V6aQvn0Vly8WPU8uynIK+DuDCjb3d6qo0T5V16G9uN8kde5dORsuE4tVkR3aMz
177qxk6dOzts3Nc864xT7pH9cbLaWsqgEw4H27iM5rEyzGUX8cpgvtebLXvd1rJ6gD5TfM87JPlQ
PSBMh6nOUcchQs6Goe6rAQca24glhVPG1d2lUN+OsP7jLGBlRjJDk4TOKQu18dVsovAn4kbP5ixn
VHMifbp5hRpHSg7rMgrneiruYsNMfzbLzIu0mVPnG+Ey1kU++JFfZL9xgeaboTboyWbQfE8l8dEx
+BqXd4tQuQ7hvB72PUqaLUv5ZF0At+zXDUfvnGDKm3mfgmd/TnvD9iOmB7cNTot7ZYHVCUVu37Fk
JwvXGsM3F/fQu1eZITnlEYQbqu66/8T8QGSCoI77xQkk4feDwa+kZGuClRPdrnDjT9QoyQlPac8O
S/VI6Em/ZPic1Bx3OL+Is0E2EAzAVeAPWe27PTIJKBxHnErR2Q8Zd98OylP2EHGu+5HVGv0ORmUM
iUnUBxmFhCEzEWEZjE4Bj66eRyyMRfiskbxw6mMKT3pcJ7wne2g46pWkmV2UIsaB1OSVcvJDDrMx
rl9DQg3g9W/5UN/ledYk21pWw5GbdXlbhmb8hKRTP4Zh7dxg5KyKbTJY5jVkIIMMSpDuTy3tYrxx
B6eDpU7QMdKr5ndYdiQGeDjuMNnH7a+liXAvS1d8xjhkH910kPxrcRVTQht2S/mtk08rRis6GX1K
aOWSMt3UWrh6yCVeGuhyDyz9kifO35eOkVm0cUmxW180gJSwBYz08fFwG3bWtE278U3rc6KcbVTD
lIC5fk2ZXL0YJRZk1L/CAmypchulvh6uQYAoUjbCiCsBj8y+UufkaEC/uE+obdSq8PTIymsH91OY
4wtSvPhLmpY01oTC4YDbn0MaHcl0ZWXxskvmjnIqK/L4GnjnvLNEvHeo4Q9MNtYYhUplK52+YG9o
D/O1LQaisFml1ExRwpYIcCe7HxEqED2x5mdDwi6ejXOodl6gmg9ab3AIkiBwO69iFd/gItR3fbRm
cbPasZudHPgpUvY7t+BWdaw/UZE/ELYAc86Rq/RZKo0wFkJT66fQdOSWumd+V5OcDwX6iTbQ+lhM
VIxOd1JNOx+TnMw+zek6XvLdnJLTGv90ehCth6lDPExHj+VLb6zl1AjY3T2q1D2BMYoxA9qogLHD
y2oxJeaiIK2WZNUNGTwxEWR2rLuMZCLmCtHoOcG81P01SRTeF67f6YHEXx0z2JqIzvyjIIV5madq
n6OTJtEun9Sn5S6eLzFV3FeUVAQPJKSsxyF567aBDW4zzl741XJd72MQXHeIfPsPstHCQONgvvIG
oGvwBacCpx9Ltk8pE/ud1QCWp5SUpG03VXP2QMPK0A/em9pDCRIvEW5adN0DHWI5EpPI9jWkR7FD
yogp7n/QBKkb0WmHpKeOyxtJd8XC/CbytN7Px0F9FYh2973K3RsENNMT2g/xAgjMfMB1/ekKSw+s
iDJO9f2JTVHlM6AN1cayYmT1dVZsUfZpt5gkiLRzQ9LJrPCXIJQE4luPtNusI5BQC4S/dly+yWzy
Ho2owpqhd/FxDumidxUmX8v1fky8NN7Mtum7U7akjM3g/t6X2Rjtpml8zkpvhvNTd3tJKZRuRtFm
86aACHDfeynoWN2yoQeSGc8JoMz5s3DaaAhGaUZFELbEC/Xj4LwNw2J9LFDXEXoMRRpUZhPekLjb
vDRSzEzdWyQSZGtudKllD8zLopuBzIlfc7W2gNSmSwDxOHzsR9sCM4T7XBLT+JoJfcBvV5IeRc2m
7gABy5vMK+p7a4yfDSv03qh6WFNNSbn1ekPecH6z267hH5ZZeYqIRYWj2ddMN4rRovqcPSg9KD+G
q2wx0YYAf/xAoRFeYWIj/GeqxMRO2ZjcDzOyxp0Is4gET4Zk9EmsSHw0acluTvJ81xs1UfeDLbK7
XHewC5ICQjmhMrVd2krdWkvSPDfoxLcM1m4zm9d9Ddb3NUy9d0OJ+ESMDFtHA2jvRh9ETyeLGBSH
Xahh60SukmSBx0V4LnvYgAYTWn+y6F6muYFA7HnpgxmN8xpj4Tg7zTPy1xooQU6QV6jfmkw7j6IZ
x9yHUahsxqSiOYnazPLN2CDPCuuovXEjz0EIVYSE/Y7zeCxlyHgfL+5+YC5GRodReFhNeIbfpyXU
fuWiH16B2lENOG5f4XUocKO3S7ObXUZ1m6bpzG8pMupjsURWQIxTf9Vj8mJ9kBOWFueJtS3jdvxI
m17uPZB/t0uO1QPxYVgOe8maewf8mHBWgiB59ObmhdUwq7dY2c3BnZrqzh26QvijwcZNt3Fis0pq
ohYjF712YSzQK8ZMTEzZXPN6cJQiwZIs8JekK+xbUitrTJzz/JCCpsaVQuQfU4g8e8pTfmMRMXAh
ythr7qMcCMmht63+RL6teDGkqfFRy+R6IhAPLwAwLk44eyF6J6tTYtoLTukiDe84n3VuVmZRWb6U
17U9au9Kb9IrHbkAUNVxdI7clNl+UI2q8JN53aFWOuDaiKQ66U46d22tU5uTMpWlVkltEJMH19vj
IYoQ1mwmt50ZAqWmwcxgQBREorS+bGutDp8LozV+pwwMg97lUamZDAeybcyD9OrxXk/06cDui3YC
kFzNlL296vBtEq5s9WrHQJH0SkyRzYgDfQx/ATlDM1lV9dFuu7faweOHmjXpfMA3IULdcIAjGZKT
s11sog+phM2WUyIOx0Nqd8YDTDkc71otvomszj96Tcjf4AhCcJg9lMtabxckRp4d+rGHt3XJ8+VJ
zJPDrLpce57YY0HMfrGpoh/Toif5RtSCratHjNW+CjV7i+s0ybeImmoZCExQ5FqhXNnMZubeuBJk
uc8Uu6KNp4p/Dzvewxs2qjM/QK8fFsKImF2XFL5BOnBDX1tCdE/Ss9KtzoAHH9HoETikAfBle7XN
UbszNO3dW4YXDT2tbxUgn8rqVBADeJvwGouPNfjPQg+KbCF49l9MAf8PuJJY/Rj/KuAWGLEd06Te
5OBmwIF6/19V9SmJYnmUtd2emI8J4VA6AYjFSP2Ozc2G4+tGR7rZZc1FJVdVGcb8Y+bcu+8SDaYM
g7WHvFol3nBTIbJZ3Xydopr+moesvi1SKwRgG8/LdZaTN3j458/+pyx//ejUykjzLYhW9p8cFrAg
HP9pyQQDtMIjg3qn3rpZapyg2I7EsQnVXkWGwe09ksz7s7FU8fHPn8DAEfHH1QPXRJUuHBIkbP3P
j0DsOpMYq5r2OdjuLy33qteOoOt7C3yUsxkKi3eyKXBo0ZSI+j0kmnM5IH2pLH+cbLQ1//x5/sMV
cZDhY1cAWWWyg/tTjY9yWdF3GPSlJHSJTRq3mrZhGzXtzkKnCidlyCOmWlCo06KgKq766n/+DOIP
cB3XAmQWl8P0TBdLiPzDpzFGLsovwgf3KnGKYacruRyqRdhPCJmzK9PMJnvHmnxMN4J2ek0/rNeY
dqaxSzB3o/1O7pTz07LSO3bLkF2TaeyPuDNMIpntBehyEbtUNWX/atceQopcl/R2WRixy3DyPv7S
TMlsv0tyZeFLHmb2aLBN4RS27t0//6zGf7jgHt4WacKXooTjBvjj6WE9zqqBpMHdZV/vym4ViLH9
R/NYTnDGK02y909Ce12Pmx06s3WRcFhRZ9jiSuw0vN5LQ123nrvu4L0MsQNpNeBxjJbB0jGy+/wp
1omqQRu5yoX+i5+Alemf97AH5ocFpilZsblAXf9+AjBJIJchZAWNKT78YF/QLUd3KdsBBMvAKBTC
lHruC+X9pjmpcc2aZXg1mQu6PrYxKGdMN85IMV0bFr2v0hsUqtW7Iey4OLLPhlEctyyivkyInRWq
KS/+NsaKnTmb3BHpFH4/9DnxivRFlEl3NIHrhiRkuiQ422XoBk5bmfeU8+7vJBLaIQPcQWMaa3zH
ZUJ/IL3uBhOJmQeqV8QNYKv+lE3VXE3sDwnfEbEptqF0SP9pxHdGa00Kw9k+1IR4KKa5ZbjcUyMo
akmGIiBNHRSnLRlIRKtdI/eDyJK6S8QqZXDb7FWhuk+DLJ318t7qo+5X2veoGtyeJTELOx69ubZM
tEMNUBmWtEgwj0sLXPKKSQKa0nboUdXXcYJ4SOCVFiiOVpV/NeTcHLBYUAdauEEl6Ywt2iiF2c++
Kpw0ThHHoXzcXFS8puvN+r4hGDMPZFost3U1LDfQB+Dz5qZdOcFisUXxPaqDIuilc9U4Y7TsiFIt
t1nRl/syWaTGDLxD2szrpWt+sL1CtwC/lVuzadR6jIyh5KVNmIIgGxYgRUa1qnErpprDh7sIedxZ
8oMhmYm/8R2nimQGuqzNKNF5+Rd9E38Zf5tV2whvLCLFAZ5MlFzI3NQvvbLRgsxytSRww6GmjEZm
8AF6+knfUahypbxYcAX7JeeeC8P1968VWrQ94+2puGz5wLo9rb7AyqlfE/Ybde+VmaFOZ3lukk9O
VfCOQjLHjm/1AmVRyp+/SCTbs/9H82jAA0fNaDT6xjSeJ5jP/UYHJzLsQx6KqNvUSU78cTnCpblC
NMMpTkXP5yYDGYHKMuL2psNDDEtOHnvDXVRMBi7RxaiMXyyM0IaUI0aiI+pzPbwlwtg5Thyl48Ez
O4DDYWsTiqrbRv+F5TRnwhou+qEOi+c5zt3brJ+zLGgETfx9brpkutSmZVc79Hd4Q/g2tfsIwMK0
n6I53ptIGXj5qNG6I50KWYvZ2yRmhhh6RiVdMrVRbUVbYlW4qCxFuMwJzht9H7NXu+LHWh4suBXL
hmgRU/hiQhQcL3b+U7QDAk38MLBrAz2mRgpMnBwfGXonY18vxN9sYKKhQma9gyNfD1O+/MHVx3gr
xnmAMGSXiApxpaUbcDkj1o2Ie+aolXrMWqHBFp1tpiiKuqDJheAGF633UJirma21JsbLXuMoaFrl
KkE7K4cu5i1FpDxyW+TDpDxipEEZOCxIQYnhRA5Wz7JfCy7RsvRJRqLCTT4X2zl6xjwixRaxOMrn
QBXrw1zMWmU/TiUzshAZzNXlM/NBuO91/iNrVqH4KSjluG28mSfaL23iPq5aPZp/YIHpqr2YB5wE
9lnD79ZQdWtL0X+MYwE3F7/xltjw7qvC5LABDtX+ZEoKPXpxdcck4Lxd06KBmpDzcdZL9UNbZXvN
zbJq71lJ8+gUhhlu9UWXtLqF4e3JQSVDFmJPr7aj0WIIH7gD8c9lsnir3DmRgVswot7kjeHsyjxp
2Fas+30A623jews0jABhpt5uW0ObfhUShB/SmBTMMzKdKMiBVA1+gbK4+cFnajz+zAwKZTabB0OB
7miLuD5p3LzNRsfade+ICMp1imKoRdkWq18ApOKXphs85Iu1Zl7pk5fGV/Ism8RmxV0zuybnyUXI
nfQ8176doIU96GJOblEoj989rwE7QDoYan7SjwSNEx0aAlOaUG4fvaV1xIaYXRN4ss0X1enmxGAb
GuNG16tKHliHqPpOa8n/3gI/6vVn2c4Tpzht9bVpaBJwt0uEms/ZWGKBwHqeXv6WuNdQyDt03Oir
o4wahJzejsSDSqohMBLYjNuU1+SNiFu3CEpkFIiHLm8BYXPidDjk0ScKxalBPh3fzXw2flzcHvaa
JuSOTsaxUJunMdar+C4yUxrxVMg83p5lqG1FJpEDhwqYjBbZDwhD+luLJOwbckjD63nRyWtZX2+i
DiHEjYynGkQFMSduNySCN7odKR/nlObbBsFP+LHYsAhv4WDv8xRoFkGs+UPuyfo+ofz5cbFJerxA
lM/i0x6YDIGh3C45KPhjgaiLFR6bE4SvbcHzYZgoMp6GjHbyib051R0nALoV18lXpOPqQoFJlOzz
Vrq/1dK5iHMYTpG+MWqHshc09yIGONnnkfrditI6qFWo3xD1GW6irlzyLSC/LNnUqFqRa8UGwYJ4
ACS574K+m8kx05i+7/QfHIrVN7gACwfYnI2fU6KzoROhjpBzPCv4Hae1P0oqpQqhbVT85PYnLbhx
8hemUKG67jEaeAgfomIbo0O8P9fTgvdxtmO4qBW+AuO7R79rviI8Su+Z7RIgCC+HkBLcD9WGJnr4
kM5cEDUM7PuLkjAkFMiW07JrmMXiT7ILpKeDU2Qep48J5V+wL00einGkfMhXzDVfC9Wkez73Olb+
3D2rM2mseuMZoaHz0y0YTW5jY16tYGfXk5u33J/cxsMHBPnYl5qOhgWsnhNCRZOl8WUguaoO6EpK
fKdI7OorvIXD1jYFL6fWyh4J6Oom3I7t8OB6IVq+borXR4GNifDNrCfOWYsYj2hiku/uWYXbNJCI
fZTMfFwdElfkp0429Zu5io2tpGf/ALEUPhMJkwQXBNpYVN6NbU8jWU1ZZZvPytS5KMbqP8WfFDY/
Z6SYL/Ai8gU6hAJKJiDL4UXN8GEgoSEVOaDHJXpZ6zHvMc8MEcUbdR+KIxoZBPC1NYcPntVWcCXs
EryuMd0UmhfpdEc5zszGdtW8Qz6o9v3CP7BR05TeDiF3xQarkRxZHq8ek8vLMtJbnttzHdOl2fzK
jKr4XeIPSgi4Gas8yLoZbfLEVpfgIVaq1maNFWHqKGeHZTRi6yzAGjQ5gaDVN3e8cLvxGSNi7uzZ
AZEoLJomVwebOS1UEGytN4Aj2U/0Udt3B9jfUTAx1MCD61iZkZ/sNnFyUnV7Y9+2C6ZUhwbq+2L8
AfGk389gajvuKiTio9byBWGS5EphNOJtGlVJdo9Ij4p81PC7TibopwBFW6YFpF24x2VEjBRkdTmI
T6IQuKtSprOs2ce4j32vww9FEsTEPYx8r9nqscMSRDNS63uiRO5915jam6iKrXvL6YZHWPzptJ2G
yT1dDoOyqxFERzFiQGmU4b5eu2QXiMQnRsrYPjms3fe6NXDAXATfQ1JkB1uuwrGRdZM/oOgZNhr7
OJgXcjJ/lYQ1E94Ue9ke5wJ1mmtaJJ05UUsN9pdHaDFZ5oMvIfPoXN9al8ios3+UpDh+ytyECHAc
dX2gLE5xVm290VkY8plK/cTLxhUk/kZrtnKSQ+73AMN+uXW8kHoNcRdcXLTQClQNOMltNCj+OVol
kzxr3N23F3tRzyPxPnCT5r4ggCG8qkHH1QECeroT5FTRZ4NiwTtyeIlnFt/YjKTs1wJdGBwC0urZ
iSUlI5C90TMaYM1McDeZfW43004jZ0YOhuAfG/rCZTCZ7XGhzo7g5mxT1bLVld+0I7f3AtQEyTKB
09NOX38/vovV5p7o4/zNoxyb28Jhqwg2aCw/6dvG/sVyWkuTAN94WVErxrgoNXM05BeqOPT9NTEZ
R6IFAJ3ZZ+NwKNf+YapWy0ebV7gH4CsQl3wuAMazczBXPb4JyebyXZsbftYY/zTA1rODdPFQkdvN
ym/KVvOBIdf3ztg1fPUSbD7Fe7IKul0aagTZZ69QX6+NVhpBdtlZylS/LsptzmGi2yrD5aM4g+Tb
9C7GmyZ0uGmLoY62qk7Wv/LsIqxqsFwn4lCoEOE7USweEOjQmKTE5IXXdgwFJwBgBBMP+zOYKUvx
kn5iMcK/G7Phlc9ZOHG09XPN/yMWSUFgsRUjMMEdyXDcgTS0Sz9uiHEPwFlpLEBoxLSrVlixcST2
h+c3xhTCy82k5LmlY+HXlyO36FjJHpyOZKKWu1qdisZZaRGzbiTJgzdMaKAYL68WboRuRrrDedG9
n0vjy73kakWb76OB5L23woq4T6w2pW9oSjBabyRp4aBTE23VzuJURXN+vqNCt+f/QRhK6xiBqkXW
L1Yr4+WOurh1Lz5E9mt887ar8THpfPU7aWNqxKpERdH9NFIDpQpNDxlb7GrtyPsqYbBZb6K18DFw
MmFFmHBh8FPQeJRd40MRwiyrzoQIXTGQu7/Ygj2WwWgkpoTKOSUQndyaRqy4CGHLuLuamXeae4x7
mHHF2e5TjQqBYAQPFE3ZeiC41Hc82+ixen80EZNsJ1vx99SC4nSrh6s1LyLaHF9HwUB4VzeYt446
Iv/sGk2d1rwOiNenHVVcHm1DhDJs9MpMdezsxzWNPYLLWLZxNLwisjCewYhi5iKKrI9uXAKHyr1F
VTgS6uc6d9S9aM8YMOX05vn0Qsq6+y5Rbt3iWOWKnu2TLMz5HKZk27eLzq6qqaiGHcw3vdiaWZkH
A9PA78U2czJ1+gmkmVchQCztuNxiMjIoIN00YevrdWzzbWegpS8RxV4NeAaMoKUZju8gh/GYNSw6
1LWwPiI12hqIuiL6xhwgnsjKlENQTQOPzJwMRrIlTUa96bPJEVNVqKy3JtT23iciCZQSIqjwYXFY
BrG4mKzfAGU4IlVlcPugUefXuldydNXpwrXvq0FSmOORIVuHaVO1ndBQqFOO3Trow5pO02IjxIuZ
mQ9Ih3OZWUqLD8xCcy20k4RByyCEWoUYPPMpfK74Dk9FQ2RYm3KzZOzWH2ngGYl0SIDwfYLETn8T
AlqnvwfcwLOxiXF/UUHZ7sIQQC9SJnhOT6YRKHbJR05ZXtZXq9xz+hjHlGOqq1dnpI7wmj5x3Qdv
kigFuLvJppryDgk7f/jiZK00nLBokHHesrLiJ4oXHBf+uWoXPaOyvy5usYBTJ1ct6Z5Ewyhj01pU
Dz5Hc5k8hGXMM64ZK9JgqQHMnSIJ2G0b4seut+zDSxLNWA//GpXJQ5vqsLyfa4NpwYPbAjpmgUpe
nRsUvVMjJ1UJ1qsNPNFIewU6GmrPocVt+BYlHU4xWafNfIusKaofZr7U7LsouU5bvNbrM4JbjVSe
oRumE7sD/Um3qvINF+d6uSgAGPbZONmfcF/2ZK0RDfvoGrXqdq3d2uk2RICcEALYFEQB4mBRflgb
Ohicvgxv0KB2O9MNq9sog/Cw07MZJthlGtvxPk33nQEgd5/aKcgRlgkUQBmQ3s9FekJdJ3PFeQat
nCvmZSaHy8Wwf+mTLqMcEqmK9Lc+Deu3pauJW4nJGd+ZBTO2+WHS78vbyzMXlgrAynlANbYFd44y
8YddOAzj2ZVflvAsSLeT1K/52TqFj40vN2PoEgeXe18/zw69wqH4aM5fqYFeIORls/aRqdNio6py
zonApA0CJye09alnQYVrKV9t4enZ4nx+SV5gFIzluDMuv8ZjwpEFjma9+clwnJ/ZokQ6fgIE4Yek
68zosYw9YJ3pXNbxnaM6zCNAfWaMxH0dM6FkT4hlNTIlt/TlFvOqhfMhrTQ+5+VeiaK1NFFj0+Oq
Z/bLf02l+hUWPO/EL62m7PMYKpY2P9XFHzeeo4YbDGDydhzt4TmaVjvm5SnUz+fcEuu8OTg0E7Gp
q3ipLyuU/2mg2H+GCvsbT+w2+WIrX/3u/h6w/v9l3rrJ/J/J/3+eV7Nidsr/9fyNXqqr2vlfMWJ/
/dm/MGI08f+mU2S6DkQo4xIsNX6r7v/8b82QLND+CqqxvX+z5bp8dJiHm/o53uYvbpit/3eCaYy/
L+WQoQtEVvzrBN0YwMbdPxB0roglE33dfL+EtzRdykkO43qIttKrPGbABsK58MZrm/Aj7iyMpRJR
TL23mmmNFObtrv1XgUrnf/T/7lmlY4IQwz0NRsxmywIj7+9bllDVkuwTc3xNob3QdqXbhN/OPaxn
yB+nVJYv9jBmT3BhmyumxDhnI2rPGCxUbHzGagKSU9b2wXA8+2mo4g52S1F3zSHsQ2M3whN5XBpH
/1GLzkUYF7vtFYKq2MY6Hg4vLqtoJmg6oZ9BJJh1BVoYKemPReHdIvZOHJ885nrxncaU03cyTR7a
SmTqoqiXZ66HdsBV2HnPmMzi2m8bC5Z86KA1X/k5in/Qg7eLftoar+sROgCvayN94IixI0ZsYNvf
CAocooOQCeol24bSH6EN8O5kPbv6bYKGob1KzJmoS+zG6xnipd1hoktGohIDer2JpNPOAdYn+9gM
pbZxRlu6AA/yMAYh5loBNN9kq2ZR7Ra09+2psyz0Jk45qWfyR+O9i9PKuuKIDqe7YS48RqZt8lh2
iUGnDMpKbFEjNAk6GEhk7MLJmDahaZFlsLjChsHilM/2Gpy3xbonbru1983BFcS+JbiO/hSK7At/
NpIrxmP1CdCM7W5GuwchitRGvk6V29y2EGKUv8zajDUrw1XAEFLcaAbOTTSHEm2IQ1phQAXMdB1W
rWtvTAon5bejGk8IPFZpk4xnX7lNjrgjstJ16h8jWO5F0eCacRPW4HDZaeGACRPCS4DpQjoC8Hgt
864z4aVAySUDHx+AvBv/Kkk8633bmeIf5QwKdDNVvOCRIs965tf4DA9w10eqMW2U27ZFP/IyOxPI
nMz1ThMsi2aDj36dXRE+WcDRrpCLotipHbwZk0d6ouba6oB7JbnzMnhG9OjD8FI2Vd8FHu5HBn0q
qT7T2pvf2syIUGlM2isUEXnDWinkfjeVRQXYjv3se9zVxTUjpFztyaKZGcG3yKF3GvCbZTMbDYqz
Ca/qFxsEJKao1Ji5oARtXtmx2R9urRNPgUOMFsshyvNWJJVBeaGU8ZWgMIIjVzjuvkv0nve0SSY2
vbgJo8abjgh8yhv+18BfYA3mS1kARtuIvi9+Vw6jl0y5PQJIrYuYjWRRcgfVvjb8sdL035OWAapy
uT02eRZX29DFyukxeAkR2QMINUwV3jiYgoN+6JpHjV3iu2zN2dthQp8qX1NtfW2FcvpEZKHo7eMG
0ycMAbxzJU7djkDgN8fuJsgkONxBMmfu/SCt9jqFV7IEGYMTnuuwvWlgpV0jlLSuWKA0T67SCenU
CCPZZVFWP+rMbQt4KaTvVJGtvwKivW4MNrBrCcZ6BP5ad9uUFjp3pORMktw49llbOHR1Gt8WUv4O
KYgqB/e10Wr8clNTlPscC+T669FCHWOH2TZuYZgEFfbF3dRCFxayfrEspf2AmY/7KQLFgZ/TMd00
KIV8hA6RfygTHjqG3jdaY8s3E1t/gdGfo8SSLgmcHcmVpcS/S4q5u62QhpE0vtCDr3AJYxs3HuNe
ibgdIQFz1g1XWoRUx6b+FdXsN27xEea2j6sISTyS+21jl47wEYfaXRDFACeOIwH17oPXD1ogzVG/
HqNSe3QpPeuARFnYPQ1hp3zeOEiWZKbPWHrqqMKRNzNUDeR6QkbvWa4j/SW2Y/IFRvh5Z3uEcWzp
hItyVdlW796oF/TWUzIQPxtrp7iynHy/AhTfvB7D1t4eoMBEnpK7sfHsnVMk81sBYe86Bgv5Lfpx
2mTkQ2DMgFxAeEwjv2uakgOL236fI5DfrozAMEg0b/iqCTC68gAi/agIkGFLMGa54YdFVHTHLMfN
x+zOohLHzmgClYURzluShI4HdhDiyx5icB6zeEhlmrxBF8SUTR619IssboDUeKL4xfC7Q6e8ZC+0
iSoHB2Haj3o12z4mSHXFmDwlQKrz4lsTFdmba2jaK4f2mF5PYZwr3xotiwcnipNro7H0T+K6Paaf
Khri3ci4F+O8/ZkvS76RpueeDHsxrtjC9e/siPB89XCBCXKlG8OFC2Jqg+B6db0MKJ8IplDQKjvw
naRXsXXnLvWQjTEG5f1ieLH30jRrAYwSTW/gPyMpwNhZ2neh0Lqv1mT0xavaVPf8o1iQY62Q5Q85
Ey6AGsrJqbSN8c4wtJGXQVJ5oN81k3SIPreGlUqHe24coSx4beYExpR43j4nYfVmRCxG5H0as79U
ZXxtsRdYNtjU4i/hdeOumHCVMATph9nXTTfBDJVxb/qTV0x3hood0pbG0PBeWrfKraCNbeDOSQwe
25/SzLgifLp50iWiUTP76XnZwqydQc82MhrgL1RX42aJPIxs+lA1Ea1Tk0ra97y/jss+D5gzLQ+w
ksMbuxr5xkcMF0sQI7xDpwKB30mF82I4aWoEzSy1UzoJrBUgYY4LuunI1yzZfwOp6VlaDUwxlCeL
R6XQcG0WS6EWFJZobD8Hp7RNLEscuR2zj7aOdFAtY1l8OGWi60xe0iLxgWE1W949OeIzS7/CLllf
M4TvkaDrRAIsaEnuhqhdGQJdtb6fAQL4CQpkpLKGe2NwbN71VlO5hxqH3m3FvuNJeFA2/F7XptMQ
Zy1BSVm/3M2Gyg70m5pLAMWYPk2e+eKIotzp+iROuqm6Azdp0+7h0hQOcQeljocXKhnuXcB8bev0
gb1SsIMid1qMAR1mzDM6KTahWr9PhJ9IP88kPEpAejlDMhWpH0XNlWF2AVZvm/etDSItrenQqG6c
4+LVzjtNPKlndvHv7J3Jkp3Itqbf5Y6LNJyewZ3sLvoIRScpNMGklETrgANO9/T1OVvnVkp5T8qu
WQ1qUJNz0iRF7A047mv962+aT9MQlW/uNPmIgwsAP74oczSapRiTtUXe274NdYcqvoHHKYD1cC8b
u5sGbzO4fmCo+44okWovYZHAYTYun7sc7447ANF6Pua1zTQoBex8oq9nmJ4UftMe7KnJyXTHOwCi
BrtrcEk+HSc71HD7xoU5FO0awIOXHGbgu2gZ3QdYcOstE2Dh4roy2fNxSK2h2zNPImXZX6zxTwZx
2Z0TKqK52MFwUMLrYkFlOygXR7pKVUe7DtZLHH7KuyCtNW5PvuTu4UVwhfmk3e3B+xP7OCeM8A69
R/7AoW3H9q5nh7/RebxA807j+bFUbXZfNFI8rlHPJEbgRDWoNHqDVBKpE9wP8bKWWXDTggCqA/k9
mqKrKIxfLLo2Pxc9/jOwNItdRngEqX+oH8UJHrJ4Dlbod5WahvKqGdJTP67p1do69Vde+wrx+DKS
EgT7w/hbjj7KxjXouw+BJWyCrSMXJf48TcOOTDbODPxJqhP8EhfSvi5q7xT5qyBxIy2aY4zXhsu4
I6qd51wqaBNNPZ6KmLhe+3PlMXR032dWiNiugBIc77Dm5TVzuz579SHvIKqe24Ztzg0wlV/GXEiA
KlyGsrLE9WYFDG12YzEUTFvIOAivxBB9TLza+cTbNUzGNAMv3wp/K0QRdtoiBcjzT2gomguZZvb1
pNqQPIFZQC2pnWg3F0Nwaue2vbUGnB0UPLsvEysT3XXbaBLR4PPNtxMgM/xaPP4mvoPDjNehMSnH
DtgDWCzYRbgO2HciM1ZqjZsBhAwbc2PZwJLOtcHYGRkDq+Mw6qgvzoDTy97GXL385nqGsIMlGz/b
LzZ0K/TYwCcpk0HZXTIUAaMnUcIFmmHuRZ8o8Hm4n7RdPPeQ9vHV9ZgTn2Q2Ls6+N4Mf2oO5fte1
Aql9nYvkTyGGLLrAXDHyvxhRV3N05qpHRgOVpn6BHEistoAdXR/bBK4Tz8uCGtZzAjDYDowh1DZi
JOXRfhww9Iu+MvpIptd262qTkOyClzANrOorFqNV+ApippMb3UmyHXZDTImA5VGSS7l2+tkpEXWx
/40BB7d3MN5/xTViURncD9QwVXCROYwbI5RmmS2KS1ra4s3vO3QUe9jXi/q2IQj/t8GWf4uj/IS2
/DtI5v/FcGA3DLDv/vdgyz32RJkBTf4LcMm/9X+FXJzzb/gX5GLju/0vjMUN/qDI8fHyEFFszCv+
C3IJoz+geYLJUF56cOUM1fMH5OLHf8DaDeCB+64NIgN1+H+QDfxzQiYIjOGS2mjUXQwHwTp+cQVX
pZINnID4Y7t2TMZCXDrIsyE9dHw6E2L/cm/+GxL7LzRcTNnp3yKMz/Anx6gJ//WfwRVBTCgGGZ54
dTcvvVXIGQfjbp7M4LarUw/tQRFKzJv6hS4kIemcaVvs+O38aZlSGFItNCnItmtA0skOJxOwc4j4
4L5LMYPwh/6KPWMtCWt/zNfBTABE7WAP+c8X8st9CxlCB4TwBgyGcQqJ/F+uA0FiovArcF77EXOL
V7+eY+isWDll8MfmLF/O79+/DTV37L99oidcHrtw8G5FDfxr+m9ntRzhGLx8EBIiQQaRTfKQytxg
8+dZuz94bH8Cw+fgwlUUs4fzxADIC3JKk5kIQMTUbvt29l0d2p6J29my8sc8CjqG84B5ML+n3sbg
OHkwLgywMkhOubdW+SOj2Ux+jcXCyNKuHbiTtbMY84QkkOrNBw/T183aLvZp3kY6Z1z8zNlU6MaY
ieC3TaYlK1/kB+KiOZ53s9cwCTsPYDbz2gTiYPARLs0CjTFFOr9bOxhVMJN6AG32dQgEwTYE7s24
+JBHC26NAVMR4krjhlUBhoNMHrNjbtCC7kBDe2ESdIMpDGfPGdKfgbT6+7RZ+ZdiTvkpmGvs53YH
3+cyqvzOeTAjOZpE6KVXywQ29iFHttnfM+VT69espZM4gXdn8+v5KZxHEULS7F2fDUxRESDlh6EI
E2BvRSFu2Ov2+2cc1aCn9jnT8iQMjb2exzQfjM0EJhRBCxa/s4IeS0o1yXi8ZhwzZOseUWwfIg3E
K5QLsTVjsvM6KETNf1NucyG946+zd7BXn4ErXgSZwwnZ0kWie/MGXre+L4Lx6TyAURNe7gT0Opqb
iI1fW/hHkaqZGKbtzkmqF/iWjOfGpwUe5RAdrE6yVWDLy3jA1gvfxNMxts/o92xmhWoZl+EERXQU
BBe3VRTuZY3D0mOjWx7sXEWsNAhjIW+xEgByd4vHj/AVkzZhuLqgg29u+6Aq+PZ9tfDgstDmPZZo
W1kwrjaO6UvbbN972xNwMGHGTuopazWj02coaIEbfZgDNy2KfUh0ErQq0oak0kfHHwfsevOmQ0i4
zys/nj+T5OBnRzm7yfipaGa6/J2FylB99p1GWLcL+ZbJzegkQ/nBGsnNvjg7LIfQK9iEtresxH8n
bunnKM9fiPnD0bCJcVi6I8aQL4erCswDWbisRiwzuZutbD1Uo7DsecpDkMCTbX3ZrX/GqWWP7yJ/
YGZuSVeygrB1Wbj083x2HALePUIt2A3PA35hpSwk1bX8r68HrJixvAQOMEAFlRTMENZ0W6OOuLZj
puqoBdnj+Oysrnj4yNe5jKmhePgyl6w9JH3b+/rjB5eWRVNhsY+u17Vc9SWqBU8du7H2bbGdlc3F
Uf3AkvVTyeK3rVjn5JVCbP00lXZQn2JbjBD3jYv067rRg5KiMdtUCRZ/0fjkBz7gGu4x090WyT9v
2Ubh8Vdcny079OhFQ9j7eCT9TQEkM+yhvNl+xS+vn9D85I0nH1xkAvCu//mj/rZX+y6HeihsCEeO
Hf0agDLKdq5iZTfvcf0ci2uyWcflusQxKbkRY5iL30jDTJ7IT1eGQgFRf0Qp4XJA/PpxKkaN5nVN
+97WuHkcR3z2qInTvFMnYrHUeBG7uQq//vM1ir/dTz/0iaAhNCaidPEYBf2kR2N7yG0Ho9jXzlPC
vErSECTMdIIgMuJrMXBo2bmJwLKV5Sw4xGUKERE0RCSn9E55l3VYfI5F8R11Cm4FR0usGRy/AQpy
/vibb/uzes4UHhFm3PTKNgoaINJftDMkvrqsXzd6hTkeVteQ8Tzv1QK8K7COMCdmh7muSo+EQMwr
O9aQ6Mtwe/nopibcHf75+zimQPjpmXkh+Ti8fXwtCKfBL3ok3VjILkl6ej+nmcM7WobEYJPZqDt8
onZOWnDU6ghDDDIG6okdFy5QhpEyQCtKjbtlm25XmcnG3YzB4A/xt/IrlMWI/YQDbFwwkysw1Nvx
WUtPkkgR6uKNcSxhLGwiZQctCscsiiafh8D+8s+XKLYi6KdrZJTgOdSxAVRsx49/ycEh08Eva4Dm
FwZF/uQcFdhB5H1f6LGQYKvWeJwOtmajVii3yrvz/G8SA6dxAoe8wwWpJidPX49jl2oLuMPsbQ2+
XtNlsrpD/FlVHtuFV8N79PbZSLtNUMRELskzY/QZH62h5yTaFWef7XWU66OAFNE81dserLUml49x
SAwp4aS8oQgvXAuTQfyKhcKd2BnDi9RaXHAUiWDvUg0dth370TckkIX5AiUMCW0T23LRgf/3F2rM
KUfOx6rLUZrcMCtocLWAblYc29ECOz5glkPg+auHeZmSp7QOqTBwkGA7jfoScP4BiId6iPoZsOZ2
CsHlwut2AdcJ97oxWpwcyoX1fO4++RqwXgJqMszxt36UVGBXjd0+d6oJW4U5X8uWuFtPGVpVnUz4
kV+kcST7/EJJNK0kygAO89ZNLvZW2ZWuh8D/uNg+Nux/MnvAbey4+iXnA00nFcQ584XY9faNuOQS
gzJCMtFB3CyyGqnUF58z2A2hpn33NmdkgXEaNVNlFfKr30ou93zWQWpo1wnDHIh5zZ4VOvEugBpS
XJ7Lds8eV66AQ8PlvHVDDgob7aDzIJqYosHTlpzCS0A4w/mAUWEMaXE5pu9GtcspKyrRss7zkjzq
j1GyVKzzXiNyvOCkoXRxSi+KHxiXeD515gjr50QmBA83CltO+yVMHYxXZ0kb8hWTIqyRVxeyOLsG
mfbUP6W2AHCGc50CN5Ca6Md5SaAAEwaObD5F+jlf//yJ7djz6RoL6iuV6yLe19bUf44aivHLfCF7
4/Jc13bbO2HbHmKdC2yBLP/RK1OrvikXDN1Q/zh64WYtLQ/7q2/DjrzxsOjjj9xeNst06cMK4t2O
iL2R927jjvXMNMLwJkf0cNh1oC1rFfQ2GwUDk/WtfVjmGL7cHpJ2aSEVjKE56sOao+Ryjr/ZH1yz
5/68PwRB5IU+JzN8OPFrAt2EDCBAd9W9J7BHzc9TUZmEHwmPbTfBfe++D2ell7QbCs44KjxSEp2N
i4XL34A5O29HU+6Ej6ilOKVWStL1IVRQfz6FMUPQ17P0y4qncn7F04ZlMwapqOTBwoKgvupdsQQP
oRVDJHSCcGivvByjzR1ODGYdEnrBEmAjZV8l3YHwTJRMBbV1Ho+l/IpZFY8WghzEr8Z2eajcXMUZ
UnXKS+8lma6EJesIyvEtg/YxQ6WdaHNUjgQ8K+eikgXa9UOM5lmHF3PoyynGZqy25x7OqWSIA5vR
RkXxWrtQzeR9BcvH905zBf1G3I0Z+uLyLtkM4ZPK45XD3s3EcUSwFL0rkdjsPueKjWBW3py0g9R3
w21MigUhFkLp6ybJzcgEQh/reY/CtCv0fYlLXVRd9s1I00LF7HXy1R77sYCdrMVAdaHmXkbBfUYt
31SUzHCRYBbWOYPxXeGLtYES2ZbQkLIeNt4xGGIK22wFpqIaKrmrDFRp6aFMl/0hWQnRuhYLFMIb
cEvTWGZkJR9HjS8j2wGJXDlwrAHaSN6pvL2qcZ3LME1GbgXPuDffspgwgjquUMiL7+cGyuHFwLiz
9AfdXGYpA4jv9uTCaaod2PjvMMRsUBxrTkPec06O4ns/Mct/nDPAt/cir9yx3Dci87KXIPFU9uoK
11dHJO5cEVo7RvFrUfLYc12t5UtVrEpcMR7z43fcRfwg4MQ32HInXuflR1xVgIyDNuALnH3s8Rll
O8EzhosYwpZOJWLno9u2LXEkU2eRw4UmRp7tT+Slxak+xkYKcQeKPeaI4Njw19fJgqO6axISaz9a
1CrloYGoFw44QitSh/YhKmxyTAas0OrfSJL9nzPlvMhGUg9a43tMASMQ2F9KwDwN4ZF41QBrBfR9
OJSVMkUFKRTmXVkrCP7yR8cONSScP5GnyyBfbsFutY1R2HWOA8T45A6SjnfJbZ79GRkKw5HHidSE
BWu1QK3pZVVO7F1c1MwdKdKKt1wnUcuyrWbc2pgSlnAxvnVV4I/1i5vUphvCT483pigq2iHlJXQY
RevwO+3tyUkLWjHDh4Kt8j0azwljU4kNAkXVuVEaS0LcP8U4EkW7Ra1pdiHyzMANmMRBEiVl0L/0
qX3wtqNJA3dpNIc4FCW7f4BvHKxX59Mgr0wmG9lOvBLnRVNiGwOOlQ3ukw1/E6uL32yv8a8FOkmO
4Hso/GMoW37s/fJ0FsJOa+0V7osgNdgPb+ZqxGjZ9mvL0+PXbKW/zysOPSw3n3Nn7Pr0xCWycSBy
KubXRmMddeUUfcDKmzfuab/CWjyc/5FoF/McVttesAkx0MBL60lowjhOFf4TaVpzea/GkIeArIg2
YCKamvtuZBuPw+ryNuIPHlvf6L0L96rNx3h6tQsj+Z3tJMsf7YY5wGsXLzx0Rm5l8PHcYhdFyqvi
b9VO2uMvy4A0pKM8/0liWbyRVe7QV4oqhNV7nhcMGkoCDKEU1wW18/QUek/4eK3h55quEPtGItPH
CA4XaP10zDR99TXaRcIHweb7ZGHMmVDGXyQdaU0fVBfw33oNTdkpse0CpBj6wqEaVKLUnB0+elje
gR5AhZJhgyY1VRT/PCEg6O2MFcED4tBHsAS4kgiyYh/PRw7bJCc3lsD0HfiEUzm1DrvwD8gGJIh6
fRelyqxTGDolx8aZuMloluHoMRkiTqlxRcp1k4ai9sKdWn1qpz3uf9Nq79IWytEz9riGnj87Qc6U
zMdfaVwudNb31C29CAzGBHmlRlLpx82SgkUhEul2uqmd8SuOTmFzsPJsGa7bHknUFxxiVvWlWC0y
eBt2Ar2HxoTvJ/tt0YubcGo7gadjQ9CQf2xmHANfYavw5JIAneopLlPOiADGieFEC9PYnFHDZgPI
FkewECwn5/FCOiCZbWiVGQsi9Wtfz4DaWRuC66dZmVmZ0igp8mPYIajmTCHsVIJPYl7I35y/tHC0
OXVTnkx5p23HlOAUE4DHs6DcPVdXJIuz5U+NY5XGH0SbG644GFLnMpsyilwITBwcQWPLTty7NSZY
33mR6CpbHWq2qaYLWEEEjJuKrev9nqpe4v9tYMFuEpy1VW3xyGRcAshMSQsZf+93aMsAbHoQnk6T
otccO3oqHR/nECqQ/DCVPW8LrB6zxY1bWmTUzJhyHOW5MXSW1KzMyRmCwvtC4ZlBRKirGMOiw+ou
Id3EGdLs8jlcimd0mIwk9rlbkB65DxnUslsJbXBazj5TOjhTi3Efwqblo638Ob4qQQapyjbsaPVW
sk7xVYid/NRF3cwvEahmeYcWkrFj94pRhI3DAYbuMIVbHEfLNhZHipOiOJDLx0Hc4nkPqGSt3PAF
p2350Lt5L9+NSSXJgp5FpuzfNKre348xuKchrsmY/NseQMEvSEZMwlqXGec/qB8rfBynzoJbbj+d
aVgyXzuEA1LxCrQwwqHSB/iXyR7gDn9yTCEJz5kwAyoX+4JDMtYvUL3y9cFSk/AvmgH1xZVdDyvu
Q4Rn0yoZwiUEzohnWX5IWsVz96Ven9aqcJx3bU183QcdVjL65ox1+KdWcsU6N7GGtnjSTCpxBffC
Qavh1NtMBw9uveTkPDb14FFZZr1+cmy7U5cU+byVlhdQ9lbryOj9LG3zR53Ef7qyDAuMoirTXhU4
JoM+4KiRNv1vbq/hy/6lyo9AwZj5gL/EceyEvv8LCrBI6DwLzdoLPpxVB9N+IRwM/DgzMPxZ8EFY
MEcNYDEEx999uvgF+YlQP/iOjUjAh/wZBI5xhvnz8xNR8P1//of4X3aSlvUE9PQOu2TqsUuBGXtQ
OldYuiGfHW5KLA7bXD42rP3FwfypryVMSYq3eLUhuOp+cLPkhZzYbErVLkwypE1v0Jaxtno3hSqd
RhdwBoWb81IkyJeCz4EE4o2wWHa40rcQCYHy+h0k6wnkBS6BAb3DwFI437bYv37MJPvdE4PuTolr
IWvAXkRAgi0F8/8qu50ztQ4Q3WrHfQb8t9TdXBJWRPGEiffDWUOADQtHUpu6FrRNHUP6wkC1NEk/
ALETzTHSDtazFprmu8xHDp6zKG3GQJAorb4zqxFbV/l1CRjRMM1mOnnROKs5B3J7ALVHN+WR96UR
yCHn6chPuINk4snjzIMjSW4TeE3AJZzhNZJoNsut2Z3IsvauEnyrcGTpAjb+ecVL7KoeCw7oFMsU
ijDAv4GRgDUFwTXqRLN3r9QQH+wi4CLgE7Lxr1v1EJMtNT5Vfbmlz0ib3zFKwSpXWcjL9GPnKdKE
vRRZjRHHFCnx71dxTH297NNlZadpeggZdCm8zsPBXXWX2ye2bDPbqKDRkvyZphxOY1l065WbTX58
FBJl7AfyPwPnolt6wbeuMgzohkPWM0l9hlPMS0rcHqzAZ40mQ5O8qhRFLYLuorhMlVggYiYxITBX
A7IiIj22XS8hWrd85cQI5+ToTfnEycLiFJyBom56th6YGsL7CMNoFLslmkYqICvTfbRH/bQ2Tzri
Fh5RZdJO7Os25WakQuPFgJo/r56FDAkzRDuSOu/OCE4ZtiydRYhAQTdnxF2v78+VcRNUA0+816M5
Mbc8e0OIZrnNsbDLK6wmNcYDw0QZLKOel9irUYcWZLf5djR9yvPeYDHTzNMF7l2rpvgO4ds8PRQG
jHGgt5R3VpuajSdrsOXIj0vfePEHO2Cy871UKAyJUOxjauViMrmDw+bXcr6sGoRjfJLK9Vlw60Dv
1CBJW76QpsaIfefB1C7v0oQX8XT+gVIO5vfZcUaVDsuQws5XI7V6qjX6UF0EqBYDF6PuJzll5pph
xnDw0a/VnLW+k7MWzgAOpSFr17cLXhh+Hw3Kss2cznIuw3Dv9wPy6uwKZxgDEEqLzySJgcLG9XuI
oUPThjbeoZDormwrnZJL/B09RpluySpZhplXtJjrggIDvhXM0XO7EeG7x5egR1y/dEPdFoxbW9xe
vpRe4jQ3dL6We6mHjos+rwS1TXaWLQEY+qBBd+m3eTnQ9ZvlVA0+96E991Ly/Cbhh5wY6FgQ1nmK
Gnq1nd0uWxUIEx94LrY8c5aTwiqRfgYjd++McNp4CURXAXCf/1hGWEZ+DJoc79Dd+a3t5sLMZrep
kO8wo32o43h+120DSK1iXgtczkw4Vo4JZXANHMrtWWLI4a/niq0rVhhB5/mjsl36AhB685X6Ca3o
A6OIlIV3ZhstZ+6RSRuFiQRYDC1JBnT2L+NGWmoNfykxTKbGcJqqVgaENhuik6SBv8CnMXwmrnG9
hkvmvFkgts2JaTpsqcAQp+aNQ8UoSXyaWTjjxrCiZi3Ki6HAOPGAHmG5MDbf8sAQCoYWQFTd7es0
NbjaRuXKN1pXulG8WgeOmvs+P7O/MHWezOKunGe+V+peBoYwVqI3rWgRamZKV7RRcM0At5t90K9S
Mt4zyIINIZPoEI7C6R4BeVjslZja7GZus+zo9XV3ytpA2XduJZh5gKB28D1p7e/nKa9hxtm5eJEb
ic4pLPtNCtu/rde0e8HFRt2W0zw/LoMO1n2vAoPYpcP0VdBVyWMCUOXh2Q+tz7VH55vdly2EPzYB
mOgT298ul3HxQWz0wMHuMwCq0apxGNtohINcxHzUG71wdOb11sjJH9QSlO88p7dewjyCkkgmp31T
Uf6n2DWzGV0mjTc9l51eso96Yzd6GPw9RSvC59vMkCAbMn3CR3hxDqZDDYwueMZed5M2CURK4BvC
BlZe5e5AHzM9yI16iR3VMh6cjZIJK7V8sw1Ps7cmtzyk+CxUn1qs7NzjwLuX3E+NoYCmGx20tlb/
o9hIoj022g6m3EOS7iWk92sblqJ6ctl+7R3GEK9YExTPIZTa6ABJnQlPWzphdqOniQTteoXSapHo
iyQvIFYaWvasPmM0NR+V10IvNIzYRYu43xWe01JaG84sjAHos0B6ULatYoZZq33rakydsL+U/ZAn
ZDzq8pMqc/eKCJf0yDQH0u5Y+nQEUe4HOA5svN4VIx2cEFqK/wMD5RZTW9mGr7NhCg/V0OYntkNi
lWZDKJ7teVn2PqnWHlO0JLnyumFsnlxq7PGYFk6KegXastXXEUINHwHt9bwxnVkEsJ4nQ4BOMw9m
bLWxo6UPzrBblWMfMOgpPyZDWIacBJCqq41fPRqqtS+0dZs5fRJfdHEPwNb5dsyXg6UtNO7Cn0vD
447TDEq3a9jd6JSD+j38S0jf4zQ25VFUAYxZSyvjotpAteKtBeExnsdY9WBrnj04G+Uc6yIkraJp
p+84ysBKh9o07WsWu73LUoEg344E9sFN9TFZ4i+NhHrNtA6ye7ER332t4MAbNjzJpoR3TIkhyVcd
3O9HxxDoSxbsXYfMFqmRYdn7hm+vYo0IKHLlTMSWlPVXhCgQ9CvpNJcKi7g3CLDhPh+W4I5azGc4
Bec1P9LowvofQwUnnh0zvekreJZ7ekECPxnmV90LRxHWHGS6piht6jo9YUw7YzLjiqN0ou4OE/ni
EeAagU5K6vwt8n8COMhm9U7ccBzL08m/BTNbTh2+MMXNikkVQoc5qHgshfxmW1pShwRBiV1NK2YM
s5dsL8bF70kry3N9aoRy3pUVWZX73iOaosjH8l4aRcaM4WAK9ziKTXCW3UC0KZarcdNxZJumA+an
Pxx8DNwz5NHwSbL90udOfiQMOj7iUUfKdL2JSQiHQFjiG43JZNQmcZri0l0QifOK2oy4XqNPiY1S
hZr/KZo6L7vqQ42cxfONssVoXKYiENfQMHP7XblpYgSlVH2Rh2g/OiOa0Y0c1bWOWGp79EXxso/a
kKH2mpQ9+YxGkyONOmfdhDoRkvwn8njm6BJmknrGd8KHzYbEJzNiHztLkf1sCqBCTB17HQPcU2/E
QuBeGP7oamYRxWiJkk1XpFL0hT1JDI960x25mwYJf4f8jdIPVwY47sntKhYpriWI8L2Z/bACjbxp
NEKndtM8uZPIHrqMMvSyNtIoKZLqu2VSEm79TUWlxGwyg4v3SzDx6oxGdIWfC8FVjpFiiU2VNRWe
fTMjvNAvzqbjajdNF3Wq1IdkE3wNnRF/1WUeOXd+TB38UW9iMYabCMdwzW6f1SYpy426TBidWbRJ
zpKqqvU7lXEqdK4v1WW9adXEplsLNg2b3vRs3aZtI0PL6NxKJG+R4gX/EFAQMGTp8EVujEau3ORy
0yadwxkOGZ1vFHWYKIDoj1FaR1CJ63JUJ2tS7Kex0eU1jpHo9aGrju4m3AvxO/e/6R6ZH1KcKGD0
YCSANHylvk82lSBtnnNLXWqkg+GaHqgkeD/p/bPvY7CJDWlVxOVArfqntykTWbuoFHsjWBQQJXqq
wwAmv7OpG52z0hHJ6CV4LvrHul+YqofuiBU586L4yNaAZLIfoDBfz2uTXYxO3L/oTV6Jo9vU3fsB
FP0mLFFMGSUmluGIMntnFvZeDm5wlRI6vBzgi4zN7bRpOrtN34mBNK1wZmSfi5Uu3bW7qUHLnlCr
F2fqo9sx0VN6ibhWrNhIhrNs9xno13TjzQQJ7eKkkPdr0arhickR+tQBMxSqjM59wnogsgiUnjHN
v+njhpSszo1a50O4aWFjPHDWY78JZaPFdU995IClWI4VPhSbsHbEbBfHww562S6uG2LnqjJCiqin
d4pSaL7oN5Uu40UF1QHpLniYmK+zTda7andkFgqmClEOX/7SY+r9tVzi1IU3thvwVvNW584rPGug
d9tA+v9Pq35Z2m//+R+fvzLwPpCy3OV/Dn8lRXsQgP+ZVq3rz6P+737mB5E6EH+AZwTIxkMjSY9C
OFj/4lU79h/QapBvC0xQqOZBpH5I2SP3D+EytQpCODc27Bvn//CqxR9ARIFnC3hCNtTr/xGv2nH5
TX+FvZCPh8SvIcsKMQh2oA7+DDsVqhG0haX7PIBxEOTDdIFu+0bAirP848rr2b9N7bjobwCpQt4I
+u3APjb1FAIrkBjQM5puSZyZHz2m5KE6JXEVWSE9khMgfRjLMC3Ly0kyxbcup6Cho2XvKedH3U90
zi41xfwYUhf2DkHpfVseiRxMBlrThX80Z6MByd2cmKn3eBcxwx7Yh7EpIbYWoBqDOZvcZhRcFE/k
RuS5XN+LAnvo7xb4mFHjUY26NoO4CJRRwAGZIXUQRcClDAmmFYhkCl8V6K1gWdHp25xK30QXF/wV
MpQcX6q5dSXxBrGvdHdF31ngkBa3KChvFPZzM25KLuk9xuNiNZMD5ItVcmyxiiT/CWa3vAlDKcN7
TMOX9SKoHLcbTxk9SvOR9kRMKFA7QWoAMazYwP4YHOpirJuHEj58fwrKAJipG1qfK63xMCK70A5X
63M9YzpEBKguuC+YWsn5sfXDtnkgUQq33l21MHXPdjZxeYu6CHJ/yd8F7ZK2X4FD+V6Zo4b8oxyW
wQt2OsSJ9zKG5F7sIRBzHyMpbdrPUvEd2jYw5B8GWeotT2yeZSSVMdqAKBDG/Bid0gOZeWMB4lzx
FBVro9gvRaCn12SsC/XdqQOPi23n1OmC07KEPnrBMq/iP9cGoD0/oueu12aPBMr8pBgDEK+UZmN+
tOiMgTrwbk7RRm5/pBt8FqCJEWiX752xLMEO8nkAEek4dFg5dSF4nkO0clfifuzzmUEPOSpMLKBZ
zY+Jsg2ep53cPHdQ1MDqLzHrwy/uADVn5N+fSWw/nkgT9RN/5jH/5/9gn7tL9qDhGwTDESVlBr7I
lImx0q5DjcU7YidE3b2RXWxW8OxjbVnv3GEQTssIuaZGweSTezrVKVfYgS4QdWxNCXwpi1cyI8sn
n3T2pQYTl1d+ZDXZp7hLI5LehnRZouqdrX3ZvzkKjGrakVbj8ciVUuX6vm+RGWCd6pX9W5Ti3/ne
hcFmvgZs7EGfehT0kdw3de1BJhnKAD/WeCkGfU0j6bRXtT90yVuGXwSJzAy28o/kIUWkGLaxEjeM
RZdur6YoqL90eGN4b0m+kGPErSObYcozfmmIhbC+njA18ncW7jb1RTzMfX05q4IhL2r+0J0Y606d
nbWDfbCRSw9HutXmhEnvYssLr/dj2grtuBeFbavqqi7YYHZkttgMYeCoUsz2Knpf5Sji7X4YbURY
Q/sWC7/wD2pecMprrFEV+1b0H+iYmw/RgoR9FZ1+YNJcMa3VUXsR0PCgQw0aPi2z3OSefE3vs54j
C0VziBtVmiliEwaSTaNG6I5ctWS11kfPXhWuVjci8wvG1efZ9WJjbvMx9vADvK07DBuwUdNZMNwn
sM5y8TjgwOjiOF96LiaxxVDH5CSJAs8Hf1eHDdHPp3wuiKNH3Ul6EtjD9iB9szd/I2hmqV+mVfbC
AiTVWX35m1n8rzMQFrznc1qFCDhiO/ybczuxOIRlecXzSopsfYnVni3uFzxz2AvzDQ9dSrY1SVJk
OrBfs52CvTvJRsvEngF13K4DaGYcNzhZ+pCAD6DMReMr7XdWabOb5FNH/qy/1uS5/4ap9QudmS0L
khkJVGQpOi6Uj1/mY3CUyD/uiup1jlUXJpfk03piRHHr+Knz7FQd453fsBfM6fjz0IgP5TNdGMZ8
4BaG8Zehjdf6AQB7l79qDDhWMj2CKKmpxmCWMC0ry2EKEGLn8fr+N0/qV2JuJOAIu9QITAND1FGx
Odf/8smYgQNFBP3w4kWFXk4qYWP7mHaJDkBpo6Kv37LJCg3q0a14LUX5yLtH90T0rKcgu6G354jH
hRn2X3KrIpivL1MyJDl+X5h5JW+BM/EjADW2tc/WulH3uIYUzqG0ZkEQXjCFzaPbhot7HxPWRPcN
GGRVuLr3npg/Sz2QXolDMNuF9MNVvivojWvmBNLFh2lXW+gH91RH7IA7kg/ZW2aSfxB/CyJi3rJZ
8icBXi5s0O2QqdMaFWv4BHFQZsSK0jHdt3U9r+BaCLTL6BDZKcqb69G2/MaMo8rmPRR9fkkUhnXz
Hqf2oHmsotwh3lxFXB/jeDYlSyLIgdpovk3ntmPGdXQ61/V+hIm9fs+V6CqqgrrW9WW98vmH3mF0
RTqoF7c+3Sv4YVgey7LrxM0K/1edNEQZfUxh0tWPc9UFIw6/9PxsT5Q0h2R2h+RNp+7AZ50/2JZC
6WunrLlO6birq/agrfxRnyuYZLs5TJziznY7Le4I5isYWDFl5zM4dab6MvRpk/cy06n/OPF+N4+g
IVxVVbjTV2LN4+hz1rKfPYepUnB/+tkfblXNqPoZy8nMBkuGaZrjYVAG9o1TG/h5B9coTO99sjLU
rgmHRRP9Po/NAn+4rrif6UySg6gyPo2D4X9Tdqa7bSNbu74iApyHv5IsWx7iOIPj9B+i3Uk4s4rz
cPXfs0QdYMcBHBxg73anI0sUWbVqDe8w19eFN+jhFtEwqQqXxjIKtCJ8LiMnQLrImEapPFKs2jHd
GvsOV+bBoEuI1ja8d/vgDiENkL6xWHU5XvHBJ4U3kVUefYAr6a8UgPT8BB28oUP6/mZ6G/Vsk7w8
INVmAhx5TBx+30pkc/M4Qmx9GmcqTkXKQOWMyoIXejdKt1X2NWPCElwliQBV/78/m5DL2NeSBDz4
Y6YPvr8r6AE9+RGovtssquruKRki9+sEi8h50YvREIIbhse79z9ZaJu/xS7bDPAaMWm4MvJmDPUm
XJL1NQ7nWfDUjVFgoNkYt8gsmYVXPmfdQqVtGT3/ypC4BXkemq/mgEITKlP0Ro9WBZQOeTbE5262
f7dz7Sx3lLW5/c0JS9vE5j3T7X1/xi9P4ODj7/UyjMXNXKC5hGZIPE+HbDKGcN15tvbTWxupj/JW
oRrj/ERCRANj6k1FM7rruAZGC/zT7hboxO/firdRHO4LFBEPemtoOTbmBr8vgDRQc9dp338qmYQn
iOYPC5Kvu9TGJ0vtgBQqbR7c3tLq2/sf/MfQ38LO3nIhe3hUgfSyBRv3P1EcebCRQO43n5U3lm19
wA1ijZZrPMVa1K7drAuLO6qyxtQHPcBtI0GsGM2syFStku0V2MFSa71/Vc5boAlX5QWe5bs+ZAjH
tN5sCNSxl2wdrelzU0sDWaUtegZXdouC/RMYM8KXaRhpTs+9nBx9ypeSne878Rp9xClxMoQnKWEo
c1LdfHBXc/TuTW2dCeSk+5z/rQrRWjkC3C3TX+bYtviJ8xvx9xzbg4nCC9QPAiJO7s+4PoX92sw7
pLDHfNjVVmVazxD3vPbVMuu8u8NxtldfA0bA6hRY3RJ8b7yp608w9Yn8cQq+ZPnLivkjZDBWgtQM
XQQ+Uxi+tenp+xmbUzfun5LAozGN26Ltf0sL/BvuKUiqeQ9i0y/uOCXH9PT+0/ljsQrdGi08di05
wB8ooC7TPYrrbvSEBkFJ3bCl/akKyu47DuAUbyAtDWBc73/sGxA8G4MeRmgjYACL2EJm7/eVWkwD
BW21Gp9mY5UlWgWl4MraCk2JYK9UBGcQ30xXfrhSa/fUMgqO/18Wp/X2+1vICjrccYIlmkwg83+/
kNlqak7ISX1mCq45CbM+1WnMiuNBfzRAuyG8bsSFo5DeqHn+Gkky8hzNkg6sPXAkGtbgs8ugujeX
mXmjavzZqtGbcXP1pR8mj1ebSVSzvt+/hW8XjQXJTpBpNmR23LTe+liFsHiYRuvk01JoARWEqSkd
jGaBu00rpVyFntyGmPU0x1G5FG3vf/7v3lJuKHkxPSMaUcDXeJBvAv7S51lbk90+rXbOmN6hrU3X
YF3X6m6Ch2V8do1QSlVf9YCwvDCHsHOYJvSUvr9/IcGfVxIxfHGZrxHzOIPePMNFZ73FbDX+VA5Z
PKdf5qi1K8DtFRU9+tVSPK/ZuhoYwAFcwKsQhxiaKQt6s+h8pZagOGFJVHdIJ40ssa0xdPnNoUlg
ou0wk6FG2iVw6+H5nqESBlk61Nqlqcsye2WGz/zh6CXQwp9RTHO749Z02bBHAbYb9E6YGfXBI+x1
sDxXObE38DGvB22U7ACs88xA3PKuvNI+30+wFUBI5lFIyQjxJjzLllkZf+/WEC4wFzqT0SPmUszH
yLiaVyRuoMRCNUzphE2eK7BN7gUFPINuWRMILSzh/drXowJVMwnJEpbyipEsuNeFXgo+ktyYARUh
/tCiS4jEr4gMjreRFUMNuolh5lG2ZRVoviPfSHjOALGWFOBIoYvpC8Af0BSFSeviLp5HvFKQ2nNV
mf2IskFR1rnDIrbBquoEepLC7mLpTr2L8DTe4IU0A5FWlG7UwGCSAMEwuaVENJg18hWaIVgHxhBK
wEhwPBSH3eSW8uP9tSUCoL+lNdBmHeKjCE+wvthyv8eHBWeBGOJ4+wl9IglGfUb/woCQA2ryn9hp
8wy9qtZl6QP0Tcw9QsGOeRVtMdNFSZKv4ICDx8VzUXIfEpsWu2IJRjZyXZUJWzm4k/aFkHPDzpIt
rCYXUoelGUQvez/v0tbeUWpN8x0Sfw2Sb31EHwqPZbPTPMIGBOV1UIyZdCdixN/yPfbvhv5YpQg6
f81SqtgvS1es0LRqpvDSW82LaT1UZzDYXFNXQpCj0m68a7AUEoJ1j+I1npmuJ03NmW7g9LnsVv23
KGK9PQkAMIODAyOJ/KiD2uqb7GAKzD7vmHY8YfcZWj8GCCb5dOVmgD7AKKwg6fZYcvnmfLBqvXb0
67AEpjVroEjGgMWCtihOLAOyOsV9BjBv+GnEq+x5dCGSzj+OwhFC/A9dxFEhnpc18XCEg+i1fzN8
fEsODhmDRz5tA1uaB5L8/b5YiBvQZ4Ywe6oHy4BAB2kGfFVQxAKjdUJ8VKsrL+DWI7c1RWBkd4tn
Ofk/WILjoXVlOxYKh0fP6aQbclZs+JdhoOYPqd0KMer9xc35/mZ1A4klWxcRFp8JwR+rm2SPkQJB
D6ks7FJKfRgwcbOfRn8lN57NKBHIN0LYK2NQV1rqPjptHfPZlVzBMFMCOyD/NWi5QDSd6RdGk55/
0hRbGTx7tXZAdCdLRRvVRJNifvIxm0JeIal4lwgJtoGRn/bBDy1xVgtFIQcljoJ3kVf3ae6oVV1l
jiMd9wrPmY5Uj/I43WP4G5GTEHolqG7oN8xyJMb1QwDpQ2XtaGBkIdOAzMGdtNsBcidQ7ICTpbTH
pBki0aWaZXEMmVmMN6ufx1FzD/Nwqv8tOuYc/g6NToYVkTPJNZAtWHT9t9Y+zQq6VcOQDNKc5aHK
YzrnTRU6mrwpJvXn1i585s64waiknZ/NNs8Vq095Rn2YG1++BVqXKxd2iYyTm3CfbEyECIWhqwJi
eR3Sve6vZnegb+dNlWzQAJoYP/DXkYAIPEdzgduZt51/iZvI185BtOF5iK9BPp08a0ny9Np3qAI+
zoVfesWhHO3zETE4stMbN9OsUsEZYQYc2YZRYS4jowDGleSElC00dK01JqPZ9f7qV8ZNwDxjODEy
DYYFHoA2/NMwxbX5g/I8NZuPTtUKsnBpwz64Xotl1l+rLC4HOJge2zVOgXR4B1YOjessVNihHQzm
99wTVFe4eTfoirMEtxdwHEt/Og7tXtrnXiFEvgpBn+UEWSNV/zYIHMDwVU3WcW4gAiFI1yjLg9b6
kAeWPJkLt2XIkUirD7kNOuU7VMKM7z9h/MeP0q8kp8IBg2HFomfShciaMdtF427Wf8nB/6jbbEZ2
XsjkzAPsav+xDVU3N7BBYu7x+U6ZA1yJI0TF2XqtLa+JHxZzMLo9rMLFfk3pYFg3YDeC4TjPix3+
pYdwrsf+twtJWulx4BGVAZaAKntTRbpApdMcTPwnAbCRcHT2EFAVcjorRm9bOrNCTqtBqejF+RTS
ey27Q+gtsoAwJsu5/UbeVCzZqE9dltP7cettvmfbqDdJm4VzOfpTQNuu/LKriPdPuWVm03NSjBCw
OsuXbDNLyjx+Sb3IHh7i81SqqzQjrNotmHH8JTsI3pa2tu34zMvPla2E/je3Sk9CH/Kd+smIsCX9
uDBOEFL5MPnuS5gVariGNzoiDjKA+mE9Z62/BnsTWEBymmeM1G4qXDbwMMF0MjoG58EcybYVHfy8
9a8aezQAaKL5z1QQ7d8SLyYztqt/HAhuyzWm0ElT7wILW8AfSa8FeZwSBqqfJdyIUlqEQIgBJa+O
jcogbi+zc5N4MKgO7KIWR7x0JoEDswpel37ZWPwTAMmj5UhrALuKEVfkJ6w9DbSqjHCNv49nggrD
TEhrMY0MyKpAjDQY/cA09+6o4cn1rmXM/7VlvAwHHbatt+8M3DCPpRXTe3HSLilutebcYYIubaEE
j2u2vbcAzQe9yn+Z8/Gc45klPJ9R02u6Cdvar09xZC72daMCLrrwZtJSRll0hqrVi0jnUXhwb3wQ
gPnt7AbgeMdY3CyIQazeltFUe4/vG/8Ft+p2/BxCkK2Xv9S1b8XdSQE4sVGMp/3D+f9HKQ80kCMS
wtJTPlh8YAfiKz66AUo70I1TCHCfojrmatNMbqtJE9TEtpr+S3eVuhmEoFSXWff1/Q3ztsgVNTZX
qOYRExkH9a7f85IZvHRYJiPO40aMq9Oec0c0/uxyTFCsNt2ma5/soPL6l/c/1zL//OSQ2tS0HMpU
KClvi9TGyCc6TObwZM5GDt273kqQITWIcPjcSHC4jJUr4KuchrTzSe3XWVckqIPfwg/chzkKp59d
ukHmQU+JMXxjTGa3xR65o3TVWDC7hfUcQYWpvzdTXvePHmcKaWHVRz3CRF4t7jh4YhjhHoTV5NWH
uCihw+3MKZK1xvACLFNEh648mm6bYCG1xgYCk2vdJR/oNIXWMcXyrvvu08IHRA99XLKH0J0tvW/M
uc8+0EeXemWrDbdBvV1V5fpMy1RGz50GDLkeFJanHEF8BhPzcbVl3qs4OjntewiFYP84KOSaLKU4
dbO2Y8UCk5fDiYJblBxyOPvq0QT9SHo2n+8XPQwZOxN5KymFCjV77pWtJ9foPgajK1l0rCg4MG5d
g2q9M7xEVDXIk3Pzm5GZeZPcD+kqOUcSUSSPt5x8jX/TLWKWe9weSmlgTykuIGuW/WAX+iTglWt1
mHtBbJFrNvpFjs1paoQSuA3LLUR3GUsaCRSfbh+RH8/dCcu03njhiLBDHN9WH5RuD36DZGJrVWwF
znQZum8QjXSJCjIeuuaUxIHPQBeYI27mWLvEQalVcMLdedJHAMdefju4/pg9gN5DBCuEE1Nc6ypA
m3IXMFqARhmOkmAsWeSvH8BtUWGVatS8veWb+vP7+8D/45zwXCkMqHQsipzwrQoTyYxn4CwyfAwc
xW1G8rbxjTt1xqcsDkY1F/gKAFfJpELFFWqSJtM+4MuOWS6519qve3MxjfEjbQ5aFlt3AfwXv8Gh
sLr/+miVMIqLmJpwazq4tdUd60Cyu5WBsixOK2T1hmXKgekUmHZ9rtFLQkQZ6z/aybsoN9rpIbJw
X/juMbqBFpmAcQQauHo22xKuitGfmIOhCHEEvy1NY5yEPNZ1os+VeQiEAsz8NEhdbyAfVzzg7UpL
xD1jbpq4EOIpnf+z8k1q8gZBrheu91Isp7WxDDdWtOBMui6BpbJd2npeghKLaS9347YWLjthQ97Y
UE8pLTiM1+dhauSiPDNBNqOGrmsOIjzNZIjIYng9bi0u1VV/RX0wNtZffDTe9uTsgFYmSo8OWHw4
B2+fc98v5WKvpvUYqEVDg7QmSBsbH2aY6Y7fpmdGmWImpO7eX2N/njzQtPgfoZYmGJ1BCcX/0/wn
b1UQeYbuCeyMjl9drYzkH8fx5/FKIZa1Hn2V58N/M+69P+IUbsQzXE8imvYGpOsMAxfX9C+n4R+3
w4X4aMHCZ/gfIdz5pnky9O3ceiD7n5qgQG4ZtWybAb7ZZl2qDklisBbHBB2Sz35qBfpv1a28+295
rCvddBSnOI2tPwf4ylzdTgNneaorKOoLQB80FgGcOwCDfijVOw2WQ+iqhJ9XvAkpXsuxkx+91fo2
niUToKxv7z8kMMpvLopWR+gzE+L/9JX+QBUMS5aOWbKuH2on6u3kVKwG9e0tmexg5DT6BpfzrqxK
+XEpjOYZ9Zdph923w67DcX7m0MygRbLO+9mWpoKDtCG/QGhzieCjDTYVX4DRn6mrMnwlvOAkAs3E
ZBUnSALhOu1GzcFBeVihmJ+12HXvpn6StwTBNPFrzPmjvEDFIJAP0Fkhb5LHFn3k2oeC6O06d+0a
+hQe5lxIAmVyIuIAiTV9ZXSlH5woyBtOEvSL46z5potVrrFf5wzqoImGF3WzY4Q9H1b3FfkA/b4F
7l/smohYHCt/zc3kZqgq1Wef/awutHVVD3iWQ97vYURn15OZ9kW+6xS2K59RH9Sg65yQ4denLJ4q
1zyUVr6g25K5aJqF9+hHY9F4NBuAOunRqQz0irEJ9OLSvnaaWQwgEBwXncVNnyME4A9x0u9VhpCO
ZXDaf9pECtYighI31PxO+mmNLEUHZNXLZNx3oLqQO1gjjrnp21xUVVVcIVoqTzByy5nP6CH1N1+Q
TIxDyqkZON5NADSs/NeqODc5xOmaIijBp/nPZRIn7gE8mjQKYJoOk7pDXA+9S9Rd5QBkYk5YQShJ
IWBFQ1u+bj8y50z24YKLbrvLm86vMHPBSXz+GSc6gJuHID28dDN04Zohx35ON7b3Y9IvzVcue4LJ
RgOHS1msYkLSpMFVlMtXiSE/urgz+bHpVeWDsnIAGHm14nNAroL+AcadfvrLo23bfG1T+GOwDM7q
rR0ovsIH/xjERbFHdFHkHRd/Od+iWjPchKglJ1zkzCLsNJ8J/w2ijfwB0g1Tc6tBQOW2Q5Im/zWH
Zo6TOII1IxKjPTZ0KQZjGYE3KgD1vcLtSRRiVgwyquO8DgZ66pvO7rppWjUhu+WxyI1RviSOJ/5t
m9TwN02rlmvKMeqlhANolEobjxw+PpZjzK1jQLX2IyLnw8r9XiKD9ruTMQEyr2orE8ahmWJS8tL0
ng7uHSOdmvp6zuzJC2805MG2O1ER+tBHg65pY0SHsKf3AJo1OWs4AYTNHdZlTwkx5DYfWPSDsGND
aEcsP6cvWGqu74ieRQ4aDfWMPpI/gLlZuLCEjqP30mltjCN+m1C4v4ZkQnyn7cFW3JTmFbcep/86
osdgfgVeGJbfferX5clDK9T/CqFJvn2X5UI1XqpuuFc6ziMA9GYrTySwCyihorkuS7zr08q6RxMu
9qx90FkN66wdGb+/tsY88EacUOhEYKdOvZecV3pvJhm/ahc9FFeevizaym9ZpzbyRXzDbm3qIn8p
/ICHuhVRNQ5v3sv2/YYqkW21KTuVjBB5szld0eMwobQxrckQRlNXyLHn+VF5uFUXuwz8AOHKa7AW
0Qe7oLP3bxPM2fhf6JhJ/e82MNmyeIfkq/uO4A+5/OjRLXvYALZk2VH7KV29rP2BVA4pSFHhHPU0
O42d9kzdbSf9Urqcqy5aYjEW16x5KMUEdo031s/Lumpm9yzPpkpWymVl6hzcHqYVNYr36irxyzn5
NvqeSEtAkoYubFdjSnzzS0sipo9NQljfQLlOesheiJOwAq085a6DXc6m8T4pVukfG8qu81/NiGtH
BoIyi3tc6UP6lOoOsDBpgE7NEliV1l6edLuks4l8C0BiPrhqvYqXM0KWc8Ewak6CBm4hbce2L0qy
Oh1lpHsTAD4AojEmHs9ez/j60XBXxlfY1tDfmzC0Hk7riDrg4wbDdskzOReiEAVCZm9Fb6JL48wg
R4/LOES0P80KVCUZZgdy5xCutewvzsbODP9Ncno/+bFCg2sK75Hf9KIvaoLYgjBk79XPI0dQej0N
YEAQMUADcf2Ou1GiHhy/zsrXLK8s6z+TuDtOt0HrzW23t3Ra+g9G6rLeTpeirR7ac4p6zipztygV
jimSSvfRiuLXXRcgi2HeD2Wklldk/9v0Q1T48fDqBBWCIVchsDocy0wmMMJ4nM0m3eMSFlGI5jFR
oz8wNuVAupmdoWriHbQ+A2EKQLjFgG0oYDSi/9SrjsmZ1emYzmTpBvrBg54TfQ3TIfJ/0UhAhxC7
GKAYZOWBIl93y0Zay+HqMqGFvy01H/TT83yxQB7T3l9KLC82BB8KzJvnkiNdMfy0Nzz7WGZS0i1u
KO/ElKlt71HEXvRdlk9Lel83eKg9MMFQw2MCuq8/Wecm5uKsOdUaCFfZaKD5eON4NDlOHEQ/wx+N
lyX+v93s0MzpMDZSj9E00VBnbiWdMsZxwDvRRgGofUHW0+kVzPGmYBAhRaFndHU4GYtdg8+mzeuG
yCrvLzMrHU2s/xKaj2RG57lFg2styxWDbbnl1hB25B79GRrP37j8NzftBEOLYDcrdqsoVkwW6DTP
KOxVd72KLHqN55biBOmMonyZ51p+8HXpM405KLaDl4es9RAxb/nus8w/BqDglOaIR25MB5MSfgVH
yDj1Mpdt7UBg2mVkT+TKoIWlYot0T/DRgNAZsRux9Ks1flvdd0kxQdD7sJUPQ6fpo18ekY+UKzfQ
U1nHd429qbWfHdPu+vKmObezW+qt6SUfmvVqxXIT/e0qKv3/KAmSdu8XJmEuNGkSPNN7gK8FST3v
g9sKxzC7vCJRkZIOhl51d5kcwDvNzGzPyMYMx1PtpOj1HeohhWe46xti19NUnBW00DvovvNRo/uh
WrR2H8czZ4NeHZgAsnJFm9brZbWNCiDTtfIzoWmAIGT5Wxno3/qggKmQU/pNjiwoWrGNiEZApXJt
/94bLQ6XE0gONsS1Sconea8xZPmTg44hKe5lugHdSvZI60c1t6hfoEKtO5Uvjmr+GXHw9I71EBo8
zY48wPHvXfCjBCAq0IQnvc7dxOT90uGuUOAzljsD/72wOOnIZ+u4WKBnVy2kihxJTQerl45BUhmQ
SE/O5HQv1HCVYUGWXKrZfOALMmqjmxQsLLStdDVs7Keaaw/NQu5HZHCSvq4ozHO9GX1edpZHCOVP
ddTIOrlIPaVYaQQDXBT2abaHr4FWIN+MCvgaNykSCmJ12lZXnWugwH4dZH7mwPCPaVPidXYexk+B
DNTx9vMUlw2Swc8eZ3R8lld6sVTtuVEIIvvcDygtxeokN5BJUw31564xy6K+7s0swWP5zONhUqG7
n1Dko+6VDUqA2EaBAfoU6jEoFmn3nd9toy5UI7XMQ7u951oObCSENtjKEdk2+8hxWBRVT4KYH9OS
3hXnFBxN88MKuLD+vG77kCgu8mWhHhUnk2eB8FInH9BYbN/pNW6c4DGE0+H2rwns0iq85vxjTHi1
dRQKc5AgpFsRPGPyz7SyiPPzffaUsJIAislA8IJtsHsvYFP09XkUGHPCBddxh5jEfF/XaJREN8XC
RP7Ub8Oouc2ZJ2mo47KonE5gCw3WDU1xBymd/CLFxZ5IEGxkpKJHJT3b59ZqsjwM3Uxy4sG0ZxGG
lVGJmGcbQk04xoh2JmRC1NrVNQJJxLRuFyxdMIPopS2Vl2MoTOlExHtSIMnjDPfT1i2yrIciRQEB
uuN6UQJq1dAAjitwoF7NAskg/DoWYWcuqMpEaHS9XxpDQ/utNKZd4jPYAcfkO44HHi5608AAJjTG
RZKEH32kW0OLMI3wKxCJjJr4wRwtGW/4WUCSSDtPagZCY5n/yp1g6dmVHqjnByOcEHnf664b/BfA
IYsvmX+dqBuECk1+Z1aLvXxUiBFkXxG8JUmkRdrzF02AsEy0L6PaRphDa8tW+m5dCmrRf5nIStCO
4tqgVl8BIzTRI9MgvuPOQRyMhBVUo5RUePBNJN46LUoSVz+Y/by88ZlEAiYsgcT5tyVOgfl67SKw
xCA7XFUm2JEU8nO9w7SbvN7aKjGcq0Wr3zE7BGxu4JaREKdwaXmdUxp42T60cP3Ft6pXKOX0Ix6s
+9Vvc/F/s7KEMki7WYT7W0Fz2ZAvmnLvAggrWf49q7qwnE45kk2MJNbWRGo5r2pUSvKloR3KWeGj
63azJeoL7iPjJz2xAfmoeRQ5tmDkhP2qyprrd3U1mA+ky270aLHeu/U6xjOIV9XoRqJBaSARAC0n
gdhTHTZZYkc6vQ9bsVuDNeL0henitu2zZ2CS+atAcZUv3oDsqA9eUHYBRdPQTJjMMgpb+vqr72ay
4RzAw/xynydo0mX0BLjz2ob36j6AK6KQSh0cLzsSYiqL7uT7SetZX9LGEEHjTKe5/7LpyKrJZILk
ZK10Cf6fup+Pkt7eQUCvcSqMO0dqsaSNGFSxMsuFKrGi0udLIWfs8+TdyJOrrm0Lgbj1XH9c6ube
mUUFt7QrYhlKOJn/UlexPtdWCfzbyxfw0fHjEY9OKZpMG+IAOciES5rE2NUgAyxKp955vSd1OIzs
RYrkyV350Swl8cOOUovnCX0NHb3r7WvBF8Ie5qEF0WeQYHLABflxokSZvzrQzETuuZjkwQeqSbPi
sY4TqFcnPNLEQKWkS80VOLSheahhWhUzF9KkVh8dWoy8etRXBjtZ2Yail71N7dChTa17kMXhBR04
02KUZaBGqTiSxQU/UhotWjYyaWbYNzJ06a4x1/Vr+8P78QX1z7fxBVg6sQU6fEQ70nXfDGuj0vKp
EVWKFmpYtsGhCMqxTvd+N9rCs2z7KaJ9NA/lhPdGhhEnJjqeWWv4ddQrTg+oKqt9TDhzaeRCUGQv
gBuZ2P14U9MFgi9aWESfbaNrN5AOwNI0UhgbNc6+X32rwCdyypmS/EIJBUBIbqx6/lKLHdJtOefy
KIGkySAMw8WZ1R2efTYuakZWjd55TqWC7R+amlHMDaTLKdrpzpjO9PfQCRJvEPA1mmfZxWeR9gXW
Ee4YOOYhv56ZZC/r44RmWhXth3l10OH0p76cfnqwdMfPpq68RBwTC6lBVdGRs5cBAv0AbmYkmx4u
F7PJqcXdKE0yYjW7mfWcoSW+ZHnPllho1rG37DbDohNF5HJeTzgulTbJS43um7H3aQ/wW2lIA2Zb
AnUGtg+GQJ7XFTVPACPoE2QK+dZhNUlvx2yjgkjrznmg9FWUW2nxz0Dd0fyM8lhcdSwchlE1XhyJ
CnHTTrTtOmY+3LFkqDryRae3J27twMSOGz3HcJNftkaWc1ZZD5PJyZbrGZWk5V43XAMKoTP4+Ve4
RyoJ7zL4SCkUXoYB/i3NpojtYwGCMRFrRk9J6nkGKouC7lhpgUPU0ywnVirtB/ycvUl7BUxbeqz+
rSEYH5RGCtQWiseLglhjUNE8erkqCXSYuc3OE3Qpw/4eDhPNNiTnG1l4eh5GgooFSpOdzq6X4FeG
PgIwV0jZLjiPWACVNc2ys/D15YU56W1L+udDZsru2xVXEGMfJxVWfrua9CF67EKaN95homvBk4TU
KPEbSdiEZx1B1EBdbmswZNiA84pLrzRMtG1LAg/zBENUQhVReIq7gvd3akdESYsWVKO7N+lKEjy3
uLId62kY5twICAz0sY9GbspZx3BJI4EaJoh3FR/iNEXM/rplSJlcA/cv7RcFVLkwTj79o/bX1CED
4xzM3Apo+A6j1XXt86VVSTQ+9/EiTXHcoYAzJSWMbitgX6/Pcz8ie/vdQn0FmBWq3mFaVweKaiPx
bxaPTVGf6DcO8QeMEaXvZsYBqdcuH8c0nk/jgFQifod1QwVwYC/G9edkJOa2NzOYIV4fKlcymN7K
pcOZ6VrWOZ60nZ4/080CM7LbNFRpwU744Yyq5QWx5uKmXYCglWxrZ5bjCIPJeZ0/tkAJvJc5QTEm
2qPXhwAO5s6GdZrO8AfwTDVHEag3L4u+gzQg/9/ldYE0BXVlRke/+jA1jl0nN6L4Eb+osiVBvyrn
HgD3CfuGqG0fAj2AbNX7HFAIZxU+GkE24NRKyhDaXwrUVuwSu/ZOeTQTr4IplFO1tTA6fZnXJlP1
3gqXicdfWEEz2rcVfXoKOBeotmMekjKRWWWmoaZYR7IfeETPVtBKEmXE53GADRlOdpDronq3JKj2
4ytOQ0a630UC+QQla7OGW3+K0T63su8KAFuVfewnrMvXz+xr2Z3R1EmXGJk0I89fupVI0N6kQSUx
womVlOE26TObDTNwlzBZNoALDn66zEH4yQx7l/e6fLtNhpIsyZGt0eXSKV9iZbHnYBJ03Q8GcH31
RJKEcvQhB0PMLUHP1rX0gT3moXznxOGYRqCFM5ffmvKKNAXitXynS97n+3XFbrHP7WY6CER6mhsE
tu38YdrQEOTcCdGJwwrDjUWy6chN1Ct8YSw1CCCd9hZMHkOQPN3VkJTjYhw1PoxR8tCfbZesupa9
TzNFNP4su2dAV0ZGkEzftlUEl2kmXaIHCsbwpNocmdBb5Ah19XPLn1N/SYEwOdOaqzu02qXJm3jM
rDAHGdcYVz1m/57NUJrk25QDDheDNaeV1xc2j7095NNYyTYl1BlwxlbLkESJUQWjynFHzSAq63lZ
9ubyTXREA31TGhA4PyUAFHv3boPZOhTkrN45aefBsncg0MmzNp+CetHyV9sSqs4zDbOqXZzErkvH
y9kHQK5kmsFuH9l0NRMd7j0Ce5KeqaAxyEoviZbpLnPXY3YlfBDrFbk0o8Dz1PVqU/0YAtR7P/mA
IhH7PIuVrrGqtHd0W1zQ8c1kJ07WM9gWn+cB7amfw+Zqmkid4Jxg105n94z7d8eerW2TqrKDESuo
yMiYgJFuMqc9r/wgN7Az2NJz3kzC85ad0ruXIC0jG6LOpZMM7ZROOJC/Qlq9WG/jeLvPDdIR93jJ
OKXG45lVg/ZCGoxGQflZX/VRrAHq4MwCSJfuTC8uISR/4g/CfK+cX6MGVOOy77jp3MFLSovkLIqN
X91VMxLBSjriCdYTHr4IWakRycZdtJkcpiUyKumJZqEYVHgG1Whx5S4pRQUI0Z6HgSKihD6IREaB
06/HHVUHFLq064JgWhLzWpcdBzj2wBym4WWApCNZNBk9rbGiebnQ9tiLdhSXDeyLnvcHSzelrz7i
XtgPP1QUe+pBu5OBY9e4iXj6deoShkZlkEyiQ9I4/Angj9wlwMPCsgFyJe+4nFPCHBY63wHvBNlR
YErIm3IbK+6ntma8xWDPUNATSRD6aUYhZJrQybpGP3hovCswjfRQTywIphkMZjX6pahJMmrKjCbW
NvmH4Adah4bmY4OUDwdwB7SXyUurSPlhcUkatowuuh87xgMS2CJGjN5LmXTn3EeVEnG5j2KChpyR
jGFSF6dAAHEiw63RV6K2Nj0pZ4YsREUXb0d5Eg4NzvK0qlIvp+w8Z0KKmTmvkaD39suN0JK/2QJV
oayax4kKthwDRixGVzvlN8jv7y9VSbmNFrE1lAGwS1Mw/+XktLof+6D2+/qqQqUgSXasTafuPg01
IKUQtdUqYHB5vtGzFwq+P2lHWfVlO6B0hELxunboUiRLchrmJrEDGDWTbqq9sbid0+9QYQJedYy0
i2MfCgvopN6tI9ohz9F5KpIbFfX9/pKAbkXTeh7fsb3AZe0QplRwzYcmpay6jS1cktpdMSXSnO/A
/bA6aq8Zpr+ATP8oW3zPIogjK2CBKIGDQlnzP7gOnKntaY4a92OEY8D6xYGNH5oHwpbhRiCt+il8
zeBKsh4qYi8txhZolYH8XAWL/v0aiuj4tobCngFCDA6gLHCYg28QHeFkoVLaN/Ejo8ncYBeTXCBZ
3JRx8gE/kFbrfc9qYQHFkLy5P/ZZ3xidFTmTusmS7s15Br0J38PDplzEONvj7m2j1TgaeRGKkRxf
kYHS+ovdm2IEaHSTzbkQEfMYqSJ9wvocy9mgpo8oyLGWqRReR4Dhh0xm8Nsol86BxEua2DIXnKKB
XYk8Kn2WispUkVnaazCtV2mZSMGdwcEhT0DyQcqGggZY3O4mMOk/YPFAJsCBZSmaQ+1aUmq4dcIG
oI8hy7zNwpHgVW4rgt6abydkQuZktcfBS+V8yec5wkvyHOhB8TlcuprBI4J+YiQf3l9yhSqzUP77
fMnxfSYslUeJlsVB9F+RLwPUlqYODYd5sZ1V/Z05xWGO8EraA/+KEyVRHZAqza05y+XbpwF5T4kA
TcD4Tw8YV+Y7lJor9xa8luKI2ZBKRu0RXbYs1EZViU2GAROZnDUb/JPLcgqHLs1aRgjln1txTqLk
XmvD5VxoAEvTDNrueJ8041JfpWhVDS+KjYSqf2HxUC/2thndRts5dAaWQQj5BzYhKADyXqo70mEn
TnZrb5Vlet2QB+C2if5GnN7owFnsl2qF/XitQxQqY3RiXD516Iq6649954xxcnQAk5o8krQMOSXr
eJUaxUo6mdNb+GZRLAVoH/BIqh5P23KvhmgBywGuV5z5sBajLjIGPXJv6KhJ6hiurfTjcilI0NLc
Iv9l1rrduP9j7sya6za2K/xXVHmHgnmoSm5VziEpiSJF2ZJs+b6gKJHGPM/49fk2GrTFI19KKaUS
s2zL4iEBNLp79x7WWttBcmC91rsAzYpXzhbaqnSIg4Qcfs8IxofJCNVmaAz4Mx93+xFzBwmBp0G3
COpoJ+Yfvbrle0RvkmYsMT4sz8KPJHqgp0kj6fvClVYc6VjhF6qcywDihJ8Da8AmWswGLyKcJla7
8h5Gr5NdSd1L/K+24YfIbUmcv1fR7Q0+AwUi9W6aoeqyc6o+EogoK69RFaUuP8z8OoByjw7xaUHB
CvVLc5awLlXQijEkwL1WESJ4vpULRF0mh3qMPiBbdDtrlDmnYKGZ7jESnhQMo8yc7l3NnYbwcpxt
2WVDa0xiSuJBHkQ0FDjpFJJO2oSYN15Zszyh4IgzrfKAYRWQ2XKWtbd+/oYRfIwrc2inCJTZ9lDE
IxL4mm6KW+6sRVqEb5Q5A8OQdGTIwGlCvjRrSb+Umd/w4PmW1eoj0M4fd+gGKFy24NNPZJ5aZRDn
noD+PNcC3v0VqIyYrFvTaMreeH1BoEgjdnQtkhdpNogR6z1LrEk4Fw0W03dbC18Yv0QSBzv6Zg82
uzUU2MwYUD96D52V+uXlFJsk1S8MvQcr+1ukIiYORIcDZ6Ze4F4W87gF260nAYtLSZMJjuxFnKG6
D2vu9vR4T0jbzACHoR2ANtc9GixA3358JA7s8AjxU+tNRapUp0Fwn2hnBmdw+s8g7cUWKzZyCbuc
QVpQ/Vg4kwmq7jp2ksGeDg6YhPzlCGIpuoBlMlf/bIIgMi8aY+sAQxKUkT392KcHuUFpgxiVAxSa
IyDlk4OcPt28WETMr2uBunuXGpMJ4gIxDhwbjQMqPSjz0zfFlge0yhgJRshH7vunn+SEdMkLdKD2
WDrYfAFIeqewfIOTb/CrdLz23Vi2lhUKCRoOqiQq9jRataE5SJvhwY/mGDhnq28QCOwP2ekdUvrI
MOCWkSrh/1UnXtV0qtzwO8GKQuClij2eHsFj4qIMgNOL5nQ64lJIDp5qSqAUTEd0q6+v6w3pVfQ6
MJpjkAc4tXWMDt63RD0eQ1kdkzUXMHMBM4iqC9S/x0uuQLO0Hnq/vp4jR/IgJuDNiXZyTY6SOPD3
CjOU0zzD+ehDyeMHnh7vV0vehG5PL3TBjzN13im1lFBFyJLecIUlEEcmCoHmi7EzMKogt5gFfPKt
JdzW9Qt7IMZyGUywgcdxlc5TduESEiu2pApZQLjN1XCI9SoM3nW2w1W+8dzmicMoexXIFNEQTCnd
9U6KehDKU6c07fx6Kse6vZ8mUSo+GBt+L9tE882tDpTF2uB4RwB3GYDUhvZwH/HxeegUBiJRMeqH
33yp/ukqck3LFMw0aluO6X6ltxXaQacX+jhd0yxK+vvtGEDHRf6el1aMhPFwE1nb0TiJl5CQSeHl
B2MvZ7I63my6SvIRTjFbSN/giXnebNmEzWtSbmjS4ygR58YJdMyjxQkP6n6Px1M9FHdjIqVDZkzV
AgLNoJoBMUXXV+uVtvi1YZ1NRKbD7UJRE+NLzkywDyHIT/djn7SyKkNnI4jseWCYOcRWcUcpX6L8
rsaLydfEM5vr3WV1tujLywapvhEUy9lVrz2Jtr42tbq4UF5MCmSAwvBW2plVWcDgmZmWDbNXKzO7
WM5WUZOuKC/3GLrdThTloGgOBSJqCBPJEnKd6jRfy6jO3mXxAIBFwYBCRTkH4GSt57XpTs10kdD2
NWtecpyDR6NMTdEgBnzMAneHUGwWUAJOrjAMbfdGh0oZkrorY7DCN1SnUFs6Q8oidAB5Nqlx5zhg
zZIDksdSQHPnSiJd1KwESgcxPCAU2d2YrAxxoBBlFAJ3gUQLzuQ3NohY/T9R6iw7C4UBy2MybR/J
1NMNAgjLNZGWT681bB47uo4ngbu4S+IRMVFiJlF7o3ZKpVCBQ0z6gIRisIi702aoP3YvHtKFChc4
rEgYIouIAh9NGKC0dLyq1cgW+iJbBtRz2tlsHto3BnNqJdnfWCjiQmgQmMtTsww1wqniPOuuatVg
E874jBSajbRcSndP9eBAM3v3LEzmeV0PbafLEd1sqQyHtcdUTGvV87xxM0g0FwIrGX8uxoH/jjNe
Othjutc6HyenZnk/PQIxR49mw0N2gQbOqPDBfeWEfGzmNc0mR+TX2RU42c5pzoLRwMcGIe/BHjsE
ZhqwAoqtWvf0jb8yRcKRgCiHbaeVOQTXxzeGYUq3i9Y2Xzc0mIe50qAI/bsZDgKARhYWQ/T0/U4U
/1h3YpBZcfixJOrdQAz3F2mFzGnRsak858pOeymSjE0su581HtgkD2Y6+PRHqkQWqFU7JL7YkcNt
28akt+igKofsPmPxsqhKWlfeB7Xn0aaULLd8q09pRBqc03PcI4lFaqkvLnp34rg4GFGkT/e1XtrF
C2CnHtvu6TGeTibLECfHDQx8RY6h060107Wpcou2uwJrISU5OFitRSWDWmv+Is11sVaNtQpR4Okb
n+5plNAQ3+ZUsdHmcdnZj9+tBsvfI6jJr6yeI4Dkw9aZ0CfLyyuDLi3JjrU1Z9a61YDGBZai4O9P
P8apw+nhKTgeC4qD+y9onwEZYETIk+ZKxVn8v85UwMyQXAxQs8JML1W/wNkN5dFoEhlUn8IimrpP
Tz/KqWHwOK1sPBjhRiFRfUqUppHUnCAvq7/OmlwOUjCREi1CD2eZJ11NgKTy8nbtCY7h6bt/NR/4
bT7ClkiNECYFp4psUegOht5W3eWSxVDsXw7rgKcTxNSCoHcIP+vjbl9gObNoVV7z6WewZNK/NC2+
QWQmVFhyeazJU3G2iGwmDcSq8XXVjp1ztZieXibnyCcG2uc67qwSRAK90Hy88TYfs89JGoT8hbRG
lsTn/gyADTvZzalzW0QQa2M0N7bIPNpaHPXuIJmBbgopIqgxdbUH5PfMjEjm3bSBR2h01qHyMv7a
141Z1BfzaOn15yEgX/RrWgZyyNUbGYJeibwgGj1Uy281aMnJO19HGrterskimcYpGUbzrPKX3pvO
KDhx9j79tk6XLhaQs4TMJ+g4GFynW5ce0l7bZEX6eqRdQyI86kRvGoDM7qxDzaJ4Vyxnnd05mnkY
taSJFtLGBVJPV65Z9LQRefpxTi2Jj6MIe9oXpTLYqqfQkamaI6Qw7fi1itkULr5SNchki0CmORS0
x9O3PT0UfBYrL8LYyGLwYU5sdA3qU9Mw45ekexJIU0004P9smtopdDbcm2+5Ixx1j5cpJD12iuM7
FnbL963TZYoCaAsZrikvl04XMlGVo9r5YY1m6B81RR0vp00qPQGr8dwkDY8HUg6rxB1jUIpT7M2D
24zHaAYgX55rfrgKRQqxMAxwSxsioRA0rY9nBhMFRvfZ0sWSd9fMumvRSW1q8sNUs7vSvIFEKXU7
5WtmK2+rPWpbW3M4Z5K+UFkeMNlSrvNU5kEVKKi1CHqgo8Uwv6Syi2OB+AzwnNIYcC98XSMVHKg0
9RjqGCJFVIEeKAOJQZPwBx1K5GTa7ZZZJhldZNDC1eIQErdAVX0bKoF0wnXb5DeV4lTRlanNnNu7
FtTapfJAeg4AhXpBbJKSPZLfHDtAaAFotUuvIcaMf9rd8D2GcK1KygyqE6GR23nZHxAgRMwGfZk1
cj8OG4ixZBOsPlkNumrc7iuDMqBHCsY0jDxDxCXqS6M/Etlozq8RnWns6ZguSBwvhxAsWPgqpDN1
nJ/HdFOCHtul41L8tE5rZN8hP4X/c1AUJL9b4HG/kO7tpJh2rOJQkpeFjhLUWwSzlCQJUVuFb3/l
JkgCfxhs6hX50aGlz/xhTw5IZqE/mysDcZ1D4mmgSg+5A1CG3rkLexl4kAL45WakzS9dgq5xPBRW
lUzvphV2h7ajjhQ2UtUNQLDJdM1AZnjbqn6zbDikJVjEgkIlNnP4MM1Kdr7p7Jk5RohXCohbLmMs
rcLF66wX22xeQk2H/nKgHbFks/bqtkkSjN+yumFl+QMCiDqUaAnaaeCkXPQUIf2qervWJbCIBxCf
vVIrMEuIex8Uv426FOlwBQIqwoYCLVvS6n/1+7R1364AwNgzfazJkbQjMLsVLMmxdwupsoM2Eqhg
Yq3yR2oOkjXKNBPTTf2VhMRYUd7mWwqkhlYCL391KHEC9oMRTVJdMdxG18Dn7BxLwBSjopXtOKRw
MR2kl1fLm8qrXBWdVUju1laHfkartxnWdxgwER9UIrbbipQFvXup4ECQof1RUi7d2RSOQ3cGXoJ+
iBloTAdNBdAQLymKC6408y0JU5yt5FgSpfCYKkpRpfQdsWn70zDemCDgHNhQsRvpN0h2ErJWJcni
382K5mewyTbcBJC4Du+qdVoxP/kSg5kAAiLb37NjwW6NPdsC6MeC3tKhT+Dpkak22fjmgWyGM6I3
1qKuDKvKMNbg5e68oTBGMRaArusD5J7aybtxykiClgkYDl2/Q+Be3XlVudlA/rW3ovwVmNXGQI+p
I7lZn7n2nGn0c4kGG3d7iXyaDFxH1UowSte3DbUH1lqWmZZrMxfW4Nnzx87261sX05LQ+Z3lkNrB
lHgXoPbisTkCtMj7c/qyNgv9yTgwA67Iu6l/IqVWtJfwdb0erE2xNCxpBTTgGMeQ4R3KBCj2IQLL
GXSBoHEr2wKcJuQ8T4GGHMWVRc+RFICr6U5Y01856mzk7xRCTKtauZ4NbeVT1YPc+QVdtl6ogJMr
hTrFn1U44JLThMW82prjdHcqR9WNLHHjbKzMntidc7kBtpDSRIlnQFXHCs5HbYgmIA9kRsSHiwrm
IzbpbUhEbG80hTEWY5+5voDO1CalxxYhg0Ac6jx/Gyt+papt7eUPxS5MNlJtT1MF/XJaaPpJKbvE
tR0v1cQj9CG9rCNHiiFFCusWOBh9jOurFh7VHJ5ZzGpIq1kwfPOyP5CNwmp8po6MPd3rKYauAv2r
Uy7RoB59ACAiw4qsDeeuauRr7K3Zy9HJl+xWTREZMzENRmIJwIjU5wycja4GcfVJ0WQxTBWvlnNe
wkg3X9klChezF1GkjyMbY1HWEsreWL6vyNl7n2tjsccXud5gEToCgh6J1g0CqjAFNJGTHMT+Ch13
IkAMR+BF3C1wBSExbHmzZijN9Y5iXVW/0Kw8D4IzrXG99T1tGTcO6QZz3Hu7Rz79/j7ALhaOa28t
4fpx8RAD6g7OBjGYIzq20GR+w8ak9Cjq4NtYQdIcSVVLNjRbUCXFM9porxDzJLbQRdzIQNOEOZpU
9Yvq1pK9sc1KNwYWeNrNy8WomxAlbwj9J/vGMtNKv1G1JR/ONqeykj7yMmht89s1J6FDDd6l2w1s
XM+R998ibccfcLxZiqrfb+VYW+5we1dmN5K2UiUWNdf0ySQ9zp6UI0+tvHpD2+LtMlN1C3fk0qbU
gccdQ0xzPtYGKhu/L3WKdNkB0WNJpO1Yi7gbGa7KtClATGHF1EVJXBQ8/wKmyhnA/6E4yDMrTQos
G8+q4Mp71bYyHXGs1FkRqqI5iD2Pk3owgVVKzZGW2zS3sO2Wx66qRZgLQwon4Q+w89AkGwFdAXYx
ThLyBWhSTR+6yBbrq8eTVJdVTXAHnruqmlkpBHDiUNa6NhBxINdXEZl+cls3Lc2PydaWHoWb3naj
3YtTOaJm0GQi5s0vypYBFcArEDQh2GHVy76YF3igsCbtCltUz0QfNJNJ/aA4wK0CCHSMCs1vzaOC
3Xf1KMEOXNi89dG/n0YTwfoN/7KURP8oOtWhaM3t0TuUa6Y76wwbrkTVD/k5XmMQO284IAog1/ZK
0wJquAFACYD7lOFI2qvqazpBhzBeJyU96T/oes5/zdHFEkDchPF64XaRsfRXoD16oI0q8bwfkeQi
JJ9gBGsQJsexLSye+7AjHMl/SBK0B9oCj0UB4PgLyIB+y6E5YPeB39SoI3+0Viaakt227MqC9nzn
O8pit+rZIvW2vZAbhXQOOEgb1e5DZPcOCySiGg9aw5zxq7U63ean2YvnGxqRHC6a6C8TlIrlnIGl
Qp0RNoAknvZh0ApIQKvRkgu1o1RaA5pt4+kGXhtQ5HFtU1ZwV6eSTaZnhuSu6eXM6p82bjmHtywx
hT1zRqqFFzunRb3yvqrzqkLuIk/Hl4GfUhNpyoHwZrezkPbG+lc9xOd7ZdOxqh6ngwVVkBoq3Z8D
TgHYEJy+e7LdMhMxe/5WcG6aQLLSdT6l+vwWaJe4sc5qSErXopXT/CHbstdrVFEtUHlM5Qz2i+SI
D0WVloZxnJN+RK94P73G2LVYiCXIOV7KOJFJ/pgi6LmtQFdCpGC15CPUZYSoVLma1yXvZkw4NYcE
5oYQbcaQxL8x6QKuHD2DqQJJz4m6A5O7jYAe9JXwPfZNqKp/OySKujOjFkJzoR97vL7+Yh8ZJ59M
oRraGNI1CeCqqth0U27mv6zF4OmvzaQXiKC7ISOwxV36+w7BBzEkNnD1c6kXEghwrA012/PSiSP5
ZF+I6SYBkEEwpaJBZYRx1esonr6uDkHqcb45H3V4Hssn+twK2n+pSE5+KIM4bD/sYIfO8QVRpNOC
voouGqRo8lsUpGQei63qRPGR5b+vsT3dbK5SGciLRMKInf/RbbV9Z+ixT2vCJmeah8XkpW7rytcr
1hXWnB2BcKo8qIInOE7D/C+JJS6+0uFQAA0iak4JL1pj/13dTiUUdPSReJ9hnAgLH8dS0qqpkv0c
alHH03xqaNERi6e7P7VozdMyY8UbpJWkUdsa0nsaP7Wg6Mv21pLc6aNDjJixc6dAhYqWjRff95fG
HNe3LjmCrjnbza6eCtjTgArH47fuOIQXlfLZdmShXxkZe5ZdJSUL6HY0An2h2Y3ZvgI3Oo6/wDWo
WJ24iw0lKGPzJXfgCwQAFpU6D3XH6vnN/TqE1UJH2lEfBLzY1kLLpOaxJ752LKbR6GlYvVxiCPkZ
+EWcVMzJVp/q8jgDzpN6gjFVTlPNrmeH7rS9Udt0yxplTMDR4VC8Gueq4DmrlcoD4gZ2g6TvYW6D
Jvi5QBmGRVAiK+r1ON64vjdJauLmxgMdZaSkN+MyUf4ym4qtiloCJxI02y2cReCbv7VRAuYtdAIE
3o4+OrM+XWCNvoSquQGHQXuQ8kk3ZNzOmDKgW8Or2UM82GLp/L7RkmB26XOzDiO9M8phxg4kWg3s
/NxVMPw60wWbrqyb05KJaOkYbCC0ep51PunKI4gmvbtuQfBqr3G6tfBOcRBXRA44KQuN+hpMjAXD
RdZSNrlKEM4eZ9hrJGWSsn6hBGmWZhXylpJOyeiIZXcvmHh0EcgCbQvUDpAx5vwAS9a2vyBhlU/r
Zb5SoJ3PW3JdhXeDQHsZOedV2FVjd0Y/+dz/2XM1JvHpzNqJWhZlAZLzroNOs0VFn9YLJ/X8Abq+
E9pRfIlcC0KWxxW6OuooYSU7qS1NMQVLxxxCvVT5IJqlibe9j19JCQVqU27P9n/WHlNu9LmqF2hV
iGD84z/2G5/d9reP/nLOidUvPw337fLzPRDZ/ulPuRIXju4rudBbIvb+ffXVJb7rh56+0LP77bm+
0UsT0L9otf/7V9faxvPUNfJbhj3c0ajTdp6jyWe46KSrL3BVeVVG+8eQnp8LZAHtMMoZ3OmLF/mv
xv/V4/zFO3r6Zx49+udqKHuZHlCY5ZetRC0S5t8z9pML/Dl213xOQgrCMRLL2xd54C/HHriMne3h
O/vL4fP/l1fwr7upgkD+vpdwcok/X4JjPyeRQ9b9y5GjFvfcoA5LMZ4ywN9rzNKiFUv1PTP/1KAD
kNRUE04GHnjPpUqosyzUkuDzv9nw6ROg5uTEEv0PNj1zTqMw+g1YFL7lCyvyaPp15zmlW9/eFsbf
bPxUdKlt/tj0Wxg92zfx1qGWyNfj8Xv6c9CJNtUZgG7b199tFRhbOfDHXgJbHACETps2NUbe6qNF
YGAZDIMuXlKp/pstAmnj/IOLwHbZBMhyyhAfJvnL8XPygZcgguSf7YuT8W/2Fpi8/4W3QGN2QncY
LQ+jfPQW3OcGoBwK0fsq+fsZRBsn9gfXgqM/51WCO7J3g3jiBfnYQ9Mn+WD96Sl871r4Do/pD4/x
GCf53eZQJvfdF17pN3/gwZ/6+gK7L/Xq7j//DYfp0c+Je6mu/Ke7+Y9HZ+bm7n3x4YP7t91m//V9
fF/f+dG9Hgb18M2XyX17236Ol+2DZX/KN7cFPul/5Z/u2/72S19P2bs/n+SrDvN/mMKnLgz9qEdX
99lR2uN+Sh7dAbQVe+lH73B9WyZ99enRlXeH5Ucv/eZ+enaQHlZT8jl7eFKZVlOZgf+F6/+Oq32X
35Z3z+Tfq9tP7e1d1T6+F50xHr7xl+HJd03Emwqu6XTf9c/e37dMStWy3h8uq8YE8uXhGz9yn/H2
2bvPiOM+nhEVOP3oG6On9S1Zm4fH3J5bGaMfvfLbNik/3z87v5tu27tnrzqZk0e3Ueffj94GC/Pp
/vOjCyvv6kcv/O62y277z/H9dPsoZDOV8/qjl/8NLZnyj6WzfDkAik7C5PjRO7wZyttx6B8uJFML
/1TkuJ6+8l8Zwz+C5q9N5EnO4V/9AEZaLvw5v79t//HfAAAA//8=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71898</xdr:colOff>
      <xdr:row>9</xdr:row>
      <xdr:rowOff>49775</xdr:rowOff>
    </xdr:from>
    <xdr:to>
      <xdr:col>8</xdr:col>
      <xdr:colOff>41377</xdr:colOff>
      <xdr:row>33</xdr:row>
      <xdr:rowOff>30725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3CC70-3C3C-3D2B-3163-60D010E9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415979</xdr:colOff>
      <xdr:row>0</xdr:row>
      <xdr:rowOff>43912</xdr:rowOff>
    </xdr:from>
    <xdr:to>
      <xdr:col>10</xdr:col>
      <xdr:colOff>314380</xdr:colOff>
      <xdr:row>21</xdr:row>
      <xdr:rowOff>157028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ACBB4-C65C-F4BB-EA8A-C955C311B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549274</xdr:colOff>
      <xdr:row>37</xdr:row>
      <xdr:rowOff>25400</xdr:rowOff>
    </xdr:from>
    <xdr:to>
      <xdr:col>23</xdr:col>
      <xdr:colOff>165100</xdr:colOff>
      <xdr:row>63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F43F9-2E36-1935-8F35-D0A27695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10</xdr:row>
      <xdr:rowOff>57150</xdr:rowOff>
    </xdr:from>
    <xdr:to>
      <xdr:col>23</xdr:col>
      <xdr:colOff>501650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2E24-ED60-426D-9843-B180B9F92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21004</xdr:colOff>
      <xdr:row>7</xdr:row>
      <xdr:rowOff>160162</xdr:rowOff>
    </xdr:from>
    <xdr:to>
      <xdr:col>7</xdr:col>
      <xdr:colOff>593427</xdr:colOff>
      <xdr:row>31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C16AA-7BE8-F175-2658-A8709703A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360549</xdr:colOff>
      <xdr:row>17</xdr:row>
      <xdr:rowOff>93505</xdr:rowOff>
    </xdr:from>
    <xdr:to>
      <xdr:col>18</xdr:col>
      <xdr:colOff>398071</xdr:colOff>
      <xdr:row>42</xdr:row>
      <xdr:rowOff>53673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A60C299-CBB5-9E39-D88F-C62B35442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2038" y="3309037"/>
              <a:ext cx="5509331" cy="4688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121379</xdr:colOff>
      <xdr:row>42</xdr:row>
      <xdr:rowOff>122737</xdr:rowOff>
    </xdr:from>
    <xdr:to>
      <xdr:col>6</xdr:col>
      <xdr:colOff>522076</xdr:colOff>
      <xdr:row>64</xdr:row>
      <xdr:rowOff>14983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21FCD-1A25-D847-6CDA-03A9FB47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642080</xdr:colOff>
      <xdr:row>42</xdr:row>
      <xdr:rowOff>179214</xdr:rowOff>
    </xdr:from>
    <xdr:to>
      <xdr:col>15</xdr:col>
      <xdr:colOff>129825</xdr:colOff>
      <xdr:row>64</xdr:row>
      <xdr:rowOff>56616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8EBFF-C570-F2E3-B590-112EC97E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212628</xdr:colOff>
      <xdr:row>17</xdr:row>
      <xdr:rowOff>135766</xdr:rowOff>
    </xdr:from>
    <xdr:to>
      <xdr:col>9</xdr:col>
      <xdr:colOff>177992</xdr:colOff>
      <xdr:row>40</xdr:row>
      <xdr:rowOff>159435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6B7317-A2AE-FDFA-7654-47876301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27</xdr:row>
      <xdr:rowOff>38100</xdr:rowOff>
    </xdr:from>
    <xdr:to>
      <xdr:col>10</xdr:col>
      <xdr:colOff>368300</xdr:colOff>
      <xdr:row>47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7DF49-EFB2-5A4D-DB85-257514D9E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389661</xdr:colOff>
      <xdr:row>49</xdr:row>
      <xdr:rowOff>31438</xdr:rowOff>
    </xdr:from>
    <xdr:to>
      <xdr:col>10</xdr:col>
      <xdr:colOff>373786</xdr:colOff>
      <xdr:row>69</xdr:row>
      <xdr:rowOff>160946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56BA9-2C85-9EE2-9549-6757F2CAB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301624</xdr:colOff>
      <xdr:row>11</xdr:row>
      <xdr:rowOff>76200</xdr:rowOff>
    </xdr:from>
    <xdr:to>
      <xdr:col>14</xdr:col>
      <xdr:colOff>457199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2CE2F-AA9D-4232-BF26-8DCE4B5D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25</xdr:row>
      <xdr:rowOff>76200</xdr:rowOff>
    </xdr:from>
    <xdr:to>
      <xdr:col>14</xdr:col>
      <xdr:colOff>419100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78634-BCB5-D89F-A461-E5A2131EC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98012</xdr:colOff>
      <xdr:row>11</xdr:row>
      <xdr:rowOff>86344</xdr:rowOff>
    </xdr:from>
    <xdr:to>
      <xdr:col>5</xdr:col>
      <xdr:colOff>309417</xdr:colOff>
      <xdr:row>34</xdr:row>
      <xdr:rowOff>162544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4D700-02ED-A2CC-8996-57FD91ED2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142874</xdr:colOff>
      <xdr:row>7</xdr:row>
      <xdr:rowOff>116390</xdr:rowOff>
    </xdr:from>
    <xdr:to>
      <xdr:col>33</xdr:col>
      <xdr:colOff>355600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7305E-69C9-BECA-0892-0FAE3635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40968</xdr:colOff>
      <xdr:row>35</xdr:row>
      <xdr:rowOff>174113</xdr:rowOff>
    </xdr:from>
    <xdr:to>
      <xdr:col>33</xdr:col>
      <xdr:colOff>253694</xdr:colOff>
      <xdr:row>61</xdr:row>
      <xdr:rowOff>13068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731FD-BCED-4F2B-B1C1-579C3799B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265886</xdr:colOff>
      <xdr:row>0</xdr:row>
      <xdr:rowOff>11071</xdr:rowOff>
    </xdr:from>
    <xdr:to>
      <xdr:col>10</xdr:col>
      <xdr:colOff>310336</xdr:colOff>
      <xdr:row>18</xdr:row>
      <xdr:rowOff>49171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AD883-CE23-7A79-4FE8-D2FC41B37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ron John" refreshedDate="45616.662452314813" createdVersion="8" refreshedVersion="8" minRefreshableVersion="3" recordCount="766" xr:uid="{67A75013-8227-4921-BE3A-92FCAB489933}">
  <cacheSource type="worksheet">
    <worksheetSource ref="A1:E1048576" sheet="productsales"/>
  </cacheSource>
  <cacheFields count="5">
    <cacheField name="productId" numFmtId="0">
      <sharedItems containsString="0" containsBlank="1" containsNumber="1" containsInteger="1" minValue="1" maxValue="200" count="2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m/>
      </sharedItems>
    </cacheField>
    <cacheField name="productName" numFmtId="0">
      <sharedItems containsBlank="1" count="198">
        <s v="Mediocre Plastic Gloves"/>
        <s v="Incredible Bronze Keyboard"/>
        <s v="Synergistic Bronze Keyboard"/>
        <s v="Intelligent Iron Shoes"/>
        <s v="Gorgeous Wooden Bag"/>
        <s v="Small Bronze Pants"/>
        <s v="Lightweight Wooden Lamp"/>
        <s v="Mediocre Plastic Table"/>
        <s v="Fantastic Rubber Bench"/>
        <s v="Mediocre Steel Car"/>
        <s v="Intelligent Granite Plate"/>
        <s v="Incredible Silk Bottle"/>
        <s v="Incredible Leather Shoes"/>
        <s v="Aerodynamic Linen Shoes"/>
        <s v="Lightweight Silk Bottle"/>
        <s v="Heavy Duty Bronze Lamp"/>
        <s v="Ergonomic Aluminum Table"/>
        <s v="Heavy Duty Granite Bag"/>
        <s v="Lightweight Silk Pants"/>
        <s v="Fantastic Linen Computer"/>
        <s v="Awesome Paper Shoes"/>
        <s v="Heavy Duty Paper Coat"/>
        <s v="Aerodynamic Leather Bag"/>
        <s v="Aerodynamic Marble Lamp"/>
        <s v="Ergonomic Concrete Knife"/>
        <s v="Practical Aluminum Table"/>
        <s v="Mediocre Wooden Bag"/>
        <s v="Lightweight Leather Watch"/>
        <s v="Heavy Duty Rubber Bottle"/>
        <s v="Lightweight Aluminum Pants"/>
        <s v="Enormous Wool Clock"/>
        <s v="Aerodynamic Linen Clock"/>
        <s v="Aerodynamic Leather Watch"/>
        <s v="Incredible Cotton Shirt"/>
        <s v="Enormous Wool Computer"/>
        <s v="Intelligent Concrete Wallet"/>
        <s v="Heavy Duty Linen Clock"/>
        <s v="Aerodynamic Plastic Shoes"/>
        <s v="Heavy Duty Rubber Keyboard"/>
        <s v="Fantastic Silk Knife"/>
        <s v="Enormous Concrete Bench"/>
        <s v="Enormous Linen Table"/>
        <s v="Sleek Bronze Lamp"/>
        <s v="Mediocre Iron Chair"/>
        <s v="Practical Linen Chair"/>
        <s v="Heavy Duty Wool Bench"/>
        <s v="Lightweight Aluminum Gloves"/>
        <s v="Awesome Cotton Watch"/>
        <s v="Small Cotton Coat"/>
        <s v="Synergistic Concrete Plate"/>
        <s v="Practical Wool Chair"/>
        <s v="Practical Marble Pants"/>
        <s v="Small Plastic Bottle"/>
        <s v="Durable Rubber Clock"/>
        <s v="Sleek Copper Knife"/>
        <s v="Aerodynamic Copper Lamp"/>
        <s v="Awesome Bronze Knife"/>
        <s v="Rustic Copper Knife"/>
        <s v="Rustic Wooden Knife"/>
        <s v="Synergistic Iron Car"/>
        <s v="Incredible Rubber Clock"/>
        <s v="Enormous Concrete Coat"/>
        <s v="Gorgeous Linen Shirt"/>
        <s v="Synergistic Silk Hat"/>
        <s v="Incredible Silk Computer"/>
        <s v="Enormous Wooden Clock"/>
        <s v="Rustic Marble Shirt"/>
        <s v="Fantastic Aluminum Clock"/>
        <s v="Heavy Duty Plastic Knife"/>
        <s v="Synergistic Marble Plate"/>
        <s v="Ergonomic Iron Lamp"/>
        <s v="Small Aluminum Bench"/>
        <s v="Enormous Granite Knife"/>
        <s v="Enormous Rubber Shirt"/>
        <s v="Gorgeous Wooden Pants"/>
        <s v="Aerodynamic Wool Coat"/>
        <s v="Sleek Rubber Pants"/>
        <s v="Sleek Concrete Bench"/>
        <s v="Small Linen Lamp"/>
        <s v="Aerodynamic Copper Bag"/>
        <s v="Lightweight Bronze Table"/>
        <s v="Ergonomic Wooden Bag"/>
        <s v="Mediocre Steel Knife"/>
        <s v="Small Steel Shoes"/>
        <s v="Synergistic Bronze Computer"/>
        <s v="Fantastic Marble Computer"/>
        <s v="Awesome Aluminum Bag"/>
        <s v="Small Bronze Watch"/>
        <s v="Intelligent Concrete Bag"/>
        <s v="Durable Wooden Bench"/>
        <s v="Fantastic Wooden Keyboard"/>
        <s v="Awesome Aluminum Bottle"/>
        <s v="Intelligent Plastic Plate"/>
        <s v="Incredible Paper Coat"/>
        <s v="Enormous Copper Car"/>
        <s v="Enormous Copper Lamp"/>
        <s v="Ergonomic Steel Car"/>
        <s v="Fantastic Concrete Bag"/>
        <s v="Intelligent Leather Pants"/>
        <s v="Durable Silk Clock"/>
        <s v="Awesome Wooden Hat"/>
        <s v="Gorgeous Concrete Car"/>
        <s v="Fantastic Concrete Plate"/>
        <s v="Rustic Steel Gloves"/>
        <s v="Aerodynamic Concrete Shirt"/>
        <s v="Intelligent Aluminum Plate"/>
        <s v="Aerodynamic Silk Table"/>
        <s v="Synergistic Cotton Computer"/>
        <s v="Intelligent Silk Knife"/>
        <s v="Enormous Leather Car"/>
        <s v="Awesome Rubber Computer"/>
        <s v="Sleek Steel Pants"/>
        <s v="Fantastic Bronze Hat"/>
        <s v="Heavy Duty Copper Computer"/>
        <s v="Mediocre Steel Hat"/>
        <s v="Durable Linen Shirt"/>
        <s v="Durable Leather Shoes"/>
        <s v="Intelligent Cotton Knife"/>
        <s v="Incredible Marble Coat"/>
        <s v="Gorgeous Plastic Clock"/>
        <s v="Sleek Plastic Computer"/>
        <s v="Awesome Leather Shoes"/>
        <s v="Ergonomic Paper Bench"/>
        <s v="Small Silk Keyboard"/>
        <s v="Incredible Paper Wallet"/>
        <s v="Lightweight Iron Plate"/>
        <s v="Intelligent Silk Wallet"/>
        <s v="Intelligent Paper Wallet"/>
        <s v="Rustic Steel Bag"/>
        <s v="Lightweight Concrete Chair"/>
        <s v="Lightweight Rubber Shirt"/>
        <s v="Lightweight Plastic Watch"/>
        <s v="Aerodynamic Wooden Plate"/>
        <s v="Small Silk Coat"/>
        <s v="Lightweight Copper Keyboard"/>
        <s v="Gorgeous Plastic Coat"/>
        <s v="Practical Wooden Coat"/>
        <s v="Lightweight Wool Bottle"/>
        <s v="Incredible Wool Clock"/>
        <s v="Gorgeous Cotton Bench"/>
        <s v="Small Steel Car"/>
        <s v="Mediocre Marble Knife"/>
        <s v="Ergonomic Marble Knife"/>
        <s v="Heavy Duty Paper Computer"/>
        <s v="Lightweight Wooden Table"/>
        <s v="Durable Concrete Clock"/>
        <s v="Gorgeous Wooden Gloves"/>
        <s v="Incredible Wool Plate"/>
        <s v="Synergistic Wool Watch"/>
        <s v="Ergonomic Granite Watch"/>
        <s v="Incredible Cotton Pants"/>
        <s v="Heavy Duty Marble Table"/>
        <s v="Gorgeous Concrete Pants"/>
        <s v="Incredible Wooden Shirt"/>
        <s v="Fantastic Leather Bench"/>
        <s v="Ergonomic Copper Computer"/>
        <s v="Enormous Concrete Clock"/>
        <s v="Practical Cotton Wallet"/>
        <s v="Incredible Plastic Clock"/>
        <s v="Enormous Wool Wallet"/>
        <s v="Ergonomic Wooden Wallet"/>
        <s v="Mediocre Plastic Pants"/>
        <s v="Mediocre Aluminum Plate"/>
        <s v="Gorgeous Concrete Bench"/>
        <s v="Incredible Leather Plate"/>
        <s v="Sleek Granite Lamp"/>
        <s v="Fantastic Wooden Coat"/>
        <s v="Practical Copper Shoes"/>
        <s v="Mediocre Rubber Bench"/>
        <s v="Mediocre Granite Wallet"/>
        <s v="Fantastic Silk Gloves"/>
        <s v="Sleek Bronze Keyboard"/>
        <s v="Rustic Paper Wallet"/>
        <s v="Gorgeous Wool Shirt"/>
        <s v="Enormous Concrete Pants"/>
        <s v="Heavy Duty Bronze Car"/>
        <s v="Rustic Linen Computer"/>
        <s v="Aerodynamic Linen Gloves"/>
        <s v="Incredible Marble Shoes"/>
        <s v="Mediocre Granite Shirt"/>
        <s v="Fantastic Concrete Bottle"/>
        <s v="Fantastic Marble Watch"/>
        <s v="Gorgeous Marble Bench"/>
        <s v="Gorgeous Bronze Computer"/>
        <s v="Enormous Paper Coat"/>
        <s v="Heavy Duty Linen Watch"/>
        <s v="Mediocre Concrete Bottle"/>
        <s v="Heavy Duty Bronze Watch"/>
        <s v="Small Copper Bag"/>
        <s v="Rustic Silk Clock"/>
        <s v="Awesome Rubber Keyboard"/>
        <s v="Enormous Iron Plate"/>
        <s v="Incredible Paper Bench"/>
        <s v="Fantastic Wooden Chair"/>
        <s v="Gorgeous Paper Wallet"/>
        <s v="Sleek Cotton Lamp"/>
        <s v="Heavy Duty Silk Plate"/>
        <m/>
      </sharedItems>
    </cacheField>
    <cacheField name="salesYear" numFmtId="0">
      <sharedItems containsString="0" containsBlank="1" containsNumber="1" containsInteger="1" minValue="2020" maxValue="2023" count="5">
        <n v="2020"/>
        <n v="2021"/>
        <n v="2022"/>
        <n v="2023"/>
        <m/>
      </sharedItems>
    </cacheField>
    <cacheField name="totalQuantitySold" numFmtId="0">
      <sharedItems containsString="0" containsBlank="1" containsNumber="1" containsInteger="1" minValue="1" maxValue="107" count="95">
        <n v="71"/>
        <n v="28"/>
        <n v="36"/>
        <n v="21"/>
        <n v="26"/>
        <n v="8"/>
        <n v="6"/>
        <n v="22"/>
        <n v="49"/>
        <n v="15"/>
        <n v="20"/>
        <n v="32"/>
        <n v="10"/>
        <n v="31"/>
        <n v="3"/>
        <n v="62"/>
        <n v="4"/>
        <n v="12"/>
        <n v="42"/>
        <n v="24"/>
        <n v="57"/>
        <n v="34"/>
        <n v="16"/>
        <n v="73"/>
        <n v="17"/>
        <n v="47"/>
        <n v="97"/>
        <n v="53"/>
        <n v="43"/>
        <n v="40"/>
        <n v="89"/>
        <n v="25"/>
        <n v="33"/>
        <n v="37"/>
        <n v="44"/>
        <n v="65"/>
        <n v="48"/>
        <n v="11"/>
        <n v="70"/>
        <n v="75"/>
        <n v="52"/>
        <n v="67"/>
        <n v="66"/>
        <n v="18"/>
        <n v="19"/>
        <n v="64"/>
        <n v="7"/>
        <n v="76"/>
        <n v="5"/>
        <n v="55"/>
        <n v="69"/>
        <n v="39"/>
        <n v="23"/>
        <n v="29"/>
        <n v="104"/>
        <n v="1"/>
        <n v="14"/>
        <n v="13"/>
        <n v="2"/>
        <n v="27"/>
        <n v="9"/>
        <n v="30"/>
        <n v="107"/>
        <n v="38"/>
        <n v="41"/>
        <n v="60"/>
        <n v="45"/>
        <n v="98"/>
        <n v="51"/>
        <n v="50"/>
        <n v="54"/>
        <n v="86"/>
        <n v="56"/>
        <n v="61"/>
        <n v="46"/>
        <n v="92"/>
        <n v="68"/>
        <n v="100"/>
        <n v="35"/>
        <n v="74"/>
        <n v="95"/>
        <n v="59"/>
        <n v="87"/>
        <n v="83"/>
        <n v="84"/>
        <n v="85"/>
        <n v="72"/>
        <n v="88"/>
        <n v="58"/>
        <n v="81"/>
        <n v="78"/>
        <n v="102"/>
        <n v="90"/>
        <n v="93"/>
        <m/>
      </sharedItems>
    </cacheField>
    <cacheField name="totalRevenue" numFmtId="0">
      <sharedItems containsString="0" containsBlank="1" containsNumber="1" minValue="2.4500000000000002" maxValue="487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ron John" refreshedDate="45627.774531365743" createdVersion="8" refreshedVersion="8" minRefreshableVersion="3" recordCount="30" xr:uid="{455114DB-4B19-4985-A3C3-4ED806B7BE83}">
  <cacheSource type="worksheet">
    <worksheetSource name="Query7"/>
  </cacheSource>
  <cacheFields count="3">
    <cacheField name="province" numFmtId="0">
      <sharedItems count="10">
        <s v="AB"/>
        <s v="BC"/>
        <s v="MB"/>
        <s v="NB"/>
        <s v="NF"/>
        <s v="NS"/>
        <s v="ON"/>
        <s v="PE"/>
        <s v="QC"/>
        <s v="SK"/>
      </sharedItems>
    </cacheField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totalSales" numFmtId="0">
      <sharedItems containsSemiMixedTypes="0" containsString="0" containsNumber="1" minValue="33439.22" maxValue="10121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x v="0"/>
    <x v="0"/>
    <x v="0"/>
    <x v="0"/>
    <n v="18028.32"/>
  </r>
  <r>
    <x v="0"/>
    <x v="0"/>
    <x v="1"/>
    <x v="1"/>
    <n v="7109.76"/>
  </r>
  <r>
    <x v="0"/>
    <x v="0"/>
    <x v="2"/>
    <x v="2"/>
    <n v="9141.1200000000008"/>
  </r>
  <r>
    <x v="1"/>
    <x v="1"/>
    <x v="0"/>
    <x v="3"/>
    <n v="6139.14"/>
  </r>
  <r>
    <x v="1"/>
    <x v="1"/>
    <x v="1"/>
    <x v="4"/>
    <n v="7600.84"/>
  </r>
  <r>
    <x v="1"/>
    <x v="1"/>
    <x v="2"/>
    <x v="5"/>
    <n v="2338.7199999999998"/>
  </r>
  <r>
    <x v="1"/>
    <x v="1"/>
    <x v="3"/>
    <x v="6"/>
    <n v="1754.04"/>
  </r>
  <r>
    <x v="2"/>
    <x v="2"/>
    <x v="0"/>
    <x v="7"/>
    <n v="5892.7"/>
  </r>
  <r>
    <x v="2"/>
    <x v="2"/>
    <x v="1"/>
    <x v="8"/>
    <n v="13124.65"/>
  </r>
  <r>
    <x v="2"/>
    <x v="2"/>
    <x v="2"/>
    <x v="9"/>
    <n v="4017.75"/>
  </r>
  <r>
    <x v="2"/>
    <x v="2"/>
    <x v="3"/>
    <x v="10"/>
    <n v="5357"/>
  </r>
  <r>
    <x v="3"/>
    <x v="3"/>
    <x v="0"/>
    <x v="11"/>
    <n v="13947.84"/>
  </r>
  <r>
    <x v="3"/>
    <x v="3"/>
    <x v="1"/>
    <x v="12"/>
    <n v="4358.7"/>
  </r>
  <r>
    <x v="3"/>
    <x v="3"/>
    <x v="2"/>
    <x v="3"/>
    <n v="9153.27"/>
  </r>
  <r>
    <x v="3"/>
    <x v="3"/>
    <x v="3"/>
    <x v="12"/>
    <n v="4358.7"/>
  </r>
  <r>
    <x v="4"/>
    <x v="4"/>
    <x v="0"/>
    <x v="13"/>
    <n v="13465.47"/>
  </r>
  <r>
    <x v="4"/>
    <x v="4"/>
    <x v="1"/>
    <x v="14"/>
    <n v="1303.1099999999999"/>
  </r>
  <r>
    <x v="4"/>
    <x v="4"/>
    <x v="2"/>
    <x v="7"/>
    <n v="9556.14"/>
  </r>
  <r>
    <x v="4"/>
    <x v="4"/>
    <x v="3"/>
    <x v="13"/>
    <n v="13465.47"/>
  </r>
  <r>
    <x v="5"/>
    <x v="5"/>
    <x v="0"/>
    <x v="10"/>
    <n v="2346"/>
  </r>
  <r>
    <x v="5"/>
    <x v="5"/>
    <x v="1"/>
    <x v="15"/>
    <n v="7272.6"/>
  </r>
  <r>
    <x v="5"/>
    <x v="5"/>
    <x v="2"/>
    <x v="4"/>
    <n v="3049.8"/>
  </r>
  <r>
    <x v="5"/>
    <x v="5"/>
    <x v="3"/>
    <x v="2"/>
    <n v="4222.8"/>
  </r>
  <r>
    <x v="6"/>
    <x v="6"/>
    <x v="0"/>
    <x v="16"/>
    <n v="205.6"/>
  </r>
  <r>
    <x v="6"/>
    <x v="6"/>
    <x v="1"/>
    <x v="17"/>
    <n v="616.79999999999995"/>
  </r>
  <r>
    <x v="6"/>
    <x v="6"/>
    <x v="2"/>
    <x v="18"/>
    <n v="2158.8000000000002"/>
  </r>
  <r>
    <x v="6"/>
    <x v="6"/>
    <x v="3"/>
    <x v="19"/>
    <n v="1233.5999999999999"/>
  </r>
  <r>
    <x v="7"/>
    <x v="7"/>
    <x v="0"/>
    <x v="20"/>
    <n v="25231.62"/>
  </r>
  <r>
    <x v="7"/>
    <x v="7"/>
    <x v="1"/>
    <x v="21"/>
    <n v="15050.44"/>
  </r>
  <r>
    <x v="7"/>
    <x v="7"/>
    <x v="2"/>
    <x v="22"/>
    <n v="7082.56"/>
  </r>
  <r>
    <x v="7"/>
    <x v="7"/>
    <x v="3"/>
    <x v="9"/>
    <n v="6639.9"/>
  </r>
  <r>
    <x v="8"/>
    <x v="8"/>
    <x v="0"/>
    <x v="23"/>
    <n v="32480.62"/>
  </r>
  <r>
    <x v="8"/>
    <x v="8"/>
    <x v="1"/>
    <x v="24"/>
    <n v="7563.98"/>
  </r>
  <r>
    <x v="8"/>
    <x v="8"/>
    <x v="2"/>
    <x v="25"/>
    <n v="20912.18"/>
  </r>
  <r>
    <x v="9"/>
    <x v="9"/>
    <x v="0"/>
    <x v="12"/>
    <n v="2063.3000000000002"/>
  </r>
  <r>
    <x v="9"/>
    <x v="9"/>
    <x v="1"/>
    <x v="26"/>
    <n v="20014.009999999998"/>
  </r>
  <r>
    <x v="9"/>
    <x v="9"/>
    <x v="2"/>
    <x v="12"/>
    <n v="2063.3000000000002"/>
  </r>
  <r>
    <x v="9"/>
    <x v="9"/>
    <x v="3"/>
    <x v="27"/>
    <n v="10935.49"/>
  </r>
  <r>
    <x v="10"/>
    <x v="10"/>
    <x v="1"/>
    <x v="16"/>
    <n v="1890"/>
  </r>
  <r>
    <x v="10"/>
    <x v="10"/>
    <x v="2"/>
    <x v="28"/>
    <n v="20317.5"/>
  </r>
  <r>
    <x v="10"/>
    <x v="10"/>
    <x v="3"/>
    <x v="29"/>
    <n v="18900"/>
  </r>
  <r>
    <x v="11"/>
    <x v="11"/>
    <x v="0"/>
    <x v="30"/>
    <n v="3248.5"/>
  </r>
  <r>
    <x v="11"/>
    <x v="11"/>
    <x v="1"/>
    <x v="1"/>
    <n v="1022"/>
  </r>
  <r>
    <x v="11"/>
    <x v="11"/>
    <x v="2"/>
    <x v="31"/>
    <n v="912.5"/>
  </r>
  <r>
    <x v="11"/>
    <x v="11"/>
    <x v="3"/>
    <x v="32"/>
    <n v="1204.5"/>
  </r>
  <r>
    <x v="12"/>
    <x v="12"/>
    <x v="0"/>
    <x v="12"/>
    <n v="4267.5"/>
  </r>
  <r>
    <x v="12"/>
    <x v="12"/>
    <x v="2"/>
    <x v="31"/>
    <n v="10668.75"/>
  </r>
  <r>
    <x v="12"/>
    <x v="12"/>
    <x v="3"/>
    <x v="10"/>
    <n v="8535"/>
  </r>
  <r>
    <x v="13"/>
    <x v="13"/>
    <x v="0"/>
    <x v="33"/>
    <n v="6626.7"/>
  </r>
  <r>
    <x v="13"/>
    <x v="13"/>
    <x v="1"/>
    <x v="4"/>
    <n v="4656.6000000000004"/>
  </r>
  <r>
    <x v="13"/>
    <x v="13"/>
    <x v="2"/>
    <x v="20"/>
    <n v="10208.700000000001"/>
  </r>
  <r>
    <x v="13"/>
    <x v="13"/>
    <x v="3"/>
    <x v="34"/>
    <n v="7880.4"/>
  </r>
  <r>
    <x v="14"/>
    <x v="14"/>
    <x v="0"/>
    <x v="35"/>
    <n v="23822.5"/>
  </r>
  <r>
    <x v="14"/>
    <x v="14"/>
    <x v="1"/>
    <x v="21"/>
    <n v="12461"/>
  </r>
  <r>
    <x v="14"/>
    <x v="14"/>
    <x v="2"/>
    <x v="36"/>
    <n v="17592"/>
  </r>
  <r>
    <x v="14"/>
    <x v="14"/>
    <x v="3"/>
    <x v="32"/>
    <n v="12094.5"/>
  </r>
  <r>
    <x v="15"/>
    <x v="15"/>
    <x v="0"/>
    <x v="37"/>
    <n v="3836.25"/>
  </r>
  <r>
    <x v="15"/>
    <x v="15"/>
    <x v="1"/>
    <x v="38"/>
    <n v="24412.5"/>
  </r>
  <r>
    <x v="15"/>
    <x v="15"/>
    <x v="3"/>
    <x v="14"/>
    <n v="1046.25"/>
  </r>
  <r>
    <x v="16"/>
    <x v="16"/>
    <x v="0"/>
    <x v="1"/>
    <n v="7941.36"/>
  </r>
  <r>
    <x v="16"/>
    <x v="16"/>
    <x v="1"/>
    <x v="22"/>
    <n v="4537.92"/>
  </r>
  <r>
    <x v="16"/>
    <x v="16"/>
    <x v="2"/>
    <x v="39"/>
    <n v="21271.5"/>
  </r>
  <r>
    <x v="16"/>
    <x v="16"/>
    <x v="3"/>
    <x v="8"/>
    <n v="13897.38"/>
  </r>
  <r>
    <x v="17"/>
    <x v="17"/>
    <x v="0"/>
    <x v="40"/>
    <n v="3567.72"/>
  </r>
  <r>
    <x v="17"/>
    <x v="17"/>
    <x v="1"/>
    <x v="1"/>
    <n v="1921.08"/>
  </r>
  <r>
    <x v="17"/>
    <x v="17"/>
    <x v="2"/>
    <x v="15"/>
    <n v="4253.82"/>
  </r>
  <r>
    <x v="17"/>
    <x v="17"/>
    <x v="3"/>
    <x v="10"/>
    <n v="1372.2"/>
  </r>
  <r>
    <x v="18"/>
    <x v="18"/>
    <x v="0"/>
    <x v="41"/>
    <n v="29168.45"/>
  </r>
  <r>
    <x v="18"/>
    <x v="18"/>
    <x v="1"/>
    <x v="42"/>
    <n v="28733.1"/>
  </r>
  <r>
    <x v="18"/>
    <x v="18"/>
    <x v="2"/>
    <x v="28"/>
    <n v="18720.05"/>
  </r>
  <r>
    <x v="18"/>
    <x v="18"/>
    <x v="3"/>
    <x v="10"/>
    <n v="8707"/>
  </r>
  <r>
    <x v="19"/>
    <x v="19"/>
    <x v="0"/>
    <x v="5"/>
    <n v="470.24"/>
  </r>
  <r>
    <x v="19"/>
    <x v="19"/>
    <x v="1"/>
    <x v="41"/>
    <n v="3938.26"/>
  </r>
  <r>
    <x v="19"/>
    <x v="19"/>
    <x v="2"/>
    <x v="13"/>
    <n v="1822.18"/>
  </r>
  <r>
    <x v="19"/>
    <x v="19"/>
    <x v="3"/>
    <x v="6"/>
    <n v="352.68"/>
  </r>
  <r>
    <x v="20"/>
    <x v="20"/>
    <x v="0"/>
    <x v="12"/>
    <n v="2332.6"/>
  </r>
  <r>
    <x v="20"/>
    <x v="20"/>
    <x v="1"/>
    <x v="43"/>
    <n v="4198.68"/>
  </r>
  <r>
    <x v="20"/>
    <x v="20"/>
    <x v="2"/>
    <x v="7"/>
    <n v="5131.72"/>
  </r>
  <r>
    <x v="20"/>
    <x v="20"/>
    <x v="3"/>
    <x v="41"/>
    <n v="15628.42"/>
  </r>
  <r>
    <x v="21"/>
    <x v="21"/>
    <x v="0"/>
    <x v="44"/>
    <n v="527.63"/>
  </r>
  <r>
    <x v="21"/>
    <x v="21"/>
    <x v="1"/>
    <x v="45"/>
    <n v="1777.28"/>
  </r>
  <r>
    <x v="21"/>
    <x v="21"/>
    <x v="2"/>
    <x v="20"/>
    <n v="1582.89"/>
  </r>
  <r>
    <x v="21"/>
    <x v="21"/>
    <x v="3"/>
    <x v="11"/>
    <n v="888.64"/>
  </r>
  <r>
    <x v="22"/>
    <x v="22"/>
    <x v="0"/>
    <x v="46"/>
    <n v="2439.85"/>
  </r>
  <r>
    <x v="22"/>
    <x v="22"/>
    <x v="1"/>
    <x v="47"/>
    <n v="26489.8"/>
  </r>
  <r>
    <x v="22"/>
    <x v="22"/>
    <x v="2"/>
    <x v="24"/>
    <n v="5925.35"/>
  </r>
  <r>
    <x v="22"/>
    <x v="22"/>
    <x v="3"/>
    <x v="48"/>
    <n v="1742.75"/>
  </r>
  <r>
    <x v="23"/>
    <x v="23"/>
    <x v="0"/>
    <x v="43"/>
    <n v="4074.66"/>
  </r>
  <r>
    <x v="23"/>
    <x v="23"/>
    <x v="1"/>
    <x v="10"/>
    <n v="4527.3999999999996"/>
  </r>
  <r>
    <x v="23"/>
    <x v="23"/>
    <x v="2"/>
    <x v="35"/>
    <n v="14714.05"/>
  </r>
  <r>
    <x v="23"/>
    <x v="23"/>
    <x v="3"/>
    <x v="9"/>
    <n v="3395.55"/>
  </r>
  <r>
    <x v="24"/>
    <x v="24"/>
    <x v="0"/>
    <x v="43"/>
    <n v="4748.04"/>
  </r>
  <r>
    <x v="24"/>
    <x v="24"/>
    <x v="1"/>
    <x v="37"/>
    <n v="2901.58"/>
  </r>
  <r>
    <x v="24"/>
    <x v="24"/>
    <x v="2"/>
    <x v="19"/>
    <n v="6330.72"/>
  </r>
  <r>
    <x v="24"/>
    <x v="24"/>
    <x v="3"/>
    <x v="11"/>
    <n v="8440.9599999999991"/>
  </r>
  <r>
    <x v="25"/>
    <x v="25"/>
    <x v="0"/>
    <x v="49"/>
    <n v="10127.15"/>
  </r>
  <r>
    <x v="25"/>
    <x v="25"/>
    <x v="1"/>
    <x v="27"/>
    <n v="9758.89"/>
  </r>
  <r>
    <x v="25"/>
    <x v="25"/>
    <x v="2"/>
    <x v="50"/>
    <n v="12704.97"/>
  </r>
  <r>
    <x v="25"/>
    <x v="25"/>
    <x v="3"/>
    <x v="1"/>
    <n v="5155.6400000000003"/>
  </r>
  <r>
    <x v="26"/>
    <x v="26"/>
    <x v="0"/>
    <x v="15"/>
    <n v="1954.86"/>
  </r>
  <r>
    <x v="26"/>
    <x v="26"/>
    <x v="1"/>
    <x v="51"/>
    <n v="1229.67"/>
  </r>
  <r>
    <x v="26"/>
    <x v="26"/>
    <x v="2"/>
    <x v="52"/>
    <n v="725.19"/>
  </r>
  <r>
    <x v="26"/>
    <x v="26"/>
    <x v="3"/>
    <x v="13"/>
    <n v="977.43"/>
  </r>
  <r>
    <x v="27"/>
    <x v="27"/>
    <x v="0"/>
    <x v="53"/>
    <n v="9189.81"/>
  </r>
  <r>
    <x v="27"/>
    <x v="27"/>
    <x v="1"/>
    <x v="18"/>
    <n v="13309.38"/>
  </r>
  <r>
    <x v="27"/>
    <x v="27"/>
    <x v="2"/>
    <x v="3"/>
    <n v="6654.69"/>
  </r>
  <r>
    <x v="27"/>
    <x v="27"/>
    <x v="3"/>
    <x v="37"/>
    <n v="3485.79"/>
  </r>
  <r>
    <x v="28"/>
    <x v="28"/>
    <x v="0"/>
    <x v="43"/>
    <n v="5032.62"/>
  </r>
  <r>
    <x v="28"/>
    <x v="28"/>
    <x v="1"/>
    <x v="10"/>
    <n v="5591.8"/>
  </r>
  <r>
    <x v="28"/>
    <x v="28"/>
    <x v="2"/>
    <x v="23"/>
    <n v="20410.07"/>
  </r>
  <r>
    <x v="28"/>
    <x v="28"/>
    <x v="3"/>
    <x v="18"/>
    <n v="11742.78"/>
  </r>
  <r>
    <x v="29"/>
    <x v="29"/>
    <x v="0"/>
    <x v="43"/>
    <n v="1033.02"/>
  </r>
  <r>
    <x v="29"/>
    <x v="29"/>
    <x v="1"/>
    <x v="54"/>
    <n v="5968.56"/>
  </r>
  <r>
    <x v="29"/>
    <x v="29"/>
    <x v="2"/>
    <x v="52"/>
    <n v="1319.97"/>
  </r>
  <r>
    <x v="29"/>
    <x v="29"/>
    <x v="3"/>
    <x v="55"/>
    <n v="57.39"/>
  </r>
  <r>
    <x v="30"/>
    <x v="30"/>
    <x v="0"/>
    <x v="31"/>
    <n v="5973.5"/>
  </r>
  <r>
    <x v="30"/>
    <x v="30"/>
    <x v="1"/>
    <x v="2"/>
    <n v="8601.84"/>
  </r>
  <r>
    <x v="30"/>
    <x v="30"/>
    <x v="2"/>
    <x v="11"/>
    <n v="7646.08"/>
  </r>
  <r>
    <x v="30"/>
    <x v="30"/>
    <x v="3"/>
    <x v="56"/>
    <n v="3345.16"/>
  </r>
  <r>
    <x v="31"/>
    <x v="31"/>
    <x v="0"/>
    <x v="57"/>
    <n v="4581.07"/>
  </r>
  <r>
    <x v="31"/>
    <x v="31"/>
    <x v="1"/>
    <x v="24"/>
    <n v="5990.63"/>
  </r>
  <r>
    <x v="31"/>
    <x v="31"/>
    <x v="2"/>
    <x v="12"/>
    <n v="3523.9"/>
  </r>
  <r>
    <x v="31"/>
    <x v="31"/>
    <x v="3"/>
    <x v="51"/>
    <n v="13743.21"/>
  </r>
  <r>
    <x v="32"/>
    <x v="32"/>
    <x v="0"/>
    <x v="2"/>
    <n v="1690.92"/>
  </r>
  <r>
    <x v="32"/>
    <x v="32"/>
    <x v="1"/>
    <x v="51"/>
    <n v="1831.83"/>
  </r>
  <r>
    <x v="32"/>
    <x v="32"/>
    <x v="2"/>
    <x v="24"/>
    <n v="798.49"/>
  </r>
  <r>
    <x v="32"/>
    <x v="32"/>
    <x v="3"/>
    <x v="58"/>
    <n v="93.94"/>
  </r>
  <r>
    <x v="33"/>
    <x v="33"/>
    <x v="0"/>
    <x v="8"/>
    <n v="21550.69"/>
  </r>
  <r>
    <x v="33"/>
    <x v="33"/>
    <x v="1"/>
    <x v="59"/>
    <n v="11874.87"/>
  </r>
  <r>
    <x v="33"/>
    <x v="33"/>
    <x v="2"/>
    <x v="60"/>
    <n v="3958.29"/>
  </r>
  <r>
    <x v="33"/>
    <x v="33"/>
    <x v="3"/>
    <x v="11"/>
    <n v="14073.92"/>
  </r>
  <r>
    <x v="34"/>
    <x v="34"/>
    <x v="0"/>
    <x v="35"/>
    <n v="4698.2"/>
  </r>
  <r>
    <x v="34"/>
    <x v="34"/>
    <x v="1"/>
    <x v="27"/>
    <n v="3830.84"/>
  </r>
  <r>
    <x v="34"/>
    <x v="34"/>
    <x v="2"/>
    <x v="8"/>
    <n v="3541.72"/>
  </r>
  <r>
    <x v="34"/>
    <x v="34"/>
    <x v="3"/>
    <x v="17"/>
    <n v="867.36"/>
  </r>
  <r>
    <x v="35"/>
    <x v="35"/>
    <x v="0"/>
    <x v="61"/>
    <n v="8200.5"/>
  </r>
  <r>
    <x v="35"/>
    <x v="35"/>
    <x v="1"/>
    <x v="36"/>
    <n v="13120.8"/>
  </r>
  <r>
    <x v="35"/>
    <x v="35"/>
    <x v="2"/>
    <x v="62"/>
    <n v="29248.45"/>
  </r>
  <r>
    <x v="35"/>
    <x v="35"/>
    <x v="3"/>
    <x v="46"/>
    <n v="1913.45"/>
  </r>
  <r>
    <x v="36"/>
    <x v="36"/>
    <x v="0"/>
    <x v="63"/>
    <n v="2914.98"/>
  </r>
  <r>
    <x v="36"/>
    <x v="36"/>
    <x v="1"/>
    <x v="10"/>
    <n v="1534.2"/>
  </r>
  <r>
    <x v="36"/>
    <x v="36"/>
    <x v="2"/>
    <x v="64"/>
    <n v="3145.11"/>
  </r>
  <r>
    <x v="37"/>
    <x v="37"/>
    <x v="0"/>
    <x v="65"/>
    <n v="4498.2"/>
  </r>
  <r>
    <x v="37"/>
    <x v="37"/>
    <x v="1"/>
    <x v="66"/>
    <n v="3373.65"/>
  </r>
  <r>
    <x v="37"/>
    <x v="37"/>
    <x v="2"/>
    <x v="52"/>
    <n v="1724.31"/>
  </r>
  <r>
    <x v="37"/>
    <x v="37"/>
    <x v="3"/>
    <x v="64"/>
    <n v="3073.77"/>
  </r>
  <r>
    <x v="38"/>
    <x v="38"/>
    <x v="0"/>
    <x v="65"/>
    <n v="23275.200000000001"/>
  </r>
  <r>
    <x v="38"/>
    <x v="38"/>
    <x v="1"/>
    <x v="67"/>
    <n v="38016.160000000003"/>
  </r>
  <r>
    <x v="38"/>
    <x v="38"/>
    <x v="2"/>
    <x v="44"/>
    <n v="7370.48"/>
  </r>
  <r>
    <x v="38"/>
    <x v="38"/>
    <x v="3"/>
    <x v="10"/>
    <n v="7758.4"/>
  </r>
  <r>
    <x v="39"/>
    <x v="39"/>
    <x v="0"/>
    <x v="58"/>
    <n v="85.74"/>
  </r>
  <r>
    <x v="39"/>
    <x v="39"/>
    <x v="1"/>
    <x v="21"/>
    <n v="1457.58"/>
  </r>
  <r>
    <x v="39"/>
    <x v="39"/>
    <x v="2"/>
    <x v="10"/>
    <n v="857.4"/>
  </r>
  <r>
    <x v="39"/>
    <x v="39"/>
    <x v="3"/>
    <x v="57"/>
    <n v="557.30999999999995"/>
  </r>
  <r>
    <x v="40"/>
    <x v="40"/>
    <x v="0"/>
    <x v="57"/>
    <n v="6066.84"/>
  </r>
  <r>
    <x v="40"/>
    <x v="40"/>
    <x v="1"/>
    <x v="59"/>
    <n v="12600.36"/>
  </r>
  <r>
    <x v="40"/>
    <x v="40"/>
    <x v="2"/>
    <x v="21"/>
    <n v="15867.12"/>
  </r>
  <r>
    <x v="40"/>
    <x v="40"/>
    <x v="3"/>
    <x v="12"/>
    <n v="4666.8"/>
  </r>
  <r>
    <x v="41"/>
    <x v="41"/>
    <x v="0"/>
    <x v="49"/>
    <n v="6398.15"/>
  </r>
  <r>
    <x v="41"/>
    <x v="41"/>
    <x v="1"/>
    <x v="5"/>
    <n v="930.64"/>
  </r>
  <r>
    <x v="41"/>
    <x v="41"/>
    <x v="2"/>
    <x v="68"/>
    <n v="5932.83"/>
  </r>
  <r>
    <x v="41"/>
    <x v="41"/>
    <x v="3"/>
    <x v="10"/>
    <n v="2326.6"/>
  </r>
  <r>
    <x v="42"/>
    <x v="42"/>
    <x v="0"/>
    <x v="69"/>
    <n v="16970.5"/>
  </r>
  <r>
    <x v="42"/>
    <x v="42"/>
    <x v="2"/>
    <x v="24"/>
    <n v="5769.97"/>
  </r>
  <r>
    <x v="42"/>
    <x v="42"/>
    <x v="3"/>
    <x v="44"/>
    <n v="6448.79"/>
  </r>
  <r>
    <x v="43"/>
    <x v="43"/>
    <x v="0"/>
    <x v="10"/>
    <n v="8789.6"/>
  </r>
  <r>
    <x v="43"/>
    <x v="43"/>
    <x v="1"/>
    <x v="69"/>
    <n v="21974"/>
  </r>
  <r>
    <x v="43"/>
    <x v="43"/>
    <x v="3"/>
    <x v="46"/>
    <n v="3076.36"/>
  </r>
  <r>
    <x v="44"/>
    <x v="44"/>
    <x v="0"/>
    <x v="10"/>
    <n v="4853.3999999999996"/>
  </r>
  <r>
    <x v="44"/>
    <x v="44"/>
    <x v="1"/>
    <x v="70"/>
    <n v="13104.18"/>
  </r>
  <r>
    <x v="44"/>
    <x v="44"/>
    <x v="2"/>
    <x v="5"/>
    <n v="1941.36"/>
  </r>
  <r>
    <x v="45"/>
    <x v="7"/>
    <x v="0"/>
    <x v="65"/>
    <n v="17431.8"/>
  </r>
  <r>
    <x v="45"/>
    <x v="7"/>
    <x v="1"/>
    <x v="7"/>
    <n v="6391.66"/>
  </r>
  <r>
    <x v="45"/>
    <x v="7"/>
    <x v="2"/>
    <x v="55"/>
    <n v="290.52999999999997"/>
  </r>
  <r>
    <x v="45"/>
    <x v="7"/>
    <x v="3"/>
    <x v="53"/>
    <n v="8425.3700000000008"/>
  </r>
  <r>
    <x v="46"/>
    <x v="45"/>
    <x v="0"/>
    <x v="1"/>
    <n v="10236.799999999999"/>
  </r>
  <r>
    <x v="46"/>
    <x v="45"/>
    <x v="1"/>
    <x v="44"/>
    <n v="6946.4"/>
  </r>
  <r>
    <x v="46"/>
    <x v="45"/>
    <x v="2"/>
    <x v="66"/>
    <n v="16452"/>
  </r>
  <r>
    <x v="46"/>
    <x v="45"/>
    <x v="3"/>
    <x v="8"/>
    <n v="17914.400000000001"/>
  </r>
  <r>
    <x v="47"/>
    <x v="46"/>
    <x v="0"/>
    <x v="11"/>
    <n v="8394.24"/>
  </r>
  <r>
    <x v="47"/>
    <x v="46"/>
    <x v="1"/>
    <x v="21"/>
    <n v="8918.8799999999992"/>
  </r>
  <r>
    <x v="47"/>
    <x v="46"/>
    <x v="3"/>
    <x v="12"/>
    <n v="2623.2"/>
  </r>
  <r>
    <x v="48"/>
    <x v="47"/>
    <x v="0"/>
    <x v="16"/>
    <n v="740.32"/>
  </r>
  <r>
    <x v="48"/>
    <x v="47"/>
    <x v="2"/>
    <x v="71"/>
    <n v="15916.88"/>
  </r>
  <r>
    <x v="48"/>
    <x v="47"/>
    <x v="3"/>
    <x v="10"/>
    <n v="3701.6"/>
  </r>
  <r>
    <x v="49"/>
    <x v="48"/>
    <x v="0"/>
    <x v="1"/>
    <n v="9530.08"/>
  </r>
  <r>
    <x v="49"/>
    <x v="48"/>
    <x v="1"/>
    <x v="43"/>
    <n v="6126.48"/>
  </r>
  <r>
    <x v="49"/>
    <x v="48"/>
    <x v="2"/>
    <x v="28"/>
    <n v="14635.48"/>
  </r>
  <r>
    <x v="49"/>
    <x v="48"/>
    <x v="3"/>
    <x v="14"/>
    <n v="1021.08"/>
  </r>
  <r>
    <x v="50"/>
    <x v="49"/>
    <x v="0"/>
    <x v="60"/>
    <n v="1646.19"/>
  </r>
  <r>
    <x v="50"/>
    <x v="49"/>
    <x v="1"/>
    <x v="35"/>
    <n v="11889.15"/>
  </r>
  <r>
    <x v="50"/>
    <x v="49"/>
    <x v="2"/>
    <x v="51"/>
    <n v="7133.49"/>
  </r>
  <r>
    <x v="50"/>
    <x v="49"/>
    <x v="3"/>
    <x v="59"/>
    <n v="4938.57"/>
  </r>
  <r>
    <x v="51"/>
    <x v="50"/>
    <x v="0"/>
    <x v="49"/>
    <n v="4275.7"/>
  </r>
  <r>
    <x v="51"/>
    <x v="50"/>
    <x v="1"/>
    <x v="21"/>
    <n v="2643.16"/>
  </r>
  <r>
    <x v="51"/>
    <x v="50"/>
    <x v="2"/>
    <x v="72"/>
    <n v="4353.4399999999996"/>
  </r>
  <r>
    <x v="51"/>
    <x v="50"/>
    <x v="3"/>
    <x v="61"/>
    <n v="2332.1999999999998"/>
  </r>
  <r>
    <x v="52"/>
    <x v="51"/>
    <x v="0"/>
    <x v="53"/>
    <n v="12594.41"/>
  </r>
  <r>
    <x v="52"/>
    <x v="51"/>
    <x v="1"/>
    <x v="5"/>
    <n v="3474.32"/>
  </r>
  <r>
    <x v="52"/>
    <x v="51"/>
    <x v="2"/>
    <x v="24"/>
    <n v="7382.93"/>
  </r>
  <r>
    <x v="52"/>
    <x v="51"/>
    <x v="3"/>
    <x v="44"/>
    <n v="8251.51"/>
  </r>
  <r>
    <x v="53"/>
    <x v="52"/>
    <x v="0"/>
    <x v="29"/>
    <n v="1329.2"/>
  </r>
  <r>
    <x v="53"/>
    <x v="52"/>
    <x v="1"/>
    <x v="60"/>
    <n v="299.07"/>
  </r>
  <r>
    <x v="53"/>
    <x v="52"/>
    <x v="3"/>
    <x v="44"/>
    <n v="631.37"/>
  </r>
  <r>
    <x v="54"/>
    <x v="53"/>
    <x v="0"/>
    <x v="52"/>
    <n v="5869.6"/>
  </r>
  <r>
    <x v="54"/>
    <x v="53"/>
    <x v="1"/>
    <x v="29"/>
    <n v="10208"/>
  </r>
  <r>
    <x v="54"/>
    <x v="53"/>
    <x v="2"/>
    <x v="49"/>
    <n v="14036"/>
  </r>
  <r>
    <x v="54"/>
    <x v="53"/>
    <x v="3"/>
    <x v="5"/>
    <n v="2041.6"/>
  </r>
  <r>
    <x v="55"/>
    <x v="54"/>
    <x v="0"/>
    <x v="24"/>
    <n v="144.66999999999999"/>
  </r>
  <r>
    <x v="55"/>
    <x v="54"/>
    <x v="1"/>
    <x v="56"/>
    <n v="119.14"/>
  </r>
  <r>
    <x v="55"/>
    <x v="54"/>
    <x v="2"/>
    <x v="2"/>
    <n v="306.36"/>
  </r>
  <r>
    <x v="55"/>
    <x v="54"/>
    <x v="3"/>
    <x v="59"/>
    <n v="229.77"/>
  </r>
  <r>
    <x v="56"/>
    <x v="55"/>
    <x v="0"/>
    <x v="41"/>
    <n v="10239.61"/>
  </r>
  <r>
    <x v="56"/>
    <x v="55"/>
    <x v="1"/>
    <x v="73"/>
    <n v="9322.6299999999992"/>
  </r>
  <r>
    <x v="56"/>
    <x v="55"/>
    <x v="2"/>
    <x v="17"/>
    <n v="1833.96"/>
  </r>
  <r>
    <x v="56"/>
    <x v="55"/>
    <x v="3"/>
    <x v="11"/>
    <n v="4890.5600000000004"/>
  </r>
  <r>
    <x v="57"/>
    <x v="56"/>
    <x v="0"/>
    <x v="31"/>
    <n v="11295.75"/>
  </r>
  <r>
    <x v="57"/>
    <x v="56"/>
    <x v="1"/>
    <x v="24"/>
    <n v="7681.11"/>
  </r>
  <r>
    <x v="57"/>
    <x v="56"/>
    <x v="2"/>
    <x v="63"/>
    <n v="17169.54"/>
  </r>
  <r>
    <x v="57"/>
    <x v="56"/>
    <x v="3"/>
    <x v="12"/>
    <n v="4518.3"/>
  </r>
  <r>
    <x v="58"/>
    <x v="57"/>
    <x v="0"/>
    <x v="37"/>
    <n v="592.02"/>
  </r>
  <r>
    <x v="58"/>
    <x v="57"/>
    <x v="1"/>
    <x v="56"/>
    <n v="753.48"/>
  </r>
  <r>
    <x v="58"/>
    <x v="57"/>
    <x v="2"/>
    <x v="58"/>
    <n v="107.64"/>
  </r>
  <r>
    <x v="58"/>
    <x v="57"/>
    <x v="3"/>
    <x v="33"/>
    <n v="1991.34"/>
  </r>
  <r>
    <x v="59"/>
    <x v="58"/>
    <x v="0"/>
    <x v="57"/>
    <n v="1124.24"/>
  </r>
  <r>
    <x v="59"/>
    <x v="58"/>
    <x v="1"/>
    <x v="4"/>
    <n v="2248.48"/>
  </r>
  <r>
    <x v="59"/>
    <x v="58"/>
    <x v="2"/>
    <x v="63"/>
    <n v="3286.24"/>
  </r>
  <r>
    <x v="59"/>
    <x v="58"/>
    <x v="3"/>
    <x v="64"/>
    <n v="3545.68"/>
  </r>
  <r>
    <x v="60"/>
    <x v="59"/>
    <x v="0"/>
    <x v="10"/>
    <n v="9714"/>
  </r>
  <r>
    <x v="60"/>
    <x v="59"/>
    <x v="2"/>
    <x v="12"/>
    <n v="4857"/>
  </r>
  <r>
    <x v="60"/>
    <x v="59"/>
    <x v="3"/>
    <x v="1"/>
    <n v="13599.6"/>
  </r>
  <r>
    <x v="61"/>
    <x v="60"/>
    <x v="0"/>
    <x v="8"/>
    <n v="1666.98"/>
  </r>
  <r>
    <x v="61"/>
    <x v="60"/>
    <x v="1"/>
    <x v="74"/>
    <n v="1564.92"/>
  </r>
  <r>
    <x v="61"/>
    <x v="60"/>
    <x v="2"/>
    <x v="7"/>
    <n v="748.44"/>
  </r>
  <r>
    <x v="61"/>
    <x v="60"/>
    <x v="3"/>
    <x v="66"/>
    <n v="1530.9"/>
  </r>
  <r>
    <x v="62"/>
    <x v="61"/>
    <x v="0"/>
    <x v="13"/>
    <n v="781.82"/>
  </r>
  <r>
    <x v="62"/>
    <x v="61"/>
    <x v="1"/>
    <x v="63"/>
    <n v="958.36"/>
  </r>
  <r>
    <x v="62"/>
    <x v="61"/>
    <x v="2"/>
    <x v="45"/>
    <n v="1614.08"/>
  </r>
  <r>
    <x v="62"/>
    <x v="61"/>
    <x v="3"/>
    <x v="31"/>
    <n v="630.5"/>
  </r>
  <r>
    <x v="63"/>
    <x v="62"/>
    <x v="0"/>
    <x v="2"/>
    <n v="663.84"/>
  </r>
  <r>
    <x v="63"/>
    <x v="62"/>
    <x v="1"/>
    <x v="69"/>
    <n v="922"/>
  </r>
  <r>
    <x v="63"/>
    <x v="62"/>
    <x v="2"/>
    <x v="7"/>
    <n v="405.68"/>
  </r>
  <r>
    <x v="64"/>
    <x v="63"/>
    <x v="0"/>
    <x v="4"/>
    <n v="8761.74"/>
  </r>
  <r>
    <x v="64"/>
    <x v="63"/>
    <x v="1"/>
    <x v="14"/>
    <n v="1010.97"/>
  </r>
  <r>
    <x v="64"/>
    <x v="63"/>
    <x v="2"/>
    <x v="42"/>
    <n v="22241.34"/>
  </r>
  <r>
    <x v="64"/>
    <x v="63"/>
    <x v="3"/>
    <x v="58"/>
    <n v="673.98"/>
  </r>
  <r>
    <x v="65"/>
    <x v="64"/>
    <x v="1"/>
    <x v="61"/>
    <n v="4816.8"/>
  </r>
  <r>
    <x v="65"/>
    <x v="64"/>
    <x v="2"/>
    <x v="32"/>
    <n v="5298.48"/>
  </r>
  <r>
    <x v="65"/>
    <x v="64"/>
    <x v="3"/>
    <x v="69"/>
    <n v="8028"/>
  </r>
  <r>
    <x v="66"/>
    <x v="65"/>
    <x v="0"/>
    <x v="13"/>
    <n v="9769.0300000000007"/>
  </r>
  <r>
    <x v="66"/>
    <x v="65"/>
    <x v="1"/>
    <x v="64"/>
    <n v="12920.33"/>
  </r>
  <r>
    <x v="66"/>
    <x v="65"/>
    <x v="2"/>
    <x v="21"/>
    <n v="10714.42"/>
  </r>
  <r>
    <x v="66"/>
    <x v="65"/>
    <x v="3"/>
    <x v="4"/>
    <n v="8193.3799999999992"/>
  </r>
  <r>
    <x v="67"/>
    <x v="66"/>
    <x v="0"/>
    <x v="60"/>
    <n v="850.32"/>
  </r>
  <r>
    <x v="67"/>
    <x v="66"/>
    <x v="1"/>
    <x v="52"/>
    <n v="2173.04"/>
  </r>
  <r>
    <x v="67"/>
    <x v="66"/>
    <x v="2"/>
    <x v="63"/>
    <n v="3590.24"/>
  </r>
  <r>
    <x v="67"/>
    <x v="66"/>
    <x v="3"/>
    <x v="22"/>
    <n v="1511.68"/>
  </r>
  <r>
    <x v="68"/>
    <x v="67"/>
    <x v="0"/>
    <x v="57"/>
    <n v="2928.25"/>
  </r>
  <r>
    <x v="68"/>
    <x v="67"/>
    <x v="1"/>
    <x v="34"/>
    <n v="9911"/>
  </r>
  <r>
    <x v="68"/>
    <x v="67"/>
    <x v="2"/>
    <x v="56"/>
    <n v="3153.5"/>
  </r>
  <r>
    <x v="68"/>
    <x v="67"/>
    <x v="3"/>
    <x v="17"/>
    <n v="2703"/>
  </r>
  <r>
    <x v="69"/>
    <x v="68"/>
    <x v="0"/>
    <x v="18"/>
    <n v="19144.02"/>
  </r>
  <r>
    <x v="69"/>
    <x v="68"/>
    <x v="1"/>
    <x v="75"/>
    <n v="41934.519999999997"/>
  </r>
  <r>
    <x v="69"/>
    <x v="68"/>
    <x v="2"/>
    <x v="7"/>
    <n v="10027.82"/>
  </r>
  <r>
    <x v="69"/>
    <x v="68"/>
    <x v="3"/>
    <x v="11"/>
    <n v="14585.92"/>
  </r>
  <r>
    <x v="70"/>
    <x v="69"/>
    <x v="0"/>
    <x v="61"/>
    <n v="242.4"/>
  </r>
  <r>
    <x v="70"/>
    <x v="69"/>
    <x v="1"/>
    <x v="76"/>
    <n v="549.44000000000005"/>
  </r>
  <r>
    <x v="70"/>
    <x v="69"/>
    <x v="2"/>
    <x v="48"/>
    <n v="40.4"/>
  </r>
  <r>
    <x v="70"/>
    <x v="69"/>
    <x v="3"/>
    <x v="69"/>
    <n v="404"/>
  </r>
  <r>
    <x v="71"/>
    <x v="70"/>
    <x v="0"/>
    <x v="8"/>
    <n v="7281.89"/>
  </r>
  <r>
    <x v="71"/>
    <x v="70"/>
    <x v="1"/>
    <x v="76"/>
    <n v="10105.48"/>
  </r>
  <r>
    <x v="71"/>
    <x v="70"/>
    <x v="2"/>
    <x v="38"/>
    <n v="10402.700000000001"/>
  </r>
  <r>
    <x v="71"/>
    <x v="70"/>
    <x v="3"/>
    <x v="68"/>
    <n v="7579.11"/>
  </r>
  <r>
    <x v="72"/>
    <x v="71"/>
    <x v="0"/>
    <x v="47"/>
    <n v="3477"/>
  </r>
  <r>
    <x v="72"/>
    <x v="71"/>
    <x v="1"/>
    <x v="53"/>
    <n v="1326.75"/>
  </r>
  <r>
    <x v="72"/>
    <x v="71"/>
    <x v="2"/>
    <x v="44"/>
    <n v="869.25"/>
  </r>
  <r>
    <x v="72"/>
    <x v="71"/>
    <x v="3"/>
    <x v="37"/>
    <n v="503.25"/>
  </r>
  <r>
    <x v="73"/>
    <x v="72"/>
    <x v="0"/>
    <x v="63"/>
    <n v="13737"/>
  </r>
  <r>
    <x v="73"/>
    <x v="72"/>
    <x v="1"/>
    <x v="65"/>
    <n v="21690"/>
  </r>
  <r>
    <x v="73"/>
    <x v="72"/>
    <x v="2"/>
    <x v="2"/>
    <n v="13014"/>
  </r>
  <r>
    <x v="73"/>
    <x v="72"/>
    <x v="3"/>
    <x v="44"/>
    <n v="6868.5"/>
  </r>
  <r>
    <x v="74"/>
    <x v="73"/>
    <x v="0"/>
    <x v="49"/>
    <n v="26816.35"/>
  </r>
  <r>
    <x v="74"/>
    <x v="73"/>
    <x v="1"/>
    <x v="77"/>
    <n v="48757"/>
  </r>
  <r>
    <x v="74"/>
    <x v="73"/>
    <x v="2"/>
    <x v="21"/>
    <n v="16577.38"/>
  </r>
  <r>
    <x v="74"/>
    <x v="73"/>
    <x v="3"/>
    <x v="21"/>
    <n v="16577.38"/>
  </r>
  <r>
    <x v="75"/>
    <x v="74"/>
    <x v="0"/>
    <x v="47"/>
    <n v="2097.6"/>
  </r>
  <r>
    <x v="75"/>
    <x v="74"/>
    <x v="1"/>
    <x v="48"/>
    <n v="138"/>
  </r>
  <r>
    <x v="75"/>
    <x v="74"/>
    <x v="2"/>
    <x v="10"/>
    <n v="552"/>
  </r>
  <r>
    <x v="75"/>
    <x v="74"/>
    <x v="3"/>
    <x v="51"/>
    <n v="1076.4000000000001"/>
  </r>
  <r>
    <x v="76"/>
    <x v="75"/>
    <x v="0"/>
    <x v="4"/>
    <n v="1648.4"/>
  </r>
  <r>
    <x v="76"/>
    <x v="75"/>
    <x v="1"/>
    <x v="13"/>
    <n v="1965.4"/>
  </r>
  <r>
    <x v="76"/>
    <x v="75"/>
    <x v="2"/>
    <x v="44"/>
    <n v="1204.5999999999999"/>
  </r>
  <r>
    <x v="76"/>
    <x v="75"/>
    <x v="3"/>
    <x v="11"/>
    <n v="2028.8"/>
  </r>
  <r>
    <x v="77"/>
    <x v="76"/>
    <x v="0"/>
    <x v="29"/>
    <n v="15076.4"/>
  </r>
  <r>
    <x v="77"/>
    <x v="76"/>
    <x v="1"/>
    <x v="57"/>
    <n v="4899.83"/>
  </r>
  <r>
    <x v="77"/>
    <x v="76"/>
    <x v="2"/>
    <x v="20"/>
    <n v="21483.87"/>
  </r>
  <r>
    <x v="77"/>
    <x v="76"/>
    <x v="3"/>
    <x v="59"/>
    <n v="10176.57"/>
  </r>
  <r>
    <x v="78"/>
    <x v="77"/>
    <x v="0"/>
    <x v="7"/>
    <n v="3639.24"/>
  </r>
  <r>
    <x v="78"/>
    <x v="77"/>
    <x v="1"/>
    <x v="44"/>
    <n v="3142.98"/>
  </r>
  <r>
    <x v="78"/>
    <x v="77"/>
    <x v="2"/>
    <x v="8"/>
    <n v="8105.58"/>
  </r>
  <r>
    <x v="78"/>
    <x v="77"/>
    <x v="3"/>
    <x v="22"/>
    <n v="2646.72"/>
  </r>
  <r>
    <x v="79"/>
    <x v="78"/>
    <x v="0"/>
    <x v="78"/>
    <n v="4075.05"/>
  </r>
  <r>
    <x v="79"/>
    <x v="78"/>
    <x v="1"/>
    <x v="24"/>
    <n v="1979.31"/>
  </r>
  <r>
    <x v="79"/>
    <x v="78"/>
    <x v="2"/>
    <x v="19"/>
    <n v="2794.32"/>
  </r>
  <r>
    <x v="79"/>
    <x v="78"/>
    <x v="3"/>
    <x v="15"/>
    <n v="7218.66"/>
  </r>
  <r>
    <x v="80"/>
    <x v="79"/>
    <x v="0"/>
    <x v="60"/>
    <n v="995.85"/>
  </r>
  <r>
    <x v="80"/>
    <x v="79"/>
    <x v="1"/>
    <x v="79"/>
    <n v="8188.1"/>
  </r>
  <r>
    <x v="80"/>
    <x v="79"/>
    <x v="2"/>
    <x v="80"/>
    <n v="10511.75"/>
  </r>
  <r>
    <x v="80"/>
    <x v="79"/>
    <x v="3"/>
    <x v="78"/>
    <n v="3872.75"/>
  </r>
  <r>
    <x v="81"/>
    <x v="80"/>
    <x v="0"/>
    <x v="22"/>
    <n v="5428.64"/>
  </r>
  <r>
    <x v="81"/>
    <x v="80"/>
    <x v="1"/>
    <x v="10"/>
    <n v="6785.8"/>
  </r>
  <r>
    <x v="81"/>
    <x v="80"/>
    <x v="2"/>
    <x v="9"/>
    <n v="5089.3500000000004"/>
  </r>
  <r>
    <x v="81"/>
    <x v="80"/>
    <x v="3"/>
    <x v="63"/>
    <n v="12893.02"/>
  </r>
  <r>
    <x v="82"/>
    <x v="81"/>
    <x v="0"/>
    <x v="52"/>
    <n v="4950.9799999999996"/>
  </r>
  <r>
    <x v="82"/>
    <x v="81"/>
    <x v="1"/>
    <x v="8"/>
    <n v="10547.74"/>
  </r>
  <r>
    <x v="82"/>
    <x v="81"/>
    <x v="2"/>
    <x v="14"/>
    <n v="645.78"/>
  </r>
  <r>
    <x v="82"/>
    <x v="81"/>
    <x v="3"/>
    <x v="9"/>
    <n v="3228.9"/>
  </r>
  <r>
    <x v="83"/>
    <x v="82"/>
    <x v="0"/>
    <x v="33"/>
    <n v="8160.72"/>
  </r>
  <r>
    <x v="83"/>
    <x v="82"/>
    <x v="1"/>
    <x v="76"/>
    <n v="14998.08"/>
  </r>
  <r>
    <x v="83"/>
    <x v="82"/>
    <x v="2"/>
    <x v="3"/>
    <n v="4631.76"/>
  </r>
  <r>
    <x v="83"/>
    <x v="82"/>
    <x v="3"/>
    <x v="46"/>
    <n v="1543.92"/>
  </r>
  <r>
    <x v="84"/>
    <x v="83"/>
    <x v="0"/>
    <x v="12"/>
    <n v="43.9"/>
  </r>
  <r>
    <x v="84"/>
    <x v="83"/>
    <x v="1"/>
    <x v="28"/>
    <n v="188.77"/>
  </r>
  <r>
    <x v="84"/>
    <x v="83"/>
    <x v="2"/>
    <x v="22"/>
    <n v="70.239999999999995"/>
  </r>
  <r>
    <x v="84"/>
    <x v="83"/>
    <x v="3"/>
    <x v="8"/>
    <n v="215.11"/>
  </r>
  <r>
    <x v="85"/>
    <x v="84"/>
    <x v="0"/>
    <x v="18"/>
    <n v="14239.26"/>
  </r>
  <r>
    <x v="85"/>
    <x v="84"/>
    <x v="1"/>
    <x v="44"/>
    <n v="6441.57"/>
  </r>
  <r>
    <x v="85"/>
    <x v="84"/>
    <x v="2"/>
    <x v="10"/>
    <n v="6780.6"/>
  </r>
  <r>
    <x v="85"/>
    <x v="84"/>
    <x v="3"/>
    <x v="45"/>
    <n v="21697.919999999998"/>
  </r>
  <r>
    <x v="86"/>
    <x v="85"/>
    <x v="0"/>
    <x v="61"/>
    <n v="3108.9"/>
  </r>
  <r>
    <x v="86"/>
    <x v="85"/>
    <x v="1"/>
    <x v="81"/>
    <n v="6114.17"/>
  </r>
  <r>
    <x v="86"/>
    <x v="85"/>
    <x v="2"/>
    <x v="37"/>
    <n v="1139.93"/>
  </r>
  <r>
    <x v="86"/>
    <x v="85"/>
    <x v="3"/>
    <x v="19"/>
    <n v="2487.12"/>
  </r>
  <r>
    <x v="87"/>
    <x v="86"/>
    <x v="0"/>
    <x v="60"/>
    <n v="3401.37"/>
  </r>
  <r>
    <x v="87"/>
    <x v="86"/>
    <x v="1"/>
    <x v="29"/>
    <n v="15117.2"/>
  </r>
  <r>
    <x v="87"/>
    <x v="86"/>
    <x v="2"/>
    <x v="65"/>
    <n v="22675.8"/>
  </r>
  <r>
    <x v="87"/>
    <x v="86"/>
    <x v="3"/>
    <x v="70"/>
    <n v="20408.22"/>
  </r>
  <r>
    <x v="88"/>
    <x v="87"/>
    <x v="0"/>
    <x v="1"/>
    <n v="4690.28"/>
  </r>
  <r>
    <x v="88"/>
    <x v="87"/>
    <x v="1"/>
    <x v="78"/>
    <n v="5862.85"/>
  </r>
  <r>
    <x v="88"/>
    <x v="87"/>
    <x v="2"/>
    <x v="19"/>
    <n v="4020.24"/>
  </r>
  <r>
    <x v="88"/>
    <x v="87"/>
    <x v="3"/>
    <x v="28"/>
    <n v="7202.93"/>
  </r>
  <r>
    <x v="89"/>
    <x v="88"/>
    <x v="0"/>
    <x v="5"/>
    <n v="2524"/>
  </r>
  <r>
    <x v="89"/>
    <x v="88"/>
    <x v="1"/>
    <x v="36"/>
    <n v="15144"/>
  </r>
  <r>
    <x v="89"/>
    <x v="88"/>
    <x v="2"/>
    <x v="33"/>
    <n v="11673.5"/>
  </r>
  <r>
    <x v="89"/>
    <x v="88"/>
    <x v="3"/>
    <x v="70"/>
    <n v="17037"/>
  </r>
  <r>
    <x v="90"/>
    <x v="89"/>
    <x v="0"/>
    <x v="34"/>
    <n v="20256.72"/>
  </r>
  <r>
    <x v="90"/>
    <x v="89"/>
    <x v="1"/>
    <x v="22"/>
    <n v="7366.08"/>
  </r>
  <r>
    <x v="90"/>
    <x v="89"/>
    <x v="2"/>
    <x v="21"/>
    <n v="15652.92"/>
  </r>
  <r>
    <x v="90"/>
    <x v="89"/>
    <x v="3"/>
    <x v="37"/>
    <n v="5064.18"/>
  </r>
  <r>
    <x v="91"/>
    <x v="90"/>
    <x v="0"/>
    <x v="48"/>
    <n v="2.4500000000000002"/>
  </r>
  <r>
    <x v="91"/>
    <x v="90"/>
    <x v="1"/>
    <x v="52"/>
    <n v="11.27"/>
  </r>
  <r>
    <x v="91"/>
    <x v="90"/>
    <x v="2"/>
    <x v="79"/>
    <n v="36.26"/>
  </r>
  <r>
    <x v="91"/>
    <x v="90"/>
    <x v="3"/>
    <x v="66"/>
    <n v="22.05"/>
  </r>
  <r>
    <x v="92"/>
    <x v="91"/>
    <x v="0"/>
    <x v="43"/>
    <n v="4097.5200000000004"/>
  </r>
  <r>
    <x v="92"/>
    <x v="91"/>
    <x v="1"/>
    <x v="7"/>
    <n v="5008.08"/>
  </r>
  <r>
    <x v="92"/>
    <x v="91"/>
    <x v="2"/>
    <x v="57"/>
    <n v="2959.32"/>
  </r>
  <r>
    <x v="92"/>
    <x v="91"/>
    <x v="3"/>
    <x v="12"/>
    <n v="2276.4"/>
  </r>
  <r>
    <x v="93"/>
    <x v="92"/>
    <x v="0"/>
    <x v="37"/>
    <n v="2751.1"/>
  </r>
  <r>
    <x v="93"/>
    <x v="92"/>
    <x v="2"/>
    <x v="32"/>
    <n v="8253.2999999999993"/>
  </r>
  <r>
    <x v="93"/>
    <x v="92"/>
    <x v="3"/>
    <x v="56"/>
    <n v="3501.4"/>
  </r>
  <r>
    <x v="94"/>
    <x v="93"/>
    <x v="1"/>
    <x v="21"/>
    <n v="11000.02"/>
  </r>
  <r>
    <x v="94"/>
    <x v="93"/>
    <x v="2"/>
    <x v="59"/>
    <n v="8735.31"/>
  </r>
  <r>
    <x v="94"/>
    <x v="93"/>
    <x v="3"/>
    <x v="51"/>
    <n v="12617.67"/>
  </r>
  <r>
    <x v="95"/>
    <x v="94"/>
    <x v="0"/>
    <x v="56"/>
    <n v="187.88"/>
  </r>
  <r>
    <x v="95"/>
    <x v="94"/>
    <x v="1"/>
    <x v="24"/>
    <n v="228.14"/>
  </r>
  <r>
    <x v="95"/>
    <x v="94"/>
    <x v="2"/>
    <x v="13"/>
    <n v="416.02"/>
  </r>
  <r>
    <x v="95"/>
    <x v="94"/>
    <x v="3"/>
    <x v="33"/>
    <n v="496.54"/>
  </r>
  <r>
    <x v="96"/>
    <x v="95"/>
    <x v="0"/>
    <x v="74"/>
    <n v="5801.52"/>
  </r>
  <r>
    <x v="96"/>
    <x v="95"/>
    <x v="1"/>
    <x v="82"/>
    <n v="10972.44"/>
  </r>
  <r>
    <x v="96"/>
    <x v="95"/>
    <x v="2"/>
    <x v="78"/>
    <n v="4414.2"/>
  </r>
  <r>
    <x v="96"/>
    <x v="95"/>
    <x v="3"/>
    <x v="37"/>
    <n v="1387.32"/>
  </r>
  <r>
    <x v="97"/>
    <x v="96"/>
    <x v="0"/>
    <x v="20"/>
    <n v="3006.18"/>
  </r>
  <r>
    <x v="97"/>
    <x v="96"/>
    <x v="1"/>
    <x v="4"/>
    <n v="1371.24"/>
  </r>
  <r>
    <x v="97"/>
    <x v="96"/>
    <x v="2"/>
    <x v="53"/>
    <n v="1529.46"/>
  </r>
  <r>
    <x v="97"/>
    <x v="96"/>
    <x v="3"/>
    <x v="64"/>
    <n v="2162.34"/>
  </r>
  <r>
    <x v="98"/>
    <x v="97"/>
    <x v="0"/>
    <x v="53"/>
    <n v="10892.11"/>
  </r>
  <r>
    <x v="98"/>
    <x v="97"/>
    <x v="1"/>
    <x v="52"/>
    <n v="8638.57"/>
  </r>
  <r>
    <x v="98"/>
    <x v="97"/>
    <x v="2"/>
    <x v="18"/>
    <n v="15774.78"/>
  </r>
  <r>
    <x v="98"/>
    <x v="97"/>
    <x v="3"/>
    <x v="22"/>
    <n v="6009.44"/>
  </r>
  <r>
    <x v="99"/>
    <x v="98"/>
    <x v="0"/>
    <x v="78"/>
    <n v="1647.45"/>
  </r>
  <r>
    <x v="99"/>
    <x v="98"/>
    <x v="1"/>
    <x v="74"/>
    <n v="2165.2199999999998"/>
  </r>
  <r>
    <x v="99"/>
    <x v="98"/>
    <x v="2"/>
    <x v="60"/>
    <n v="423.63"/>
  </r>
  <r>
    <x v="99"/>
    <x v="98"/>
    <x v="3"/>
    <x v="14"/>
    <n v="141.21"/>
  </r>
  <r>
    <x v="100"/>
    <x v="99"/>
    <x v="1"/>
    <x v="1"/>
    <n v="11300.52"/>
  </r>
  <r>
    <x v="100"/>
    <x v="99"/>
    <x v="2"/>
    <x v="19"/>
    <n v="9686.16"/>
  </r>
  <r>
    <x v="100"/>
    <x v="99"/>
    <x v="3"/>
    <x v="1"/>
    <n v="11300.52"/>
  </r>
  <r>
    <x v="101"/>
    <x v="100"/>
    <x v="0"/>
    <x v="66"/>
    <n v="16546.05"/>
  </r>
  <r>
    <x v="101"/>
    <x v="100"/>
    <x v="1"/>
    <x v="2"/>
    <n v="13236.84"/>
  </r>
  <r>
    <x v="101"/>
    <x v="100"/>
    <x v="2"/>
    <x v="72"/>
    <n v="20590.64"/>
  </r>
  <r>
    <x v="101"/>
    <x v="100"/>
    <x v="3"/>
    <x v="56"/>
    <n v="5147.66"/>
  </r>
  <r>
    <x v="102"/>
    <x v="101"/>
    <x v="0"/>
    <x v="31"/>
    <n v="5012.75"/>
  </r>
  <r>
    <x v="102"/>
    <x v="101"/>
    <x v="1"/>
    <x v="78"/>
    <n v="7017.85"/>
  </r>
  <r>
    <x v="102"/>
    <x v="101"/>
    <x v="2"/>
    <x v="27"/>
    <n v="10627.03"/>
  </r>
  <r>
    <x v="102"/>
    <x v="101"/>
    <x v="3"/>
    <x v="19"/>
    <n v="4812.24"/>
  </r>
  <r>
    <x v="103"/>
    <x v="102"/>
    <x v="0"/>
    <x v="57"/>
    <n v="2493.92"/>
  </r>
  <r>
    <x v="103"/>
    <x v="102"/>
    <x v="1"/>
    <x v="33"/>
    <n v="7098.08"/>
  </r>
  <r>
    <x v="103"/>
    <x v="102"/>
    <x v="2"/>
    <x v="42"/>
    <n v="12661.44"/>
  </r>
  <r>
    <x v="103"/>
    <x v="102"/>
    <x v="3"/>
    <x v="33"/>
    <n v="7098.08"/>
  </r>
  <r>
    <x v="104"/>
    <x v="103"/>
    <x v="0"/>
    <x v="21"/>
    <n v="7984.22"/>
  </r>
  <r>
    <x v="104"/>
    <x v="103"/>
    <x v="1"/>
    <x v="4"/>
    <n v="6105.58"/>
  </r>
  <r>
    <x v="104"/>
    <x v="103"/>
    <x v="2"/>
    <x v="34"/>
    <n v="10332.52"/>
  </r>
  <r>
    <x v="104"/>
    <x v="103"/>
    <x v="3"/>
    <x v="66"/>
    <n v="10567.35"/>
  </r>
  <r>
    <x v="105"/>
    <x v="104"/>
    <x v="0"/>
    <x v="13"/>
    <n v="15483.57"/>
  </r>
  <r>
    <x v="105"/>
    <x v="104"/>
    <x v="1"/>
    <x v="2"/>
    <n v="17980.919999999998"/>
  </r>
  <r>
    <x v="105"/>
    <x v="104"/>
    <x v="2"/>
    <x v="8"/>
    <n v="24474.03"/>
  </r>
  <r>
    <x v="105"/>
    <x v="104"/>
    <x v="3"/>
    <x v="24"/>
    <n v="8490.99"/>
  </r>
  <r>
    <x v="106"/>
    <x v="105"/>
    <x v="0"/>
    <x v="25"/>
    <n v="16913.89"/>
  </r>
  <r>
    <x v="106"/>
    <x v="105"/>
    <x v="1"/>
    <x v="15"/>
    <n v="22311.94"/>
  </r>
  <r>
    <x v="106"/>
    <x v="105"/>
    <x v="2"/>
    <x v="25"/>
    <n v="16913.89"/>
  </r>
  <r>
    <x v="106"/>
    <x v="105"/>
    <x v="3"/>
    <x v="56"/>
    <n v="5038.18"/>
  </r>
  <r>
    <x v="107"/>
    <x v="106"/>
    <x v="0"/>
    <x v="34"/>
    <n v="7076.08"/>
  </r>
  <r>
    <x v="107"/>
    <x v="106"/>
    <x v="1"/>
    <x v="65"/>
    <n v="9649.2000000000007"/>
  </r>
  <r>
    <x v="107"/>
    <x v="106"/>
    <x v="2"/>
    <x v="32"/>
    <n v="5307.06"/>
  </r>
  <r>
    <x v="107"/>
    <x v="106"/>
    <x v="3"/>
    <x v="74"/>
    <n v="7397.72"/>
  </r>
  <r>
    <x v="108"/>
    <x v="107"/>
    <x v="0"/>
    <x v="60"/>
    <n v="1215.0899999999999"/>
  </r>
  <r>
    <x v="108"/>
    <x v="107"/>
    <x v="2"/>
    <x v="1"/>
    <n v="3780.28"/>
  </r>
  <r>
    <x v="108"/>
    <x v="107"/>
    <x v="3"/>
    <x v="40"/>
    <n v="7020.52"/>
  </r>
  <r>
    <x v="109"/>
    <x v="108"/>
    <x v="0"/>
    <x v="11"/>
    <n v="12741.12"/>
  </r>
  <r>
    <x v="109"/>
    <x v="108"/>
    <x v="1"/>
    <x v="60"/>
    <n v="3583.44"/>
  </r>
  <r>
    <x v="109"/>
    <x v="108"/>
    <x v="2"/>
    <x v="22"/>
    <n v="6370.56"/>
  </r>
  <r>
    <x v="109"/>
    <x v="108"/>
    <x v="3"/>
    <x v="22"/>
    <n v="6370.56"/>
  </r>
  <r>
    <x v="110"/>
    <x v="109"/>
    <x v="0"/>
    <x v="38"/>
    <n v="22210.3"/>
  </r>
  <r>
    <x v="110"/>
    <x v="109"/>
    <x v="1"/>
    <x v="56"/>
    <n v="4442.0600000000004"/>
  </r>
  <r>
    <x v="110"/>
    <x v="109"/>
    <x v="2"/>
    <x v="56"/>
    <n v="4442.0600000000004"/>
  </r>
  <r>
    <x v="110"/>
    <x v="109"/>
    <x v="3"/>
    <x v="81"/>
    <n v="18720.11"/>
  </r>
  <r>
    <x v="111"/>
    <x v="110"/>
    <x v="0"/>
    <x v="60"/>
    <n v="4406.3100000000004"/>
  </r>
  <r>
    <x v="111"/>
    <x v="110"/>
    <x v="1"/>
    <x v="81"/>
    <n v="28885.81"/>
  </r>
  <r>
    <x v="111"/>
    <x v="110"/>
    <x v="2"/>
    <x v="71"/>
    <n v="42104.74"/>
  </r>
  <r>
    <x v="111"/>
    <x v="110"/>
    <x v="3"/>
    <x v="60"/>
    <n v="4406.3100000000004"/>
  </r>
  <r>
    <x v="112"/>
    <x v="111"/>
    <x v="0"/>
    <x v="72"/>
    <n v="8609.44"/>
  </r>
  <r>
    <x v="112"/>
    <x v="111"/>
    <x v="1"/>
    <x v="29"/>
    <n v="6149.6"/>
  </r>
  <r>
    <x v="112"/>
    <x v="111"/>
    <x v="2"/>
    <x v="60"/>
    <n v="1383.66"/>
  </r>
  <r>
    <x v="113"/>
    <x v="112"/>
    <x v="0"/>
    <x v="51"/>
    <n v="17188.86"/>
  </r>
  <r>
    <x v="113"/>
    <x v="112"/>
    <x v="1"/>
    <x v="7"/>
    <n v="9696.2800000000007"/>
  </r>
  <r>
    <x v="113"/>
    <x v="112"/>
    <x v="2"/>
    <x v="27"/>
    <n v="23359.22"/>
  </r>
  <r>
    <x v="113"/>
    <x v="112"/>
    <x v="3"/>
    <x v="78"/>
    <n v="15425.9"/>
  </r>
  <r>
    <x v="114"/>
    <x v="113"/>
    <x v="0"/>
    <x v="6"/>
    <n v="2852.64"/>
  </r>
  <r>
    <x v="114"/>
    <x v="113"/>
    <x v="1"/>
    <x v="42"/>
    <n v="31379.040000000001"/>
  </r>
  <r>
    <x v="114"/>
    <x v="113"/>
    <x v="2"/>
    <x v="28"/>
    <n v="20443.919999999998"/>
  </r>
  <r>
    <x v="114"/>
    <x v="113"/>
    <x v="3"/>
    <x v="56"/>
    <n v="6656.16"/>
  </r>
  <r>
    <x v="115"/>
    <x v="114"/>
    <x v="0"/>
    <x v="49"/>
    <n v="25003"/>
  </r>
  <r>
    <x v="115"/>
    <x v="114"/>
    <x v="1"/>
    <x v="19"/>
    <n v="10910.4"/>
  </r>
  <r>
    <x v="115"/>
    <x v="114"/>
    <x v="2"/>
    <x v="24"/>
    <n v="7728.2"/>
  </r>
  <r>
    <x v="115"/>
    <x v="114"/>
    <x v="3"/>
    <x v="28"/>
    <n v="19547.8"/>
  </r>
  <r>
    <x v="116"/>
    <x v="115"/>
    <x v="0"/>
    <x v="1"/>
    <n v="2677.08"/>
  </r>
  <r>
    <x v="116"/>
    <x v="115"/>
    <x v="1"/>
    <x v="69"/>
    <n v="4780.5"/>
  </r>
  <r>
    <x v="116"/>
    <x v="115"/>
    <x v="2"/>
    <x v="32"/>
    <n v="3155.13"/>
  </r>
  <r>
    <x v="116"/>
    <x v="115"/>
    <x v="3"/>
    <x v="43"/>
    <n v="1720.98"/>
  </r>
  <r>
    <x v="117"/>
    <x v="116"/>
    <x v="0"/>
    <x v="64"/>
    <n v="12632.1"/>
  </r>
  <r>
    <x v="117"/>
    <x v="116"/>
    <x v="1"/>
    <x v="38"/>
    <n v="21567"/>
  </r>
  <r>
    <x v="117"/>
    <x v="116"/>
    <x v="2"/>
    <x v="27"/>
    <n v="16329.3"/>
  </r>
  <r>
    <x v="117"/>
    <x v="116"/>
    <x v="3"/>
    <x v="18"/>
    <n v="12940.2"/>
  </r>
  <r>
    <x v="118"/>
    <x v="117"/>
    <x v="0"/>
    <x v="57"/>
    <n v="3732.04"/>
  </r>
  <r>
    <x v="118"/>
    <x v="117"/>
    <x v="1"/>
    <x v="34"/>
    <n v="12631.52"/>
  </r>
  <r>
    <x v="118"/>
    <x v="117"/>
    <x v="2"/>
    <x v="66"/>
    <n v="12918.6"/>
  </r>
  <r>
    <x v="118"/>
    <x v="117"/>
    <x v="3"/>
    <x v="11"/>
    <n v="9186.56"/>
  </r>
  <r>
    <x v="119"/>
    <x v="118"/>
    <x v="0"/>
    <x v="53"/>
    <n v="13643.63"/>
  </r>
  <r>
    <x v="119"/>
    <x v="118"/>
    <x v="1"/>
    <x v="40"/>
    <n v="24464.44"/>
  </r>
  <r>
    <x v="119"/>
    <x v="118"/>
    <x v="2"/>
    <x v="79"/>
    <n v="34814.78"/>
  </r>
  <r>
    <x v="119"/>
    <x v="118"/>
    <x v="3"/>
    <x v="40"/>
    <n v="24464.44"/>
  </r>
  <r>
    <x v="120"/>
    <x v="119"/>
    <x v="0"/>
    <x v="56"/>
    <n v="2271.64"/>
  </r>
  <r>
    <x v="120"/>
    <x v="119"/>
    <x v="1"/>
    <x v="83"/>
    <n v="13467.58"/>
  </r>
  <r>
    <x v="120"/>
    <x v="119"/>
    <x v="3"/>
    <x v="81"/>
    <n v="9573.34"/>
  </r>
  <r>
    <x v="121"/>
    <x v="120"/>
    <x v="0"/>
    <x v="53"/>
    <n v="6008.22"/>
  </r>
  <r>
    <x v="121"/>
    <x v="120"/>
    <x v="1"/>
    <x v="24"/>
    <n v="3522.06"/>
  </r>
  <r>
    <x v="121"/>
    <x v="120"/>
    <x v="2"/>
    <x v="84"/>
    <n v="17403.12"/>
  </r>
  <r>
    <x v="121"/>
    <x v="120"/>
    <x v="3"/>
    <x v="19"/>
    <n v="4972.32"/>
  </r>
  <r>
    <x v="122"/>
    <x v="121"/>
    <x v="0"/>
    <x v="11"/>
    <n v="14633.6"/>
  </r>
  <r>
    <x v="122"/>
    <x v="121"/>
    <x v="1"/>
    <x v="78"/>
    <n v="16005.5"/>
  </r>
  <r>
    <x v="122"/>
    <x v="121"/>
    <x v="2"/>
    <x v="85"/>
    <n v="38870.5"/>
  </r>
  <r>
    <x v="122"/>
    <x v="121"/>
    <x v="3"/>
    <x v="22"/>
    <n v="7316.8"/>
  </r>
  <r>
    <x v="123"/>
    <x v="122"/>
    <x v="0"/>
    <x v="59"/>
    <n v="12891.69"/>
  </r>
  <r>
    <x v="123"/>
    <x v="122"/>
    <x v="1"/>
    <x v="52"/>
    <n v="10981.81"/>
  </r>
  <r>
    <x v="123"/>
    <x v="122"/>
    <x v="2"/>
    <x v="6"/>
    <n v="2864.82"/>
  </r>
  <r>
    <x v="123"/>
    <x v="122"/>
    <x v="3"/>
    <x v="53"/>
    <n v="13846.63"/>
  </r>
  <r>
    <x v="124"/>
    <x v="123"/>
    <x v="0"/>
    <x v="11"/>
    <n v="11554.88"/>
  </r>
  <r>
    <x v="124"/>
    <x v="123"/>
    <x v="1"/>
    <x v="24"/>
    <n v="6138.53"/>
  </r>
  <r>
    <x v="124"/>
    <x v="123"/>
    <x v="2"/>
    <x v="7"/>
    <n v="7943.98"/>
  </r>
  <r>
    <x v="124"/>
    <x v="123"/>
    <x v="3"/>
    <x v="86"/>
    <n v="25998.48"/>
  </r>
  <r>
    <x v="125"/>
    <x v="124"/>
    <x v="0"/>
    <x v="18"/>
    <n v="20552.7"/>
  </r>
  <r>
    <x v="125"/>
    <x v="124"/>
    <x v="1"/>
    <x v="59"/>
    <n v="13212.45"/>
  </r>
  <r>
    <x v="125"/>
    <x v="124"/>
    <x v="2"/>
    <x v="29"/>
    <n v="19574"/>
  </r>
  <r>
    <x v="125"/>
    <x v="124"/>
    <x v="3"/>
    <x v="7"/>
    <n v="10765.7"/>
  </r>
  <r>
    <x v="126"/>
    <x v="125"/>
    <x v="0"/>
    <x v="51"/>
    <n v="3814.59"/>
  </r>
  <r>
    <x v="126"/>
    <x v="125"/>
    <x v="1"/>
    <x v="20"/>
    <n v="5575.17"/>
  </r>
  <r>
    <x v="126"/>
    <x v="125"/>
    <x v="2"/>
    <x v="41"/>
    <n v="6553.27"/>
  </r>
  <r>
    <x v="126"/>
    <x v="125"/>
    <x v="3"/>
    <x v="51"/>
    <n v="3814.59"/>
  </r>
  <r>
    <x v="127"/>
    <x v="126"/>
    <x v="0"/>
    <x v="74"/>
    <n v="7989.74"/>
  </r>
  <r>
    <x v="127"/>
    <x v="126"/>
    <x v="1"/>
    <x v="52"/>
    <n v="3994.87"/>
  </r>
  <r>
    <x v="127"/>
    <x v="126"/>
    <x v="2"/>
    <x v="1"/>
    <n v="4863.32"/>
  </r>
  <r>
    <x v="127"/>
    <x v="126"/>
    <x v="3"/>
    <x v="8"/>
    <n v="8510.81"/>
  </r>
  <r>
    <x v="128"/>
    <x v="127"/>
    <x v="0"/>
    <x v="78"/>
    <n v="12748.4"/>
  </r>
  <r>
    <x v="128"/>
    <x v="127"/>
    <x v="1"/>
    <x v="40"/>
    <n v="18940.48"/>
  </r>
  <r>
    <x v="128"/>
    <x v="127"/>
    <x v="2"/>
    <x v="51"/>
    <n v="14205.36"/>
  </r>
  <r>
    <x v="128"/>
    <x v="127"/>
    <x v="3"/>
    <x v="18"/>
    <n v="15298.08"/>
  </r>
  <r>
    <x v="129"/>
    <x v="128"/>
    <x v="0"/>
    <x v="44"/>
    <n v="8547.91"/>
  </r>
  <r>
    <x v="129"/>
    <x v="128"/>
    <x v="1"/>
    <x v="81"/>
    <n v="26543.51"/>
  </r>
  <r>
    <x v="129"/>
    <x v="128"/>
    <x v="2"/>
    <x v="24"/>
    <n v="7648.13"/>
  </r>
  <r>
    <x v="129"/>
    <x v="128"/>
    <x v="3"/>
    <x v="21"/>
    <n v="15296.26"/>
  </r>
  <r>
    <x v="130"/>
    <x v="129"/>
    <x v="0"/>
    <x v="24"/>
    <n v="5609.15"/>
  </r>
  <r>
    <x v="130"/>
    <x v="129"/>
    <x v="1"/>
    <x v="78"/>
    <n v="11548.25"/>
  </r>
  <r>
    <x v="130"/>
    <x v="129"/>
    <x v="2"/>
    <x v="9"/>
    <n v="4949.25"/>
  </r>
  <r>
    <x v="130"/>
    <x v="129"/>
    <x v="3"/>
    <x v="65"/>
    <n v="19797"/>
  </r>
  <r>
    <x v="131"/>
    <x v="130"/>
    <x v="0"/>
    <x v="78"/>
    <n v="12723.9"/>
  </r>
  <r>
    <x v="131"/>
    <x v="130"/>
    <x v="2"/>
    <x v="31"/>
    <n v="9088.5"/>
  </r>
  <r>
    <x v="131"/>
    <x v="130"/>
    <x v="3"/>
    <x v="13"/>
    <n v="11269.74"/>
  </r>
  <r>
    <x v="132"/>
    <x v="131"/>
    <x v="0"/>
    <x v="19"/>
    <n v="4452"/>
  </r>
  <r>
    <x v="132"/>
    <x v="131"/>
    <x v="1"/>
    <x v="27"/>
    <n v="9831.5"/>
  </r>
  <r>
    <x v="132"/>
    <x v="131"/>
    <x v="2"/>
    <x v="36"/>
    <n v="8904"/>
  </r>
  <r>
    <x v="132"/>
    <x v="131"/>
    <x v="3"/>
    <x v="38"/>
    <n v="12985"/>
  </r>
  <r>
    <x v="133"/>
    <x v="132"/>
    <x v="0"/>
    <x v="1"/>
    <n v="12640.88"/>
  </r>
  <r>
    <x v="133"/>
    <x v="132"/>
    <x v="1"/>
    <x v="25"/>
    <n v="21218.62"/>
  </r>
  <r>
    <x v="133"/>
    <x v="132"/>
    <x v="2"/>
    <x v="34"/>
    <n v="19864.240000000002"/>
  </r>
  <r>
    <x v="133"/>
    <x v="132"/>
    <x v="3"/>
    <x v="24"/>
    <n v="7674.82"/>
  </r>
  <r>
    <x v="134"/>
    <x v="13"/>
    <x v="0"/>
    <x v="22"/>
    <n v="592.64"/>
  </r>
  <r>
    <x v="134"/>
    <x v="13"/>
    <x v="1"/>
    <x v="27"/>
    <n v="1963.12"/>
  </r>
  <r>
    <x v="134"/>
    <x v="13"/>
    <x v="2"/>
    <x v="64"/>
    <n v="1518.64"/>
  </r>
  <r>
    <x v="134"/>
    <x v="13"/>
    <x v="3"/>
    <x v="78"/>
    <n v="1296.4000000000001"/>
  </r>
  <r>
    <x v="135"/>
    <x v="133"/>
    <x v="0"/>
    <x v="60"/>
    <n v="1034.3699999999999"/>
  </r>
  <r>
    <x v="135"/>
    <x v="133"/>
    <x v="1"/>
    <x v="68"/>
    <n v="5861.43"/>
  </r>
  <r>
    <x v="135"/>
    <x v="133"/>
    <x v="2"/>
    <x v="48"/>
    <n v="574.65"/>
  </r>
  <r>
    <x v="135"/>
    <x v="133"/>
    <x v="3"/>
    <x v="44"/>
    <n v="2183.67"/>
  </r>
  <r>
    <x v="136"/>
    <x v="134"/>
    <x v="0"/>
    <x v="2"/>
    <n v="1517.76"/>
  </r>
  <r>
    <x v="136"/>
    <x v="134"/>
    <x v="1"/>
    <x v="59"/>
    <n v="1138.32"/>
  </r>
  <r>
    <x v="136"/>
    <x v="134"/>
    <x v="2"/>
    <x v="17"/>
    <n v="505.92"/>
  </r>
  <r>
    <x v="136"/>
    <x v="134"/>
    <x v="3"/>
    <x v="11"/>
    <n v="1349.12"/>
  </r>
  <r>
    <x v="137"/>
    <x v="135"/>
    <x v="0"/>
    <x v="57"/>
    <n v="599.29999999999995"/>
  </r>
  <r>
    <x v="137"/>
    <x v="135"/>
    <x v="1"/>
    <x v="3"/>
    <n v="968.1"/>
  </r>
  <r>
    <x v="137"/>
    <x v="135"/>
    <x v="2"/>
    <x v="61"/>
    <n v="1383"/>
  </r>
  <r>
    <x v="137"/>
    <x v="135"/>
    <x v="3"/>
    <x v="7"/>
    <n v="1014.2"/>
  </r>
  <r>
    <x v="138"/>
    <x v="136"/>
    <x v="1"/>
    <x v="33"/>
    <n v="16430.22"/>
  </r>
  <r>
    <x v="138"/>
    <x v="136"/>
    <x v="2"/>
    <x v="2"/>
    <n v="15986.16"/>
  </r>
  <r>
    <x v="138"/>
    <x v="136"/>
    <x v="3"/>
    <x v="40"/>
    <n v="23091.119999999999"/>
  </r>
  <r>
    <x v="139"/>
    <x v="137"/>
    <x v="0"/>
    <x v="2"/>
    <n v="11675.16"/>
  </r>
  <r>
    <x v="139"/>
    <x v="137"/>
    <x v="1"/>
    <x v="68"/>
    <n v="16539.810000000001"/>
  </r>
  <r>
    <x v="139"/>
    <x v="137"/>
    <x v="2"/>
    <x v="44"/>
    <n v="6161.89"/>
  </r>
  <r>
    <x v="139"/>
    <x v="137"/>
    <x v="3"/>
    <x v="44"/>
    <n v="6161.89"/>
  </r>
  <r>
    <x v="140"/>
    <x v="138"/>
    <x v="0"/>
    <x v="9"/>
    <n v="1552.5"/>
  </r>
  <r>
    <x v="140"/>
    <x v="138"/>
    <x v="1"/>
    <x v="4"/>
    <n v="2691"/>
  </r>
  <r>
    <x v="140"/>
    <x v="138"/>
    <x v="3"/>
    <x v="2"/>
    <n v="3726"/>
  </r>
  <r>
    <x v="141"/>
    <x v="139"/>
    <x v="0"/>
    <x v="8"/>
    <n v="5930.47"/>
  </r>
  <r>
    <x v="141"/>
    <x v="139"/>
    <x v="1"/>
    <x v="53"/>
    <n v="3509.87"/>
  </r>
  <r>
    <x v="141"/>
    <x v="139"/>
    <x v="2"/>
    <x v="64"/>
    <n v="4962.2299999999996"/>
  </r>
  <r>
    <x v="141"/>
    <x v="139"/>
    <x v="3"/>
    <x v="64"/>
    <n v="4962.2299999999996"/>
  </r>
  <r>
    <x v="142"/>
    <x v="140"/>
    <x v="0"/>
    <x v="4"/>
    <n v="8290.8799999999992"/>
  </r>
  <r>
    <x v="142"/>
    <x v="140"/>
    <x v="1"/>
    <x v="46"/>
    <n v="2232.16"/>
  </r>
  <r>
    <x v="142"/>
    <x v="140"/>
    <x v="2"/>
    <x v="36"/>
    <n v="15306.24"/>
  </r>
  <r>
    <x v="142"/>
    <x v="140"/>
    <x v="3"/>
    <x v="43"/>
    <n v="5739.84"/>
  </r>
  <r>
    <x v="143"/>
    <x v="141"/>
    <x v="0"/>
    <x v="32"/>
    <n v="7699.89"/>
  </r>
  <r>
    <x v="143"/>
    <x v="141"/>
    <x v="1"/>
    <x v="64"/>
    <n v="9566.5300000000007"/>
  </r>
  <r>
    <x v="143"/>
    <x v="141"/>
    <x v="2"/>
    <x v="44"/>
    <n v="4433.2700000000004"/>
  </r>
  <r>
    <x v="143"/>
    <x v="141"/>
    <x v="3"/>
    <x v="1"/>
    <n v="6533.24"/>
  </r>
  <r>
    <x v="144"/>
    <x v="142"/>
    <x v="0"/>
    <x v="4"/>
    <n v="1777.62"/>
  </r>
  <r>
    <x v="144"/>
    <x v="142"/>
    <x v="1"/>
    <x v="18"/>
    <n v="2871.54"/>
  </r>
  <r>
    <x v="144"/>
    <x v="142"/>
    <x v="2"/>
    <x v="69"/>
    <n v="3418.5"/>
  </r>
  <r>
    <x v="145"/>
    <x v="143"/>
    <x v="0"/>
    <x v="56"/>
    <n v="3878.84"/>
  </r>
  <r>
    <x v="145"/>
    <x v="143"/>
    <x v="1"/>
    <x v="87"/>
    <n v="24381.279999999999"/>
  </r>
  <r>
    <x v="145"/>
    <x v="143"/>
    <x v="2"/>
    <x v="43"/>
    <n v="4987.08"/>
  </r>
  <r>
    <x v="145"/>
    <x v="143"/>
    <x v="3"/>
    <x v="22"/>
    <n v="4432.96"/>
  </r>
  <r>
    <x v="146"/>
    <x v="144"/>
    <x v="0"/>
    <x v="15"/>
    <n v="4269.32"/>
  </r>
  <r>
    <x v="146"/>
    <x v="144"/>
    <x v="1"/>
    <x v="22"/>
    <n v="1101.76"/>
  </r>
  <r>
    <x v="146"/>
    <x v="144"/>
    <x v="2"/>
    <x v="55"/>
    <n v="68.86"/>
  </r>
  <r>
    <x v="146"/>
    <x v="144"/>
    <x v="3"/>
    <x v="5"/>
    <n v="550.88"/>
  </r>
  <r>
    <x v="147"/>
    <x v="145"/>
    <x v="0"/>
    <x v="61"/>
    <n v="3999.6"/>
  </r>
  <r>
    <x v="147"/>
    <x v="145"/>
    <x v="1"/>
    <x v="12"/>
    <n v="1333.2"/>
  </r>
  <r>
    <x v="147"/>
    <x v="145"/>
    <x v="2"/>
    <x v="8"/>
    <n v="6532.68"/>
  </r>
  <r>
    <x v="147"/>
    <x v="145"/>
    <x v="3"/>
    <x v="4"/>
    <n v="3466.32"/>
  </r>
  <r>
    <x v="148"/>
    <x v="146"/>
    <x v="0"/>
    <x v="4"/>
    <n v="8874.06"/>
  </r>
  <r>
    <x v="148"/>
    <x v="146"/>
    <x v="1"/>
    <x v="4"/>
    <n v="8874.06"/>
  </r>
  <r>
    <x v="148"/>
    <x v="146"/>
    <x v="2"/>
    <x v="1"/>
    <n v="9556.68"/>
  </r>
  <r>
    <x v="148"/>
    <x v="146"/>
    <x v="3"/>
    <x v="8"/>
    <n v="16724.189999999999"/>
  </r>
  <r>
    <x v="149"/>
    <x v="147"/>
    <x v="0"/>
    <x v="44"/>
    <n v="242.82"/>
  </r>
  <r>
    <x v="149"/>
    <x v="147"/>
    <x v="1"/>
    <x v="64"/>
    <n v="523.98"/>
  </r>
  <r>
    <x v="149"/>
    <x v="147"/>
    <x v="2"/>
    <x v="71"/>
    <n v="1099.08"/>
  </r>
  <r>
    <x v="149"/>
    <x v="147"/>
    <x v="3"/>
    <x v="35"/>
    <n v="830.7"/>
  </r>
  <r>
    <x v="150"/>
    <x v="148"/>
    <x v="0"/>
    <x v="40"/>
    <n v="25546.560000000001"/>
  </r>
  <r>
    <x v="150"/>
    <x v="148"/>
    <x v="1"/>
    <x v="56"/>
    <n v="6877.92"/>
  </r>
  <r>
    <x v="150"/>
    <x v="148"/>
    <x v="2"/>
    <x v="32"/>
    <n v="16212.24"/>
  </r>
  <r>
    <x v="150"/>
    <x v="148"/>
    <x v="3"/>
    <x v="7"/>
    <n v="10808.16"/>
  </r>
  <r>
    <x v="151"/>
    <x v="149"/>
    <x v="0"/>
    <x v="11"/>
    <n v="10117.76"/>
  </r>
  <r>
    <x v="151"/>
    <x v="149"/>
    <x v="1"/>
    <x v="88"/>
    <n v="18338.439999999999"/>
  </r>
  <r>
    <x v="151"/>
    <x v="149"/>
    <x v="2"/>
    <x v="9"/>
    <n v="4742.7"/>
  </r>
  <r>
    <x v="151"/>
    <x v="149"/>
    <x v="3"/>
    <x v="28"/>
    <n v="13595.74"/>
  </r>
  <r>
    <x v="152"/>
    <x v="150"/>
    <x v="0"/>
    <x v="32"/>
    <n v="3690.06"/>
  </r>
  <r>
    <x v="152"/>
    <x v="150"/>
    <x v="1"/>
    <x v="42"/>
    <n v="7380.12"/>
  </r>
  <r>
    <x v="152"/>
    <x v="150"/>
    <x v="2"/>
    <x v="17"/>
    <n v="1341.84"/>
  </r>
  <r>
    <x v="152"/>
    <x v="150"/>
    <x v="3"/>
    <x v="59"/>
    <n v="3019.14"/>
  </r>
  <r>
    <x v="153"/>
    <x v="151"/>
    <x v="0"/>
    <x v="44"/>
    <n v="11.59"/>
  </r>
  <r>
    <x v="153"/>
    <x v="151"/>
    <x v="1"/>
    <x v="7"/>
    <n v="13.42"/>
  </r>
  <r>
    <x v="153"/>
    <x v="151"/>
    <x v="2"/>
    <x v="29"/>
    <n v="24.4"/>
  </r>
  <r>
    <x v="153"/>
    <x v="151"/>
    <x v="3"/>
    <x v="89"/>
    <n v="49.41"/>
  </r>
  <r>
    <x v="154"/>
    <x v="152"/>
    <x v="0"/>
    <x v="22"/>
    <n v="355.36"/>
  </r>
  <r>
    <x v="154"/>
    <x v="152"/>
    <x v="1"/>
    <x v="60"/>
    <n v="199.89"/>
  </r>
  <r>
    <x v="154"/>
    <x v="152"/>
    <x v="2"/>
    <x v="31"/>
    <n v="555.25"/>
  </r>
  <r>
    <x v="154"/>
    <x v="152"/>
    <x v="3"/>
    <x v="33"/>
    <n v="821.77"/>
  </r>
  <r>
    <x v="155"/>
    <x v="153"/>
    <x v="0"/>
    <x v="59"/>
    <n v="7972.83"/>
  </r>
  <r>
    <x v="155"/>
    <x v="153"/>
    <x v="1"/>
    <x v="21"/>
    <n v="10039.86"/>
  </r>
  <r>
    <x v="155"/>
    <x v="153"/>
    <x v="2"/>
    <x v="12"/>
    <n v="2952.9"/>
  </r>
  <r>
    <x v="155"/>
    <x v="153"/>
    <x v="3"/>
    <x v="2"/>
    <n v="10630.44"/>
  </r>
  <r>
    <x v="156"/>
    <x v="154"/>
    <x v="1"/>
    <x v="59"/>
    <n v="4762.8"/>
  </r>
  <r>
    <x v="156"/>
    <x v="154"/>
    <x v="2"/>
    <x v="55"/>
    <n v="176.4"/>
  </r>
  <r>
    <x v="156"/>
    <x v="154"/>
    <x v="3"/>
    <x v="53"/>
    <n v="5115.6000000000004"/>
  </r>
  <r>
    <x v="157"/>
    <x v="155"/>
    <x v="0"/>
    <x v="8"/>
    <n v="19704.37"/>
  </r>
  <r>
    <x v="157"/>
    <x v="155"/>
    <x v="1"/>
    <x v="78"/>
    <n v="14074.55"/>
  </r>
  <r>
    <x v="157"/>
    <x v="155"/>
    <x v="2"/>
    <x v="2"/>
    <n v="14476.68"/>
  </r>
  <r>
    <x v="157"/>
    <x v="155"/>
    <x v="3"/>
    <x v="19"/>
    <n v="9651.1200000000008"/>
  </r>
  <r>
    <x v="158"/>
    <x v="156"/>
    <x v="0"/>
    <x v="32"/>
    <n v="3942.51"/>
  </r>
  <r>
    <x v="158"/>
    <x v="156"/>
    <x v="1"/>
    <x v="69"/>
    <n v="5973.5"/>
  </r>
  <r>
    <x v="158"/>
    <x v="156"/>
    <x v="2"/>
    <x v="90"/>
    <n v="9318.66"/>
  </r>
  <r>
    <x v="158"/>
    <x v="156"/>
    <x v="3"/>
    <x v="37"/>
    <n v="1314.17"/>
  </r>
  <r>
    <x v="159"/>
    <x v="157"/>
    <x v="0"/>
    <x v="91"/>
    <n v="29009.82"/>
  </r>
  <r>
    <x v="159"/>
    <x v="157"/>
    <x v="1"/>
    <x v="9"/>
    <n v="4266.1499999999996"/>
  </r>
  <r>
    <x v="159"/>
    <x v="157"/>
    <x v="2"/>
    <x v="69"/>
    <n v="14220.5"/>
  </r>
  <r>
    <x v="159"/>
    <x v="157"/>
    <x v="3"/>
    <x v="49"/>
    <n v="15642.55"/>
  </r>
  <r>
    <x v="160"/>
    <x v="158"/>
    <x v="0"/>
    <x v="10"/>
    <n v="2664.2"/>
  </r>
  <r>
    <x v="160"/>
    <x v="158"/>
    <x v="1"/>
    <x v="3"/>
    <n v="2797.41"/>
  </r>
  <r>
    <x v="160"/>
    <x v="158"/>
    <x v="2"/>
    <x v="66"/>
    <n v="5994.45"/>
  </r>
  <r>
    <x v="160"/>
    <x v="158"/>
    <x v="3"/>
    <x v="10"/>
    <n v="2664.2"/>
  </r>
  <r>
    <x v="161"/>
    <x v="159"/>
    <x v="0"/>
    <x v="5"/>
    <n v="328.48"/>
  </r>
  <r>
    <x v="161"/>
    <x v="159"/>
    <x v="1"/>
    <x v="2"/>
    <n v="1478.16"/>
  </r>
  <r>
    <x v="161"/>
    <x v="159"/>
    <x v="2"/>
    <x v="22"/>
    <n v="656.96"/>
  </r>
  <r>
    <x v="161"/>
    <x v="159"/>
    <x v="3"/>
    <x v="14"/>
    <n v="123.18"/>
  </r>
  <r>
    <x v="162"/>
    <x v="160"/>
    <x v="1"/>
    <x v="44"/>
    <n v="3550.53"/>
  </r>
  <r>
    <x v="162"/>
    <x v="160"/>
    <x v="2"/>
    <x v="79"/>
    <n v="13828.38"/>
  </r>
  <r>
    <x v="162"/>
    <x v="160"/>
    <x v="3"/>
    <x v="31"/>
    <n v="4671.75"/>
  </r>
  <r>
    <x v="163"/>
    <x v="161"/>
    <x v="0"/>
    <x v="5"/>
    <n v="124.32"/>
  </r>
  <r>
    <x v="163"/>
    <x v="161"/>
    <x v="1"/>
    <x v="74"/>
    <n v="714.84"/>
  </r>
  <r>
    <x v="163"/>
    <x v="161"/>
    <x v="2"/>
    <x v="45"/>
    <n v="994.56"/>
  </r>
  <r>
    <x v="163"/>
    <x v="161"/>
    <x v="3"/>
    <x v="44"/>
    <n v="295.26"/>
  </r>
  <r>
    <x v="164"/>
    <x v="162"/>
    <x v="0"/>
    <x v="36"/>
    <n v="14912.16"/>
  </r>
  <r>
    <x v="164"/>
    <x v="162"/>
    <x v="1"/>
    <x v="21"/>
    <n v="10562.78"/>
  </r>
  <r>
    <x v="164"/>
    <x v="162"/>
    <x v="2"/>
    <x v="92"/>
    <n v="27960.3"/>
  </r>
  <r>
    <x v="164"/>
    <x v="162"/>
    <x v="3"/>
    <x v="41"/>
    <n v="20814.89"/>
  </r>
  <r>
    <x v="165"/>
    <x v="163"/>
    <x v="0"/>
    <x v="51"/>
    <n v="5533.32"/>
  </r>
  <r>
    <x v="165"/>
    <x v="163"/>
    <x v="1"/>
    <x v="88"/>
    <n v="8229.0400000000009"/>
  </r>
  <r>
    <x v="165"/>
    <x v="163"/>
    <x v="2"/>
    <x v="37"/>
    <n v="1560.68"/>
  </r>
  <r>
    <x v="165"/>
    <x v="163"/>
    <x v="3"/>
    <x v="21"/>
    <n v="4823.92"/>
  </r>
  <r>
    <x v="166"/>
    <x v="164"/>
    <x v="0"/>
    <x v="70"/>
    <n v="15053.58"/>
  </r>
  <r>
    <x v="166"/>
    <x v="164"/>
    <x v="1"/>
    <x v="51"/>
    <n v="10872.03"/>
  </r>
  <r>
    <x v="166"/>
    <x v="164"/>
    <x v="2"/>
    <x v="48"/>
    <n v="1393.85"/>
  </r>
  <r>
    <x v="166"/>
    <x v="164"/>
    <x v="3"/>
    <x v="40"/>
    <n v="14496.04"/>
  </r>
  <r>
    <x v="167"/>
    <x v="165"/>
    <x v="0"/>
    <x v="43"/>
    <n v="2562.12"/>
  </r>
  <r>
    <x v="167"/>
    <x v="165"/>
    <x v="1"/>
    <x v="36"/>
    <n v="6832.32"/>
  </r>
  <r>
    <x v="167"/>
    <x v="165"/>
    <x v="2"/>
    <x v="10"/>
    <n v="2846.8"/>
  </r>
  <r>
    <x v="167"/>
    <x v="165"/>
    <x v="3"/>
    <x v="74"/>
    <n v="6547.64"/>
  </r>
  <r>
    <x v="168"/>
    <x v="166"/>
    <x v="0"/>
    <x v="4"/>
    <n v="6543.16"/>
  </r>
  <r>
    <x v="168"/>
    <x v="166"/>
    <x v="1"/>
    <x v="24"/>
    <n v="4278.22"/>
  </r>
  <r>
    <x v="168"/>
    <x v="166"/>
    <x v="2"/>
    <x v="57"/>
    <n v="3271.58"/>
  </r>
  <r>
    <x v="168"/>
    <x v="166"/>
    <x v="3"/>
    <x v="42"/>
    <n v="16609.560000000001"/>
  </r>
  <r>
    <x v="169"/>
    <x v="167"/>
    <x v="0"/>
    <x v="21"/>
    <n v="1365.1"/>
  </r>
  <r>
    <x v="169"/>
    <x v="167"/>
    <x v="2"/>
    <x v="36"/>
    <n v="1927.2"/>
  </r>
  <r>
    <x v="169"/>
    <x v="167"/>
    <x v="3"/>
    <x v="37"/>
    <n v="441.65"/>
  </r>
  <r>
    <x v="170"/>
    <x v="168"/>
    <x v="0"/>
    <x v="22"/>
    <n v="6593.6"/>
  </r>
  <r>
    <x v="170"/>
    <x v="168"/>
    <x v="1"/>
    <x v="5"/>
    <n v="3296.8"/>
  </r>
  <r>
    <x v="170"/>
    <x v="168"/>
    <x v="2"/>
    <x v="19"/>
    <n v="9890.4"/>
  </r>
  <r>
    <x v="171"/>
    <x v="169"/>
    <x v="0"/>
    <x v="69"/>
    <n v="17033.5"/>
  </r>
  <r>
    <x v="171"/>
    <x v="169"/>
    <x v="1"/>
    <x v="57"/>
    <n v="4428.71"/>
  </r>
  <r>
    <x v="171"/>
    <x v="169"/>
    <x v="2"/>
    <x v="28"/>
    <n v="14648.81"/>
  </r>
  <r>
    <x v="171"/>
    <x v="169"/>
    <x v="3"/>
    <x v="56"/>
    <n v="4769.38"/>
  </r>
  <r>
    <x v="172"/>
    <x v="170"/>
    <x v="0"/>
    <x v="17"/>
    <n v="1697.88"/>
  </r>
  <r>
    <x v="172"/>
    <x v="170"/>
    <x v="1"/>
    <x v="39"/>
    <n v="10611.75"/>
  </r>
  <r>
    <x v="172"/>
    <x v="170"/>
    <x v="2"/>
    <x v="5"/>
    <n v="1131.92"/>
  </r>
  <r>
    <x v="172"/>
    <x v="170"/>
    <x v="3"/>
    <x v="48"/>
    <n v="707.45"/>
  </r>
  <r>
    <x v="173"/>
    <x v="171"/>
    <x v="1"/>
    <x v="22"/>
    <n v="562.24"/>
  </r>
  <r>
    <x v="173"/>
    <x v="171"/>
    <x v="2"/>
    <x v="52"/>
    <n v="808.22"/>
  </r>
  <r>
    <x v="174"/>
    <x v="172"/>
    <x v="0"/>
    <x v="53"/>
    <n v="5230.7299999999996"/>
  </r>
  <r>
    <x v="174"/>
    <x v="172"/>
    <x v="1"/>
    <x v="43"/>
    <n v="3246.66"/>
  </r>
  <r>
    <x v="174"/>
    <x v="172"/>
    <x v="2"/>
    <x v="28"/>
    <n v="7755.91"/>
  </r>
  <r>
    <x v="174"/>
    <x v="172"/>
    <x v="3"/>
    <x v="66"/>
    <n v="8116.65"/>
  </r>
  <r>
    <x v="175"/>
    <x v="173"/>
    <x v="0"/>
    <x v="3"/>
    <n v="1524.6"/>
  </r>
  <r>
    <x v="175"/>
    <x v="173"/>
    <x v="1"/>
    <x v="51"/>
    <n v="2831.4"/>
  </r>
  <r>
    <x v="175"/>
    <x v="173"/>
    <x v="2"/>
    <x v="48"/>
    <n v="363"/>
  </r>
  <r>
    <x v="176"/>
    <x v="174"/>
    <x v="0"/>
    <x v="9"/>
    <n v="6188.4"/>
  </r>
  <r>
    <x v="176"/>
    <x v="174"/>
    <x v="1"/>
    <x v="4"/>
    <n v="10726.56"/>
  </r>
  <r>
    <x v="176"/>
    <x v="174"/>
    <x v="2"/>
    <x v="9"/>
    <n v="6188.4"/>
  </r>
  <r>
    <x v="176"/>
    <x v="174"/>
    <x v="3"/>
    <x v="64"/>
    <n v="16914.96"/>
  </r>
  <r>
    <x v="177"/>
    <x v="175"/>
    <x v="0"/>
    <x v="37"/>
    <n v="5175.0600000000004"/>
  </r>
  <r>
    <x v="177"/>
    <x v="175"/>
    <x v="1"/>
    <x v="80"/>
    <n v="44693.7"/>
  </r>
  <r>
    <x v="177"/>
    <x v="175"/>
    <x v="2"/>
    <x v="21"/>
    <n v="15995.64"/>
  </r>
  <r>
    <x v="177"/>
    <x v="175"/>
    <x v="3"/>
    <x v="78"/>
    <n v="16466.099999999999"/>
  </r>
  <r>
    <x v="178"/>
    <x v="176"/>
    <x v="0"/>
    <x v="21"/>
    <n v="13331.06"/>
  </r>
  <r>
    <x v="178"/>
    <x v="176"/>
    <x v="1"/>
    <x v="3"/>
    <n v="8233.89"/>
  </r>
  <r>
    <x v="178"/>
    <x v="176"/>
    <x v="2"/>
    <x v="58"/>
    <n v="784.18"/>
  </r>
  <r>
    <x v="178"/>
    <x v="176"/>
    <x v="3"/>
    <x v="48"/>
    <n v="1960.45"/>
  </r>
  <r>
    <x v="179"/>
    <x v="106"/>
    <x v="0"/>
    <x v="10"/>
    <n v="5604.6"/>
  </r>
  <r>
    <x v="179"/>
    <x v="106"/>
    <x v="1"/>
    <x v="9"/>
    <n v="4203.45"/>
  </r>
  <r>
    <x v="179"/>
    <x v="106"/>
    <x v="2"/>
    <x v="17"/>
    <n v="3362.76"/>
  </r>
  <r>
    <x v="179"/>
    <x v="106"/>
    <x v="3"/>
    <x v="51"/>
    <n v="10928.97"/>
  </r>
  <r>
    <x v="180"/>
    <x v="177"/>
    <x v="0"/>
    <x v="55"/>
    <n v="264.20999999999998"/>
  </r>
  <r>
    <x v="180"/>
    <x v="177"/>
    <x v="1"/>
    <x v="78"/>
    <n v="9247.35"/>
  </r>
  <r>
    <x v="180"/>
    <x v="177"/>
    <x v="2"/>
    <x v="59"/>
    <n v="7133.67"/>
  </r>
  <r>
    <x v="180"/>
    <x v="177"/>
    <x v="3"/>
    <x v="66"/>
    <n v="11889.45"/>
  </r>
  <r>
    <x v="181"/>
    <x v="178"/>
    <x v="0"/>
    <x v="40"/>
    <n v="25127.96"/>
  </r>
  <r>
    <x v="181"/>
    <x v="178"/>
    <x v="1"/>
    <x v="43"/>
    <n v="8698.14"/>
  </r>
  <r>
    <x v="181"/>
    <x v="178"/>
    <x v="2"/>
    <x v="4"/>
    <n v="12563.98"/>
  </r>
  <r>
    <x v="181"/>
    <x v="178"/>
    <x v="3"/>
    <x v="24"/>
    <n v="8214.91"/>
  </r>
  <r>
    <x v="182"/>
    <x v="179"/>
    <x v="0"/>
    <x v="59"/>
    <n v="7102.35"/>
  </r>
  <r>
    <x v="182"/>
    <x v="179"/>
    <x v="1"/>
    <x v="5"/>
    <n v="2104.4"/>
  </r>
  <r>
    <x v="182"/>
    <x v="179"/>
    <x v="2"/>
    <x v="9"/>
    <n v="3945.75"/>
  </r>
  <r>
    <x v="182"/>
    <x v="179"/>
    <x v="3"/>
    <x v="72"/>
    <n v="14730.8"/>
  </r>
  <r>
    <x v="183"/>
    <x v="180"/>
    <x v="0"/>
    <x v="31"/>
    <n v="11203.25"/>
  </r>
  <r>
    <x v="183"/>
    <x v="180"/>
    <x v="1"/>
    <x v="2"/>
    <n v="16132.68"/>
  </r>
  <r>
    <x v="183"/>
    <x v="180"/>
    <x v="2"/>
    <x v="60"/>
    <n v="4033.17"/>
  </r>
  <r>
    <x v="183"/>
    <x v="180"/>
    <x v="3"/>
    <x v="76"/>
    <n v="30472.84"/>
  </r>
  <r>
    <x v="184"/>
    <x v="181"/>
    <x v="0"/>
    <x v="38"/>
    <n v="34282.5"/>
  </r>
  <r>
    <x v="184"/>
    <x v="181"/>
    <x v="1"/>
    <x v="10"/>
    <n v="9795"/>
  </r>
  <r>
    <x v="184"/>
    <x v="181"/>
    <x v="2"/>
    <x v="9"/>
    <n v="7346.25"/>
  </r>
  <r>
    <x v="184"/>
    <x v="181"/>
    <x v="3"/>
    <x v="88"/>
    <n v="28405.5"/>
  </r>
  <r>
    <x v="185"/>
    <x v="182"/>
    <x v="0"/>
    <x v="57"/>
    <n v="4262.57"/>
  </r>
  <r>
    <x v="185"/>
    <x v="182"/>
    <x v="1"/>
    <x v="10"/>
    <n v="6557.8"/>
  </r>
  <r>
    <x v="185"/>
    <x v="182"/>
    <x v="2"/>
    <x v="40"/>
    <n v="17050.28"/>
  </r>
  <r>
    <x v="185"/>
    <x v="182"/>
    <x v="3"/>
    <x v="14"/>
    <n v="983.67"/>
  </r>
  <r>
    <x v="186"/>
    <x v="183"/>
    <x v="0"/>
    <x v="22"/>
    <n v="6283.04"/>
  </r>
  <r>
    <x v="186"/>
    <x v="183"/>
    <x v="1"/>
    <x v="22"/>
    <n v="6283.04"/>
  </r>
  <r>
    <x v="186"/>
    <x v="183"/>
    <x v="2"/>
    <x v="17"/>
    <n v="4712.28"/>
  </r>
  <r>
    <x v="186"/>
    <x v="183"/>
    <x v="3"/>
    <x v="21"/>
    <n v="13351.46"/>
  </r>
  <r>
    <x v="187"/>
    <x v="184"/>
    <x v="0"/>
    <x v="7"/>
    <n v="6129.2"/>
  </r>
  <r>
    <x v="187"/>
    <x v="184"/>
    <x v="1"/>
    <x v="17"/>
    <n v="3343.2"/>
  </r>
  <r>
    <x v="187"/>
    <x v="184"/>
    <x v="2"/>
    <x v="36"/>
    <n v="13372.8"/>
  </r>
  <r>
    <x v="187"/>
    <x v="184"/>
    <x v="3"/>
    <x v="69"/>
    <n v="13930"/>
  </r>
  <r>
    <x v="188"/>
    <x v="185"/>
    <x v="0"/>
    <x v="17"/>
    <n v="1540.8"/>
  </r>
  <r>
    <x v="188"/>
    <x v="185"/>
    <x v="1"/>
    <x v="40"/>
    <n v="6676.8"/>
  </r>
  <r>
    <x v="188"/>
    <x v="185"/>
    <x v="2"/>
    <x v="66"/>
    <n v="5778"/>
  </r>
  <r>
    <x v="188"/>
    <x v="185"/>
    <x v="3"/>
    <x v="17"/>
    <n v="1540.8"/>
  </r>
  <r>
    <x v="189"/>
    <x v="186"/>
    <x v="0"/>
    <x v="10"/>
    <n v="8100.2"/>
  </r>
  <r>
    <x v="189"/>
    <x v="186"/>
    <x v="2"/>
    <x v="5"/>
    <n v="3240.08"/>
  </r>
  <r>
    <x v="189"/>
    <x v="186"/>
    <x v="3"/>
    <x v="40"/>
    <n v="21060.52"/>
  </r>
  <r>
    <x v="190"/>
    <x v="187"/>
    <x v="0"/>
    <x v="11"/>
    <n v="9562.24"/>
  </r>
  <r>
    <x v="190"/>
    <x v="187"/>
    <x v="1"/>
    <x v="60"/>
    <n v="2689.38"/>
  </r>
  <r>
    <x v="190"/>
    <x v="187"/>
    <x v="2"/>
    <x v="12"/>
    <n v="2988.2"/>
  </r>
  <r>
    <x v="190"/>
    <x v="187"/>
    <x v="3"/>
    <x v="29"/>
    <n v="11952.8"/>
  </r>
  <r>
    <x v="191"/>
    <x v="188"/>
    <x v="0"/>
    <x v="2"/>
    <n v="8383.68"/>
  </r>
  <r>
    <x v="191"/>
    <x v="188"/>
    <x v="1"/>
    <x v="43"/>
    <n v="4191.84"/>
  </r>
  <r>
    <x v="191"/>
    <x v="188"/>
    <x v="2"/>
    <x v="52"/>
    <n v="5356.24"/>
  </r>
  <r>
    <x v="191"/>
    <x v="188"/>
    <x v="3"/>
    <x v="36"/>
    <n v="11178.24"/>
  </r>
  <r>
    <x v="192"/>
    <x v="189"/>
    <x v="0"/>
    <x v="29"/>
    <n v="6082.4"/>
  </r>
  <r>
    <x v="192"/>
    <x v="189"/>
    <x v="1"/>
    <x v="79"/>
    <n v="11252.44"/>
  </r>
  <r>
    <x v="192"/>
    <x v="189"/>
    <x v="2"/>
    <x v="21"/>
    <n v="5170.04"/>
  </r>
  <r>
    <x v="192"/>
    <x v="189"/>
    <x v="3"/>
    <x v="65"/>
    <n v="9123.6"/>
  </r>
  <r>
    <x v="193"/>
    <x v="190"/>
    <x v="0"/>
    <x v="25"/>
    <n v="12778.36"/>
  </r>
  <r>
    <x v="193"/>
    <x v="190"/>
    <x v="1"/>
    <x v="93"/>
    <n v="25284.84"/>
  </r>
  <r>
    <x v="193"/>
    <x v="190"/>
    <x v="2"/>
    <x v="70"/>
    <n v="14681.52"/>
  </r>
  <r>
    <x v="194"/>
    <x v="191"/>
    <x v="0"/>
    <x v="2"/>
    <n v="16423.919999999998"/>
  </r>
  <r>
    <x v="194"/>
    <x v="191"/>
    <x v="2"/>
    <x v="52"/>
    <n v="10493.06"/>
  </r>
  <r>
    <x v="194"/>
    <x v="191"/>
    <x v="3"/>
    <x v="43"/>
    <n v="8211.9599999999991"/>
  </r>
  <r>
    <x v="195"/>
    <x v="192"/>
    <x v="0"/>
    <x v="8"/>
    <n v="16584.54"/>
  </r>
  <r>
    <x v="195"/>
    <x v="192"/>
    <x v="1"/>
    <x v="21"/>
    <n v="11507.64"/>
  </r>
  <r>
    <x v="195"/>
    <x v="192"/>
    <x v="2"/>
    <x v="61"/>
    <n v="10153.799999999999"/>
  </r>
  <r>
    <x v="195"/>
    <x v="192"/>
    <x v="3"/>
    <x v="22"/>
    <n v="5415.36"/>
  </r>
  <r>
    <x v="196"/>
    <x v="193"/>
    <x v="0"/>
    <x v="33"/>
    <n v="14346.38"/>
  </r>
  <r>
    <x v="196"/>
    <x v="193"/>
    <x v="1"/>
    <x v="6"/>
    <n v="2326.44"/>
  </r>
  <r>
    <x v="196"/>
    <x v="193"/>
    <x v="2"/>
    <x v="6"/>
    <n v="2326.44"/>
  </r>
  <r>
    <x v="196"/>
    <x v="193"/>
    <x v="3"/>
    <x v="16"/>
    <n v="1550.96"/>
  </r>
  <r>
    <x v="197"/>
    <x v="194"/>
    <x v="0"/>
    <x v="56"/>
    <n v="1474.9"/>
  </r>
  <r>
    <x v="197"/>
    <x v="194"/>
    <x v="1"/>
    <x v="70"/>
    <n v="5688.9"/>
  </r>
  <r>
    <x v="197"/>
    <x v="194"/>
    <x v="2"/>
    <x v="81"/>
    <n v="6215.65"/>
  </r>
  <r>
    <x v="197"/>
    <x v="194"/>
    <x v="3"/>
    <x v="15"/>
    <n v="6531.7"/>
  </r>
  <r>
    <x v="198"/>
    <x v="195"/>
    <x v="0"/>
    <x v="61"/>
    <n v="9688.7999999999993"/>
  </r>
  <r>
    <x v="198"/>
    <x v="195"/>
    <x v="1"/>
    <x v="25"/>
    <n v="15179.12"/>
  </r>
  <r>
    <x v="198"/>
    <x v="195"/>
    <x v="2"/>
    <x v="56"/>
    <n v="4521.4399999999996"/>
  </r>
  <r>
    <x v="198"/>
    <x v="195"/>
    <x v="3"/>
    <x v="76"/>
    <n v="21961.279999999999"/>
  </r>
  <r>
    <x v="199"/>
    <x v="196"/>
    <x v="0"/>
    <x v="72"/>
    <n v="24283.84"/>
  </r>
  <r>
    <x v="199"/>
    <x v="196"/>
    <x v="1"/>
    <x v="4"/>
    <n v="11274.64"/>
  </r>
  <r>
    <x v="199"/>
    <x v="196"/>
    <x v="2"/>
    <x v="11"/>
    <n v="13876.48"/>
  </r>
  <r>
    <x v="199"/>
    <x v="196"/>
    <x v="3"/>
    <x v="7"/>
    <n v="9540.08"/>
  </r>
  <r>
    <x v="200"/>
    <x v="197"/>
    <x v="4"/>
    <x v="9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57682.18"/>
  </r>
  <r>
    <x v="0"/>
    <x v="1"/>
    <n v="80828.149999999994"/>
  </r>
  <r>
    <x v="0"/>
    <x v="2"/>
    <n v="95618.36"/>
  </r>
  <r>
    <x v="1"/>
    <x v="0"/>
    <n v="73047.960000000006"/>
  </r>
  <r>
    <x v="1"/>
    <x v="1"/>
    <n v="66146.740000000005"/>
  </r>
  <r>
    <x v="1"/>
    <x v="2"/>
    <n v="33439.22"/>
  </r>
  <r>
    <x v="2"/>
    <x v="0"/>
    <n v="57405.94"/>
  </r>
  <r>
    <x v="2"/>
    <x v="1"/>
    <n v="49579.82"/>
  </r>
  <r>
    <x v="2"/>
    <x v="2"/>
    <n v="57642.91"/>
  </r>
  <r>
    <x v="3"/>
    <x v="0"/>
    <n v="74590.41"/>
  </r>
  <r>
    <x v="3"/>
    <x v="1"/>
    <n v="55136.33"/>
  </r>
  <r>
    <x v="3"/>
    <x v="2"/>
    <n v="58589.4"/>
  </r>
  <r>
    <x v="4"/>
    <x v="0"/>
    <n v="53643.1"/>
  </r>
  <r>
    <x v="4"/>
    <x v="1"/>
    <n v="68872.75"/>
  </r>
  <r>
    <x v="4"/>
    <x v="2"/>
    <n v="56226.82"/>
  </r>
  <r>
    <x v="5"/>
    <x v="0"/>
    <n v="80983.149999999994"/>
  </r>
  <r>
    <x v="5"/>
    <x v="1"/>
    <n v="93465.33"/>
  </r>
  <r>
    <x v="5"/>
    <x v="2"/>
    <n v="59213.64"/>
  </r>
  <r>
    <x v="6"/>
    <x v="0"/>
    <n v="46437.37"/>
  </r>
  <r>
    <x v="6"/>
    <x v="1"/>
    <n v="69278.289999999994"/>
  </r>
  <r>
    <x v="6"/>
    <x v="2"/>
    <n v="63649.29"/>
  </r>
  <r>
    <x v="7"/>
    <x v="0"/>
    <n v="69803.490000000005"/>
  </r>
  <r>
    <x v="7"/>
    <x v="1"/>
    <n v="81827.710000000006"/>
  </r>
  <r>
    <x v="7"/>
    <x v="2"/>
    <n v="63836.47"/>
  </r>
  <r>
    <x v="8"/>
    <x v="0"/>
    <n v="61529.89"/>
  </r>
  <r>
    <x v="8"/>
    <x v="1"/>
    <n v="52885.919999999998"/>
  </r>
  <r>
    <x v="8"/>
    <x v="2"/>
    <n v="86881.89"/>
  </r>
  <r>
    <x v="9"/>
    <x v="0"/>
    <n v="42516.12"/>
  </r>
  <r>
    <x v="9"/>
    <x v="1"/>
    <n v="87753.46"/>
  </r>
  <r>
    <x v="9"/>
    <x v="2"/>
    <n v="101210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8DC8F-A2BE-4226-8C34-7EE7F790B82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F77DA-B14F-4383-9063-1EF2DBFC8DB1}" name="PivotTable3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G1:M201" firstHeaderRow="1" firstDataRow="2" firstDataCol="1"/>
  <pivotFields count="5">
    <pivotField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axis="axisRow" showAll="0">
      <items count="199">
        <item x="104"/>
        <item x="79"/>
        <item x="55"/>
        <item x="22"/>
        <item x="32"/>
        <item x="31"/>
        <item x="177"/>
        <item x="13"/>
        <item x="23"/>
        <item x="37"/>
        <item x="106"/>
        <item x="132"/>
        <item x="75"/>
        <item x="86"/>
        <item x="91"/>
        <item x="56"/>
        <item x="47"/>
        <item x="121"/>
        <item x="20"/>
        <item x="110"/>
        <item x="190"/>
        <item x="100"/>
        <item x="145"/>
        <item x="116"/>
        <item x="115"/>
        <item x="53"/>
        <item x="99"/>
        <item x="89"/>
        <item x="40"/>
        <item x="156"/>
        <item x="61"/>
        <item x="174"/>
        <item x="94"/>
        <item x="95"/>
        <item x="72"/>
        <item x="191"/>
        <item x="109"/>
        <item x="41"/>
        <item x="184"/>
        <item x="73"/>
        <item x="65"/>
        <item x="30"/>
        <item x="34"/>
        <item x="159"/>
        <item x="16"/>
        <item x="24"/>
        <item x="155"/>
        <item x="149"/>
        <item x="70"/>
        <item x="142"/>
        <item x="122"/>
        <item x="96"/>
        <item x="81"/>
        <item x="160"/>
        <item x="67"/>
        <item x="112"/>
        <item x="97"/>
        <item x="180"/>
        <item x="102"/>
        <item x="154"/>
        <item x="19"/>
        <item x="85"/>
        <item x="181"/>
        <item x="8"/>
        <item x="170"/>
        <item x="39"/>
        <item x="193"/>
        <item x="166"/>
        <item x="90"/>
        <item x="183"/>
        <item x="163"/>
        <item x="101"/>
        <item x="152"/>
        <item x="139"/>
        <item x="62"/>
        <item x="182"/>
        <item x="194"/>
        <item x="119"/>
        <item x="135"/>
        <item x="4"/>
        <item x="146"/>
        <item x="74"/>
        <item x="173"/>
        <item x="175"/>
        <item x="15"/>
        <item x="187"/>
        <item x="113"/>
        <item x="17"/>
        <item x="36"/>
        <item x="185"/>
        <item x="151"/>
        <item x="21"/>
        <item x="143"/>
        <item x="68"/>
        <item x="28"/>
        <item x="38"/>
        <item x="196"/>
        <item x="45"/>
        <item x="1"/>
        <item x="150"/>
        <item x="33"/>
        <item x="164"/>
        <item x="12"/>
        <item x="118"/>
        <item x="178"/>
        <item x="192"/>
        <item x="93"/>
        <item x="124"/>
        <item x="158"/>
        <item x="60"/>
        <item x="11"/>
        <item x="64"/>
        <item x="153"/>
        <item x="138"/>
        <item x="147"/>
        <item x="105"/>
        <item x="88"/>
        <item x="35"/>
        <item x="117"/>
        <item x="10"/>
        <item x="3"/>
        <item x="98"/>
        <item x="127"/>
        <item x="92"/>
        <item x="108"/>
        <item x="126"/>
        <item x="46"/>
        <item x="29"/>
        <item x="80"/>
        <item x="129"/>
        <item x="134"/>
        <item x="125"/>
        <item x="27"/>
        <item x="131"/>
        <item x="130"/>
        <item x="14"/>
        <item x="18"/>
        <item x="6"/>
        <item x="144"/>
        <item x="137"/>
        <item x="162"/>
        <item x="186"/>
        <item x="179"/>
        <item x="169"/>
        <item x="43"/>
        <item x="141"/>
        <item x="0"/>
        <item x="161"/>
        <item x="7"/>
        <item x="168"/>
        <item x="9"/>
        <item x="114"/>
        <item x="82"/>
        <item x="26"/>
        <item x="25"/>
        <item x="167"/>
        <item x="157"/>
        <item x="44"/>
        <item x="51"/>
        <item x="136"/>
        <item x="50"/>
        <item x="57"/>
        <item x="176"/>
        <item x="66"/>
        <item x="172"/>
        <item x="189"/>
        <item x="128"/>
        <item x="103"/>
        <item x="58"/>
        <item x="171"/>
        <item x="42"/>
        <item x="77"/>
        <item x="54"/>
        <item x="195"/>
        <item x="165"/>
        <item x="120"/>
        <item x="76"/>
        <item x="111"/>
        <item x="71"/>
        <item x="5"/>
        <item x="87"/>
        <item x="188"/>
        <item x="48"/>
        <item x="78"/>
        <item x="52"/>
        <item x="133"/>
        <item x="123"/>
        <item x="140"/>
        <item x="83"/>
        <item x="84"/>
        <item x="2"/>
        <item x="49"/>
        <item x="107"/>
        <item x="59"/>
        <item x="69"/>
        <item x="63"/>
        <item x="148"/>
        <item x="19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C04CEC3-7CF1-4B90-B6B0-57B42065432F}" autoFormatId="16" applyNumberFormats="0" applyBorderFormats="0" applyFontFormats="0" applyPatternFormats="0" applyAlignmentFormats="0" applyWidthHeightFormats="0">
  <queryTableRefresh nextId="4">
    <queryTableFields count="3">
      <queryTableField id="1" name="province" tableColumnId="1"/>
      <queryTableField id="2" name="year" tableColumnId="2"/>
      <queryTableField id="3" name="total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AC9AA73B-4C2B-48F5-9B85-3C1C2C706547}" autoFormatId="16" applyNumberFormats="0" applyBorderFormats="0" applyFontFormats="0" applyPatternFormats="0" applyAlignmentFormats="0" applyWidthHeightFormats="0">
  <queryTableRefresh nextId="3">
    <queryTableFields count="2">
      <queryTableField id="1" name="Province" tableColumnId="1"/>
      <queryTableField id="2" name="TotalSal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1ACA0F1-ADE7-4B6D-B064-B75680A7B747}" autoFormatId="16" applyNumberFormats="0" applyBorderFormats="0" applyFontFormats="0" applyPatternFormats="0" applyAlignmentFormats="0" applyWidthHeightFormats="0">
  <queryTableRefresh nextId="6">
    <queryTableFields count="5">
      <queryTableField id="1" name="productId" tableColumnId="1"/>
      <queryTableField id="2" name="productName" tableColumnId="2"/>
      <queryTableField id="3" name="salesYear" tableColumnId="3"/>
      <queryTableField id="4" name="totalQuantitySold" tableColumnId="4"/>
      <queryTableField id="5" name="totalRevenu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A197F71-8CD7-4F27-83EB-CBB2B9DC376B}" autoFormatId="16" applyNumberFormats="0" applyBorderFormats="0" applyFontFormats="0" applyPatternFormats="0" applyAlignmentFormats="0" applyWidthHeightFormats="0">
  <queryTableRefresh nextId="4">
    <queryTableFields count="3">
      <queryTableField id="1" name="productName" tableColumnId="1"/>
      <queryTableField id="2" name="averageRating" tableColumnId="2"/>
      <queryTableField id="3" name="totalReview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0193FA1E-FC23-4265-B9FC-234B13230BF4}" autoFormatId="16" applyNumberFormats="0" applyBorderFormats="0" applyFontFormats="0" applyPatternFormats="0" applyAlignmentFormats="0" applyWidthHeightFormats="0">
  <queryTableRefresh nextId="3">
    <queryTableFields count="2">
      <queryTableField id="1" name="MonthName" tableColumnId="1"/>
      <queryTableField id="2" name="TotalRevenu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F2110B91-3A1C-44F4-99EA-3D4F4D25D1A7}" autoFormatId="16" applyNumberFormats="0" applyBorderFormats="0" applyFontFormats="0" applyPatternFormats="0" applyAlignmentFormats="0" applyWidthHeightFormats="0">
  <queryTableRefresh nextId="3">
    <queryTableFields count="2">
      <queryTableField id="1" name="MonthYear" tableColumnId="1"/>
      <queryTableField id="2" name="MonthlyRevenu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6CB0F49-8409-4006-8EB5-A2A577EBE35F}" autoFormatId="16" applyNumberFormats="0" applyBorderFormats="0" applyFontFormats="0" applyPatternFormats="0" applyAlignmentFormats="0" applyWidthHeightFormats="0">
  <queryTableRefresh nextId="3">
    <queryTableFields count="2">
      <queryTableField id="1" name="warehouseName" tableColumnId="1"/>
      <queryTableField id="2" name="totalQuantity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A54FE61-2879-49DB-BC38-68DA973D2068}" autoFormatId="16" applyNumberFormats="0" applyBorderFormats="0" applyFontFormats="0" applyPatternFormats="0" applyAlignmentFormats="0" applyWidthHeightFormats="0">
  <queryTableRefresh nextId="3">
    <queryTableFields count="2">
      <queryTableField id="1" name="warehouseName" tableColumnId="1"/>
      <queryTableField id="2" name="totalShipment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A9E409-AC5E-4874-85DB-79881A3B6BCC}" name="Table2" displayName="Table2" ref="A1:E8" totalsRowShown="0">
  <autoFilter ref="A1:E8" xr:uid="{56A9E409-AC5E-4874-85DB-79881A3B6BCC}"/>
  <tableColumns count="5">
    <tableColumn id="1" xr3:uid="{7780FCDA-DDA7-4965-A99B-3C4351DC43FA}" name="year"/>
    <tableColumn id="2" xr3:uid="{8CE6CC0C-75B8-43E9-BAE5-05E57206DCC5}" name="totalSales"/>
    <tableColumn id="3" xr3:uid="{4A06BE83-9AFA-42B1-9045-0D873C089697}" name="Forecast(totalSales)"/>
    <tableColumn id="4" xr3:uid="{7D76F4D8-C682-4AEC-9F8E-B2C2DC833FAD}" name="Lower Confidence Bound(totalSales)" dataDxfId="13"/>
    <tableColumn id="5" xr3:uid="{8124E7BE-D680-4382-B257-083BD7E8BA31}" name="Upper Confidence Bound(totalSales)" dataDxf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D20A92-67A3-4C44-A9C3-97F4C10C0CA8}" name="Query12" displayName="Query12" ref="A1:B4" tableType="queryTable" totalsRowShown="0">
  <autoFilter ref="A1:B4" xr:uid="{D4D20A92-67A3-4C44-A9C3-97F4C10C0CA8}"/>
  <tableColumns count="2">
    <tableColumn id="1" xr3:uid="{D28CFEDE-4353-46FF-80B6-BC3484DEF002}" uniqueName="1" name="warehouseName" queryTableFieldId="1" dataDxfId="0"/>
    <tableColumn id="2" xr3:uid="{0BFC755B-9FC7-4D4F-B476-2E28DE21B64D}" uniqueName="2" name="totalShipme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26A946-6B2D-47B1-8C72-396FF791D45D}" name="Table3" displayName="Table3" ref="A1:E7" totalsRowShown="0">
  <autoFilter ref="A1:E7" xr:uid="{EE26A946-6B2D-47B1-8C72-396FF791D45D}"/>
  <tableColumns count="5">
    <tableColumn id="1" xr3:uid="{0CC5D36E-06C3-40EB-B7D6-094512FCCAE1}" name="Year"/>
    <tableColumn id="2" xr3:uid="{D428BB8A-A9FE-46EC-A41C-1627A2F058C4}" name="totalSales"/>
    <tableColumn id="3" xr3:uid="{44B9CEFE-1A65-4360-802D-79ED4B13B77E}" name="Forecast(totalSales)"/>
    <tableColumn id="4" xr3:uid="{9C378DD8-E3D7-4898-97FB-DFCD9200446D}" name="Lower Confidence Bound(totalSales)" dataDxfId="11"/>
    <tableColumn id="5" xr3:uid="{96EE2ABB-6588-45B2-B467-0C38F6C7965C}" name="Upper Confidence Bound(totalSales)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D44EA3-15F6-40F2-B1E9-CAF4653D760D}" name="Query7" displayName="Query7" ref="A1:C31" tableType="queryTable" totalsRowShown="0">
  <autoFilter ref="A1:C31" xr:uid="{A8D44EA3-15F6-40F2-B1E9-CAF4653D760D}"/>
  <tableColumns count="3">
    <tableColumn id="1" xr3:uid="{9562FDC2-1A22-4357-810F-64DB4D315EFA}" uniqueName="1" name="province" queryTableFieldId="1" dataDxfId="9"/>
    <tableColumn id="2" xr3:uid="{A7114457-D7C4-4D95-8ECD-9255968C9A58}" uniqueName="2" name="year" queryTableFieldId="2"/>
    <tableColumn id="3" xr3:uid="{C4324D49-6EE3-43C6-B376-4E184CEE1610}" uniqueName="3" name="totalSale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11112D-9A44-4F0D-B308-B65A1C2A8C70}" name="Query98" displayName="Query98" ref="G1:H11" tableType="queryTable" totalsRowShown="0">
  <autoFilter ref="G1:H11" xr:uid="{D511112D-9A44-4F0D-B308-B65A1C2A8C70}"/>
  <tableColumns count="2">
    <tableColumn id="1" xr3:uid="{D166FCB0-3CE6-4533-BCFC-A31B7CEFE10C}" uniqueName="1" name="Province" queryTableFieldId="1" dataDxfId="8"/>
    <tableColumn id="2" xr3:uid="{3F3DF1B7-FBB6-494E-8CB6-2D5572B83944}" uniqueName="2" name="TotalSal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BF9CB-B2C1-4873-A83C-07FB13D5233A}" name="Query10" displayName="Query10" ref="A1:E766" tableType="queryTable" totalsRowShown="0">
  <autoFilter ref="A1:E766" xr:uid="{3C9BF9CB-B2C1-4873-A83C-07FB13D5233A}"/>
  <tableColumns count="5">
    <tableColumn id="1" xr3:uid="{C8BEF783-3426-4D68-8B1C-E5EBD9CB4E42}" uniqueName="1" name="productId" queryTableFieldId="1"/>
    <tableColumn id="2" xr3:uid="{B845DEC0-21B2-46F2-82AC-C463C344A6DD}" uniqueName="2" name="productName" queryTableFieldId="2" dataDxfId="7"/>
    <tableColumn id="3" xr3:uid="{5671CE61-0F2F-4DDD-9064-5402E314D678}" uniqueName="3" name="salesYear" queryTableFieldId="3"/>
    <tableColumn id="4" xr3:uid="{20B64ED6-78DA-4D03-9BFF-91ACF94EA923}" uniqueName="4" name="totalQuantitySold" queryTableFieldId="4"/>
    <tableColumn id="5" xr3:uid="{62192BB1-9C8F-4622-BC0B-2467A246A92D}" uniqueName="5" name="totalRevenue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CF4E2CB-6C26-4B85-A085-9CFF035877A4}" name="Query16" displayName="Query16" ref="A1:C198" tableType="queryTable" totalsRowShown="0">
  <autoFilter ref="A1:C198" xr:uid="{FCF4E2CB-6C26-4B85-A085-9CFF035877A4}"/>
  <tableColumns count="3">
    <tableColumn id="1" xr3:uid="{E1B6F1A0-34D9-4019-9A14-E691961CE58F}" uniqueName="1" name="productName" queryTableFieldId="1" dataDxfId="6"/>
    <tableColumn id="2" xr3:uid="{7343B94E-E708-4DE5-8CCA-E6893DE65677}" uniqueName="2" name="averageRating" queryTableFieldId="2"/>
    <tableColumn id="3" xr3:uid="{9F6BEA87-3D27-4AD6-B3C3-5897CA93C9AD}" uniqueName="3" name="totalReview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A1D14F9-0E03-4695-86A9-3F55FBDC03DA}" name="Query18" displayName="Query18" ref="A1:B13" tableType="queryTable" totalsRowShown="0">
  <autoFilter ref="A1:B13" xr:uid="{8A1D14F9-0E03-4695-86A9-3F55FBDC03DA}"/>
  <tableColumns count="2">
    <tableColumn id="1" xr3:uid="{93065B7C-2059-4F7F-BB1B-C2C1CC9D7A3F}" uniqueName="1" name="MonthName" queryTableFieldId="1" dataDxfId="5"/>
    <tableColumn id="2" xr3:uid="{CE154481-ED2C-4EF6-9E53-6F6D1B5FB0B1}" uniqueName="2" name="TotalRevenue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28AC80-EBD7-4C05-8500-30EA050BA69B}" name="Query17" displayName="Query17" ref="A1:B49" tableType="queryTable" totalsRowShown="0">
  <autoFilter ref="A1:B49" xr:uid="{7A28AC80-EBD7-4C05-8500-30EA050BA69B}"/>
  <tableColumns count="2">
    <tableColumn id="1" xr3:uid="{8D83F50B-5C63-4FF8-A5FE-94DE1C240C5C}" uniqueName="1" name="MonthYear" queryTableFieldId="1" dataDxfId="3"/>
    <tableColumn id="2" xr3:uid="{646F53FD-FA5C-412D-84E8-84DB9C3B53E7}" uniqueName="2" name="MonthlyRevenue" queryTableFieldId="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BB1A44-E9CA-4945-8FE1-742548A42948}" name="Query13" displayName="Query13" ref="A1:B4" tableType="queryTable" totalsRowShown="0">
  <autoFilter ref="A1:B4" xr:uid="{2CBB1A44-E9CA-4945-8FE1-742548A42948}"/>
  <tableColumns count="2">
    <tableColumn id="1" xr3:uid="{AC2AE22A-47F1-4BF3-8E2A-8C639EAB177F}" uniqueName="1" name="warehouseName" queryTableFieldId="1" dataDxfId="1"/>
    <tableColumn id="2" xr3:uid="{B0370D9F-F8CD-4CA8-ACDB-57997984D9E1}" uniqueName="2" name="totalQuantit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8AEA-27A3-49BA-AB27-698C3755F693}">
  <dimension ref="A1:E8"/>
  <sheetViews>
    <sheetView tabSelected="1" zoomScale="93" workbookViewId="0">
      <selection activeCell="I6" sqref="I6"/>
    </sheetView>
  </sheetViews>
  <sheetFormatPr defaultRowHeight="14.5" x14ac:dyDescent="0.35"/>
  <cols>
    <col min="1" max="1" width="8.81640625" bestFit="1" customWidth="1"/>
    <col min="2" max="2" width="11.1796875" customWidth="1"/>
    <col min="3" max="3" width="19.6328125" customWidth="1"/>
    <col min="4" max="4" width="33.1796875" customWidth="1"/>
    <col min="5" max="5" width="33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2019</v>
      </c>
      <c r="B2">
        <v>97845.91</v>
      </c>
    </row>
    <row r="3" spans="1:5" x14ac:dyDescent="0.35">
      <c r="A3">
        <v>2020</v>
      </c>
      <c r="B3">
        <v>617639.61</v>
      </c>
    </row>
    <row r="4" spans="1:5" x14ac:dyDescent="0.35">
      <c r="A4">
        <v>2021</v>
      </c>
      <c r="B4">
        <v>705774.5</v>
      </c>
    </row>
    <row r="5" spans="1:5" x14ac:dyDescent="0.35">
      <c r="A5">
        <v>2022</v>
      </c>
      <c r="B5">
        <v>676308.99</v>
      </c>
    </row>
    <row r="6" spans="1:5" x14ac:dyDescent="0.35">
      <c r="A6">
        <v>2023</v>
      </c>
      <c r="B6">
        <v>573330.71</v>
      </c>
      <c r="C6">
        <v>573330.71</v>
      </c>
      <c r="D6" s="1">
        <v>573330.71</v>
      </c>
      <c r="E6" s="1">
        <v>573330.71</v>
      </c>
    </row>
    <row r="7" spans="1:5" x14ac:dyDescent="0.35">
      <c r="A7">
        <v>2024</v>
      </c>
      <c r="C7">
        <f>_xlfn.FORECAST.ETS(A7,$B$2:$B$6,$A$2:$A$6,1,1)</f>
        <v>762127.9784376031</v>
      </c>
      <c r="D7" s="1">
        <f>C7-_xlfn.FORECAST.ETS.CONFINT(A7,$B$2:$B$6,$A$2:$A$6,0.95,1,1)</f>
        <v>305822.17915493209</v>
      </c>
      <c r="E7" s="1">
        <f>C7+_xlfn.FORECAST.ETS.CONFINT(A7,$B$2:$B$6,$A$2:$A$6,0.95,1,1)</f>
        <v>1218433.7777202742</v>
      </c>
    </row>
    <row r="8" spans="1:5" x14ac:dyDescent="0.35">
      <c r="A8">
        <v>2025</v>
      </c>
      <c r="C8">
        <f>_xlfn.FORECAST.ETS(A8,$B$2:$B$6,$A$2:$A$6,1,1)</f>
        <v>851584.09283890983</v>
      </c>
      <c r="D8" s="1">
        <f>C8-_xlfn.FORECAST.ETS.CONFINT(A8,$B$2:$B$6,$A$2:$A$6,0.95,1,1)</f>
        <v>341214.47063242696</v>
      </c>
      <c r="E8" s="1">
        <f>C8+_xlfn.FORECAST.ETS.CONFINT(A8,$B$2:$B$6,$A$2:$A$6,0.95,1,1)</f>
        <v>1361953.7150453927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9DB6-F732-455F-A8C8-90495FDEBA4E}">
  <dimension ref="A5:E10"/>
  <sheetViews>
    <sheetView zoomScale="77" workbookViewId="0">
      <selection activeCell="J22" sqref="J22"/>
    </sheetView>
  </sheetViews>
  <sheetFormatPr defaultRowHeight="14.5" x14ac:dyDescent="0.35"/>
  <cols>
    <col min="1" max="1" width="22.1796875" bestFit="1" customWidth="1"/>
    <col min="2" max="2" width="14.7265625" bestFit="1" customWidth="1"/>
    <col min="3" max="3" width="23.453125" bestFit="1" customWidth="1"/>
    <col min="4" max="4" width="13.90625" bestFit="1" customWidth="1"/>
    <col min="5" max="5" width="14.1796875" bestFit="1" customWidth="1"/>
  </cols>
  <sheetData>
    <row r="5" spans="1:5" x14ac:dyDescent="0.35">
      <c r="A5" t="s">
        <v>23</v>
      </c>
      <c r="B5" t="s">
        <v>261</v>
      </c>
      <c r="C5" s="13" t="s">
        <v>262</v>
      </c>
      <c r="D5" t="s">
        <v>252</v>
      </c>
      <c r="E5" t="s">
        <v>253</v>
      </c>
    </row>
    <row r="6" spans="1:5" x14ac:dyDescent="0.35">
      <c r="A6" t="s">
        <v>204</v>
      </c>
      <c r="B6">
        <v>626</v>
      </c>
      <c r="C6" s="13">
        <v>233.82684228454639</v>
      </c>
      <c r="D6">
        <v>264.20999999999998</v>
      </c>
      <c r="E6">
        <v>61779.39</v>
      </c>
    </row>
    <row r="7" spans="1:5" x14ac:dyDescent="0.35">
      <c r="A7" t="s">
        <v>113</v>
      </c>
      <c r="B7">
        <v>1269</v>
      </c>
      <c r="C7" s="13">
        <v>139.42740719180802</v>
      </c>
      <c r="D7">
        <v>377.93</v>
      </c>
      <c r="E7">
        <v>52693.8</v>
      </c>
    </row>
    <row r="8" spans="1:5" x14ac:dyDescent="0.35">
      <c r="A8" t="s">
        <v>202</v>
      </c>
      <c r="B8">
        <v>1781</v>
      </c>
      <c r="C8" s="13">
        <v>61.533435361135915</v>
      </c>
      <c r="D8">
        <v>470.46</v>
      </c>
      <c r="E8">
        <v>28949.02</v>
      </c>
    </row>
    <row r="9" spans="1:5" x14ac:dyDescent="0.35">
      <c r="A9" t="s">
        <v>145</v>
      </c>
      <c r="B9">
        <v>898</v>
      </c>
      <c r="C9" s="13">
        <v>83.065402682423951</v>
      </c>
      <c r="D9">
        <v>470.47</v>
      </c>
      <c r="E9">
        <v>39079.78</v>
      </c>
    </row>
    <row r="10" spans="1:5" ht="15" customHeight="1" x14ac:dyDescent="0.35">
      <c r="A10" t="s">
        <v>115</v>
      </c>
      <c r="B10">
        <v>2286</v>
      </c>
      <c r="C10" s="13">
        <v>116.13137876386686</v>
      </c>
      <c r="D10">
        <v>315.5</v>
      </c>
      <c r="E10">
        <v>36639.449999999997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4A3A-AA08-4354-A843-A81CEC402938}">
  <dimension ref="A1:X201"/>
  <sheetViews>
    <sheetView topLeftCell="K1" zoomScale="49" zoomScaleNormal="100" workbookViewId="0">
      <selection activeCell="W31" sqref="W31"/>
    </sheetView>
  </sheetViews>
  <sheetFormatPr defaultRowHeight="14.5" x14ac:dyDescent="0.35"/>
  <cols>
    <col min="1" max="1" width="25.7265625" bestFit="1" customWidth="1"/>
    <col min="9" max="9" width="26.08984375" bestFit="1" customWidth="1"/>
    <col min="11" max="11" width="11.81640625" bestFit="1" customWidth="1"/>
    <col min="14" max="14" width="11.453125" bestFit="1" customWidth="1"/>
    <col min="15" max="15" width="13.08984375" bestFit="1" customWidth="1"/>
    <col min="17" max="17" width="26.08984375" bestFit="1" customWidth="1"/>
    <col min="18" max="18" width="13.08984375" bestFit="1" customWidth="1"/>
    <col min="20" max="20" width="32.54296875" bestFit="1" customWidth="1"/>
    <col min="21" max="21" width="12.90625" bestFit="1" customWidth="1"/>
    <col min="22" max="22" width="17.6328125" bestFit="1" customWidth="1"/>
    <col min="23" max="23" width="23.81640625" bestFit="1" customWidth="1"/>
  </cols>
  <sheetData>
    <row r="1" spans="1:24" x14ac:dyDescent="0.35">
      <c r="A1" t="s">
        <v>228</v>
      </c>
      <c r="B1" t="s">
        <v>227</v>
      </c>
      <c r="I1" s="6" t="s">
        <v>243</v>
      </c>
      <c r="Q1" s="6"/>
      <c r="R1" s="4"/>
    </row>
    <row r="2" spans="1:24" x14ac:dyDescent="0.35">
      <c r="A2" t="s">
        <v>224</v>
      </c>
      <c r="B2">
        <v>2020</v>
      </c>
      <c r="C2">
        <v>2021</v>
      </c>
      <c r="D2">
        <v>2022</v>
      </c>
      <c r="E2">
        <v>2023</v>
      </c>
      <c r="F2" t="s">
        <v>225</v>
      </c>
      <c r="G2" t="s">
        <v>226</v>
      </c>
      <c r="I2" s="6" t="s">
        <v>224</v>
      </c>
      <c r="J2">
        <v>2020</v>
      </c>
      <c r="K2">
        <v>2021</v>
      </c>
      <c r="L2">
        <v>2022</v>
      </c>
      <c r="M2">
        <v>2023</v>
      </c>
      <c r="N2" t="s">
        <v>244</v>
      </c>
      <c r="O2" t="s">
        <v>245</v>
      </c>
      <c r="Q2" s="6" t="s">
        <v>224</v>
      </c>
      <c r="R2" s="4" t="s">
        <v>245</v>
      </c>
      <c r="T2" s="22" t="s">
        <v>249</v>
      </c>
      <c r="U2" s="22"/>
      <c r="W2" s="22" t="s">
        <v>250</v>
      </c>
      <c r="X2" s="22"/>
    </row>
    <row r="3" spans="1:24" x14ac:dyDescent="0.35">
      <c r="A3" t="s">
        <v>131</v>
      </c>
      <c r="B3">
        <v>15483.57</v>
      </c>
      <c r="C3">
        <v>17980.919999999998</v>
      </c>
      <c r="D3">
        <v>24474.03</v>
      </c>
      <c r="E3">
        <v>8490.99</v>
      </c>
      <c r="F3">
        <v>0</v>
      </c>
      <c r="G3">
        <v>66429.509999999995</v>
      </c>
      <c r="I3" s="3" t="s">
        <v>131</v>
      </c>
      <c r="J3">
        <f>LN(B3)</f>
        <v>9.6475347407100163</v>
      </c>
      <c r="K3">
        <f t="shared" ref="K3:M18" si="0">LN(C3)</f>
        <v>9.7970664746809799</v>
      </c>
      <c r="L3">
        <f t="shared" si="0"/>
        <v>10.105367834335498</v>
      </c>
      <c r="M3">
        <f t="shared" si="0"/>
        <v>9.0467608802810862</v>
      </c>
      <c r="N3">
        <f>_xlfn.FORECAST.LINEAR(5, J3:M3, {1,2,3,4})</f>
        <v>9.2756774270938269</v>
      </c>
      <c r="O3">
        <f>EXP(N3)</f>
        <v>10675.187764194279</v>
      </c>
      <c r="Q3" s="3" t="s">
        <v>74</v>
      </c>
      <c r="R3" t="e">
        <v>#NUM!</v>
      </c>
      <c r="T3" s="10" t="s">
        <v>204</v>
      </c>
      <c r="U3" s="11">
        <v>61779.394422149395</v>
      </c>
      <c r="W3" s="10" t="s">
        <v>59</v>
      </c>
      <c r="X3" s="11">
        <v>64.554090411753791</v>
      </c>
    </row>
    <row r="4" spans="1:24" x14ac:dyDescent="0.35">
      <c r="A4" t="s">
        <v>106</v>
      </c>
      <c r="B4">
        <v>995.85</v>
      </c>
      <c r="C4">
        <v>8188.1</v>
      </c>
      <c r="D4">
        <v>10511.75</v>
      </c>
      <c r="E4">
        <v>3872.75</v>
      </c>
      <c r="F4">
        <v>0</v>
      </c>
      <c r="G4">
        <v>23568.45</v>
      </c>
      <c r="I4" s="3" t="s">
        <v>106</v>
      </c>
      <c r="J4">
        <f t="shared" ref="J4:M67" si="1">LN(B4)</f>
        <v>6.9035966438332776</v>
      </c>
      <c r="K4">
        <f t="shared" si="0"/>
        <v>9.0104371597012278</v>
      </c>
      <c r="L4">
        <f t="shared" si="0"/>
        <v>9.2602489580976002</v>
      </c>
      <c r="M4">
        <f t="shared" si="0"/>
        <v>8.2617201279864716</v>
      </c>
      <c r="N4">
        <f>_xlfn.FORECAST.LINEAR(5, J4:M4, {1,2,3,4})</f>
        <v>9.4400462851186333</v>
      </c>
      <c r="O4">
        <f t="shared" ref="O4:O67" si="2">EXP(N4)</f>
        <v>12582.299266286307</v>
      </c>
      <c r="Q4" s="3" t="s">
        <v>217</v>
      </c>
      <c r="R4" t="e">
        <v>#NUM!</v>
      </c>
      <c r="T4" s="10" t="s">
        <v>113</v>
      </c>
      <c r="U4" s="11">
        <v>52693.797457158173</v>
      </c>
      <c r="W4" s="10" t="s">
        <v>56</v>
      </c>
      <c r="X4" s="11">
        <v>64.872986288593154</v>
      </c>
    </row>
    <row r="5" spans="1:24" x14ac:dyDescent="0.35">
      <c r="A5" t="s">
        <v>82</v>
      </c>
      <c r="B5">
        <v>10239.61</v>
      </c>
      <c r="C5">
        <v>9322.6299999999992</v>
      </c>
      <c r="D5">
        <v>1833.96</v>
      </c>
      <c r="E5">
        <v>4890.5600000000004</v>
      </c>
      <c r="F5">
        <v>0</v>
      </c>
      <c r="G5">
        <v>26286.76</v>
      </c>
      <c r="I5" s="3" t="s">
        <v>82</v>
      </c>
      <c r="J5">
        <f t="shared" si="1"/>
        <v>9.2340188119307118</v>
      </c>
      <c r="K5">
        <f t="shared" si="0"/>
        <v>9.1402000567130557</v>
      </c>
      <c r="L5">
        <f t="shared" si="0"/>
        <v>7.5142328423277451</v>
      </c>
      <c r="M5">
        <f t="shared" si="0"/>
        <v>8.4950620953394722</v>
      </c>
      <c r="N5">
        <f>_xlfn.FORECAST.LINEAR(5, J5:M5, {1,2,3,4})</f>
        <v>7.635169110537988</v>
      </c>
      <c r="O5">
        <f t="shared" si="2"/>
        <v>2069.7210330560542</v>
      </c>
      <c r="Q5" s="3" t="s">
        <v>126</v>
      </c>
      <c r="R5" t="e">
        <v>#NUM!</v>
      </c>
      <c r="T5" s="10" t="s">
        <v>145</v>
      </c>
      <c r="U5" s="11">
        <v>39079.78267948897</v>
      </c>
      <c r="W5" s="10" t="s">
        <v>171</v>
      </c>
      <c r="X5" s="11">
        <v>69.961829961865021</v>
      </c>
    </row>
    <row r="6" spans="1:24" x14ac:dyDescent="0.35">
      <c r="A6" t="s">
        <v>49</v>
      </c>
      <c r="B6">
        <v>2439.85</v>
      </c>
      <c r="C6">
        <v>26489.8</v>
      </c>
      <c r="D6">
        <v>5925.35</v>
      </c>
      <c r="E6">
        <v>1742.75</v>
      </c>
      <c r="F6">
        <v>0</v>
      </c>
      <c r="G6">
        <v>36597.75</v>
      </c>
      <c r="I6" s="3" t="s">
        <v>49</v>
      </c>
      <c r="J6">
        <f t="shared" si="1"/>
        <v>7.7996918409877214</v>
      </c>
      <c r="K6">
        <f t="shared" si="0"/>
        <v>10.184515032218739</v>
      </c>
      <c r="L6">
        <f t="shared" si="0"/>
        <v>8.6869950359886232</v>
      </c>
      <c r="M6">
        <f t="shared" si="0"/>
        <v>7.4632196043665084</v>
      </c>
      <c r="N6">
        <f>_xlfn.FORECAST.LINEAR(5, J6:M6, {1,2,3,4})</f>
        <v>7.9068712018669594</v>
      </c>
      <c r="O6">
        <f t="shared" si="2"/>
        <v>2715.8797196830556</v>
      </c>
      <c r="Q6" s="3" t="s">
        <v>218</v>
      </c>
      <c r="R6" t="e">
        <v>#NUM!</v>
      </c>
      <c r="T6" s="10" t="s">
        <v>115</v>
      </c>
      <c r="U6" s="11">
        <v>36639.453893651313</v>
      </c>
      <c r="W6" s="10" t="s">
        <v>125</v>
      </c>
      <c r="X6" s="11">
        <v>71.606539386128276</v>
      </c>
    </row>
    <row r="7" spans="1:24" x14ac:dyDescent="0.35">
      <c r="A7" t="s">
        <v>59</v>
      </c>
      <c r="B7">
        <v>1690.92</v>
      </c>
      <c r="C7">
        <v>1831.83</v>
      </c>
      <c r="D7">
        <v>798.49</v>
      </c>
      <c r="E7">
        <v>93.94</v>
      </c>
      <c r="F7">
        <v>0</v>
      </c>
      <c r="G7">
        <v>4415.1799999999994</v>
      </c>
      <c r="I7" s="3" t="s">
        <v>59</v>
      </c>
      <c r="J7">
        <f t="shared" si="1"/>
        <v>7.4330280384950136</v>
      </c>
      <c r="K7">
        <f t="shared" si="0"/>
        <v>7.51307074616855</v>
      </c>
      <c r="L7">
        <f t="shared" si="0"/>
        <v>6.6827224440951198</v>
      </c>
      <c r="M7">
        <f t="shared" si="0"/>
        <v>4.5426562805988491</v>
      </c>
      <c r="N7">
        <f>_xlfn.FORECAST.LINEAR(5, J7:M7, {1,2,3,4})</f>
        <v>4.1675034833989013</v>
      </c>
      <c r="O7">
        <f t="shared" si="2"/>
        <v>64.554090411753791</v>
      </c>
      <c r="Q7" s="3" t="s">
        <v>169</v>
      </c>
      <c r="R7" t="e">
        <v>#NUM!</v>
      </c>
      <c r="T7" s="10" t="s">
        <v>202</v>
      </c>
      <c r="U7" s="11">
        <v>28949.019881571712</v>
      </c>
      <c r="W7" s="10" t="s">
        <v>178</v>
      </c>
      <c r="X7" s="11">
        <v>71.69156303587134</v>
      </c>
    </row>
    <row r="8" spans="1:24" x14ac:dyDescent="0.35">
      <c r="A8" t="s">
        <v>58</v>
      </c>
      <c r="B8">
        <v>4581.07</v>
      </c>
      <c r="C8">
        <v>5990.63</v>
      </c>
      <c r="D8">
        <v>3523.9</v>
      </c>
      <c r="E8">
        <v>13743.21</v>
      </c>
      <c r="F8">
        <v>0</v>
      </c>
      <c r="G8">
        <v>27838.809999999998</v>
      </c>
      <c r="I8" s="3" t="s">
        <v>58</v>
      </c>
      <c r="J8">
        <f t="shared" si="1"/>
        <v>8.4296878742764356</v>
      </c>
      <c r="K8">
        <f t="shared" si="0"/>
        <v>8.6979518608711146</v>
      </c>
      <c r="L8">
        <f t="shared" si="0"/>
        <v>8.1673236098089443</v>
      </c>
      <c r="M8">
        <f t="shared" si="0"/>
        <v>9.5283001629445465</v>
      </c>
      <c r="N8">
        <f>_xlfn.FORECAST.LINEAR(5, J8:M8, {1,2,3,4})</f>
        <v>9.3971180307108</v>
      </c>
      <c r="O8">
        <f t="shared" si="2"/>
        <v>12053.592541520555</v>
      </c>
      <c r="Q8" s="3" t="s">
        <v>187</v>
      </c>
      <c r="R8" t="e">
        <v>#NUM!</v>
      </c>
    </row>
    <row r="9" spans="1:24" x14ac:dyDescent="0.35">
      <c r="A9" t="s">
        <v>204</v>
      </c>
      <c r="B9">
        <v>264.20999999999998</v>
      </c>
      <c r="C9">
        <v>9247.35</v>
      </c>
      <c r="D9">
        <v>7133.67</v>
      </c>
      <c r="E9">
        <v>11889.45</v>
      </c>
      <c r="F9">
        <v>0</v>
      </c>
      <c r="G9">
        <v>28534.68</v>
      </c>
      <c r="I9" s="3" t="s">
        <v>204</v>
      </c>
      <c r="J9">
        <f t="shared" si="1"/>
        <v>5.5767442414854775</v>
      </c>
      <c r="K9">
        <f t="shared" si="0"/>
        <v>9.1320923029748915</v>
      </c>
      <c r="L9">
        <f t="shared" si="0"/>
        <v>8.8725811074898076</v>
      </c>
      <c r="M9">
        <f t="shared" si="0"/>
        <v>9.3834067312557981</v>
      </c>
      <c r="N9">
        <f>_xlfn.FORECAST.LINEAR(5, J9:M9, {1,2,3,4})</f>
        <v>11.031325164257963</v>
      </c>
      <c r="O9">
        <f t="shared" si="2"/>
        <v>61779.394422149395</v>
      </c>
      <c r="Q9" s="3" t="s">
        <v>181</v>
      </c>
      <c r="R9" t="e">
        <v>#NUM!</v>
      </c>
      <c r="T9" s="3" t="s">
        <v>248</v>
      </c>
    </row>
    <row r="10" spans="1:24" x14ac:dyDescent="0.35">
      <c r="A10" t="s">
        <v>40</v>
      </c>
      <c r="B10">
        <v>7219.34</v>
      </c>
      <c r="C10">
        <v>6619.72</v>
      </c>
      <c r="D10">
        <v>11727.34</v>
      </c>
      <c r="E10">
        <v>9176.7999999999993</v>
      </c>
      <c r="F10">
        <v>0</v>
      </c>
      <c r="G10">
        <v>34743.199999999997</v>
      </c>
      <c r="I10" s="3" t="s">
        <v>40</v>
      </c>
      <c r="J10">
        <f t="shared" si="1"/>
        <v>8.884518814966091</v>
      </c>
      <c r="K10">
        <f t="shared" si="0"/>
        <v>8.7978083519640418</v>
      </c>
      <c r="L10">
        <f t="shared" si="0"/>
        <v>9.3696781469630945</v>
      </c>
      <c r="M10">
        <f t="shared" si="0"/>
        <v>9.1244338389670574</v>
      </c>
      <c r="N10">
        <f>_xlfn.FORECAST.LINEAR(5, J10:M10, {1,2,3,4})</f>
        <v>9.3670135049655592</v>
      </c>
      <c r="O10">
        <f t="shared" si="2"/>
        <v>11696.132434277062</v>
      </c>
      <c r="Q10" s="3" t="s">
        <v>35</v>
      </c>
      <c r="R10" t="e">
        <v>#NUM!</v>
      </c>
      <c r="T10" s="3" t="s">
        <v>204</v>
      </c>
      <c r="U10">
        <v>61779.394422149395</v>
      </c>
    </row>
    <row r="11" spans="1:24" x14ac:dyDescent="0.35">
      <c r="A11" t="s">
        <v>50</v>
      </c>
      <c r="B11">
        <v>4074.66</v>
      </c>
      <c r="C11">
        <v>4527.3999999999996</v>
      </c>
      <c r="D11">
        <v>14714.05</v>
      </c>
      <c r="E11">
        <v>3395.55</v>
      </c>
      <c r="F11">
        <v>0</v>
      </c>
      <c r="G11">
        <v>26711.66</v>
      </c>
      <c r="I11" s="3" t="s">
        <v>50</v>
      </c>
      <c r="J11">
        <f t="shared" si="1"/>
        <v>8.3125425866111993</v>
      </c>
      <c r="K11">
        <f t="shared" si="0"/>
        <v>8.417903102269026</v>
      </c>
      <c r="L11">
        <f t="shared" si="0"/>
        <v>9.5965580986106715</v>
      </c>
      <c r="M11">
        <f t="shared" si="0"/>
        <v>8.1302210298172444</v>
      </c>
      <c r="N11">
        <f>_xlfn.FORECAST.LINEAR(5, J11:M11, {1,2,3,4})</f>
        <v>8.7722287858169796</v>
      </c>
      <c r="O11">
        <f t="shared" si="2"/>
        <v>6452.5377744922898</v>
      </c>
      <c r="Q11" s="3" t="s">
        <v>89</v>
      </c>
      <c r="R11" t="e">
        <v>#NUM!</v>
      </c>
      <c r="T11" s="3" t="s">
        <v>113</v>
      </c>
      <c r="U11">
        <v>52693.797457158173</v>
      </c>
    </row>
    <row r="12" spans="1:24" x14ac:dyDescent="0.35">
      <c r="A12" t="s">
        <v>64</v>
      </c>
      <c r="B12">
        <v>4498.2</v>
      </c>
      <c r="C12">
        <v>3373.65</v>
      </c>
      <c r="D12">
        <v>1724.31</v>
      </c>
      <c r="E12">
        <v>3073.77</v>
      </c>
      <c r="F12">
        <v>0</v>
      </c>
      <c r="G12">
        <v>12669.93</v>
      </c>
      <c r="I12" s="3" t="s">
        <v>64</v>
      </c>
      <c r="J12">
        <f t="shared" si="1"/>
        <v>8.4114325957370717</v>
      </c>
      <c r="K12">
        <f t="shared" si="0"/>
        <v>8.12375052328529</v>
      </c>
      <c r="L12">
        <f t="shared" si="0"/>
        <v>7.4525822494441201</v>
      </c>
      <c r="M12">
        <f t="shared" si="0"/>
        <v>8.0306601002192792</v>
      </c>
      <c r="N12">
        <f>_xlfn.FORECAST.LINEAR(5, J12:M12, {1,2,3,4})</f>
        <v>7.5512349270728043</v>
      </c>
      <c r="O12">
        <f t="shared" si="2"/>
        <v>1903.0914599527289</v>
      </c>
      <c r="Q12" s="3" t="s">
        <v>146</v>
      </c>
      <c r="R12" t="e">
        <v>#NUM!</v>
      </c>
      <c r="T12" s="3" t="s">
        <v>145</v>
      </c>
      <c r="U12">
        <v>39079.78267948897</v>
      </c>
    </row>
    <row r="13" spans="1:24" x14ac:dyDescent="0.35">
      <c r="A13" t="s">
        <v>133</v>
      </c>
      <c r="B13">
        <v>12680.68</v>
      </c>
      <c r="C13">
        <v>13852.650000000001</v>
      </c>
      <c r="D13">
        <v>8669.82</v>
      </c>
      <c r="E13">
        <v>18326.689999999999</v>
      </c>
      <c r="F13">
        <v>0</v>
      </c>
      <c r="G13">
        <v>53529.84</v>
      </c>
      <c r="I13" s="3" t="s">
        <v>133</v>
      </c>
      <c r="J13">
        <f t="shared" si="1"/>
        <v>9.4478348543135517</v>
      </c>
      <c r="K13">
        <f t="shared" si="0"/>
        <v>9.5362318290532091</v>
      </c>
      <c r="L13">
        <f t="shared" si="0"/>
        <v>9.0676033083133945</v>
      </c>
      <c r="M13">
        <f t="shared" si="0"/>
        <v>9.8161137462405677</v>
      </c>
      <c r="N13">
        <f>_xlfn.FORECAST.LINEAR(5, J13:M13, {1,2,3,4})</f>
        <v>9.6259979732404908</v>
      </c>
      <c r="O13">
        <f t="shared" si="2"/>
        <v>15153.66920314349</v>
      </c>
      <c r="Q13" s="3" t="s">
        <v>200</v>
      </c>
      <c r="R13" t="e">
        <v>#NUM!</v>
      </c>
      <c r="T13" s="3" t="s">
        <v>115</v>
      </c>
      <c r="U13">
        <v>36639.453893651313</v>
      </c>
    </row>
    <row r="14" spans="1:24" x14ac:dyDescent="0.35">
      <c r="A14" t="s">
        <v>159</v>
      </c>
      <c r="B14">
        <v>12640.88</v>
      </c>
      <c r="C14">
        <v>21218.62</v>
      </c>
      <c r="D14">
        <v>19864.240000000002</v>
      </c>
      <c r="E14">
        <v>7674.82</v>
      </c>
      <c r="F14">
        <v>0</v>
      </c>
      <c r="G14">
        <v>61398.560000000005</v>
      </c>
      <c r="I14" s="3" t="s">
        <v>159</v>
      </c>
      <c r="J14">
        <f t="shared" si="1"/>
        <v>9.4446912855306362</v>
      </c>
      <c r="K14">
        <f t="shared" si="0"/>
        <v>9.9626343770654895</v>
      </c>
      <c r="L14">
        <f t="shared" si="0"/>
        <v>9.8966764092736934</v>
      </c>
      <c r="M14">
        <f t="shared" si="0"/>
        <v>8.9457001194116472</v>
      </c>
      <c r="N14">
        <f>_xlfn.FORECAST.LINEAR(5, J14:M14, {1,2,3,4})</f>
        <v>9.1716926812831758</v>
      </c>
      <c r="O14">
        <f t="shared" si="2"/>
        <v>9620.8960256635382</v>
      </c>
      <c r="Q14" s="3" t="s">
        <v>42</v>
      </c>
      <c r="R14" t="e">
        <v>#NUM!</v>
      </c>
      <c r="T14" s="3" t="s">
        <v>202</v>
      </c>
      <c r="U14">
        <v>28949.019881571712</v>
      </c>
    </row>
    <row r="15" spans="1:24" x14ac:dyDescent="0.35">
      <c r="A15" t="s">
        <v>102</v>
      </c>
      <c r="B15">
        <v>1648.4</v>
      </c>
      <c r="C15">
        <v>1965.4</v>
      </c>
      <c r="D15">
        <v>1204.5999999999999</v>
      </c>
      <c r="E15">
        <v>2028.8</v>
      </c>
      <c r="F15">
        <v>0</v>
      </c>
      <c r="G15">
        <v>6847.2</v>
      </c>
      <c r="I15" s="3" t="s">
        <v>102</v>
      </c>
      <c r="J15">
        <f t="shared" si="1"/>
        <v>7.4075603994646624</v>
      </c>
      <c r="K15">
        <f t="shared" si="0"/>
        <v>7.583451065928327</v>
      </c>
      <c r="L15">
        <f t="shared" si="0"/>
        <v>7.093902840609621</v>
      </c>
      <c r="M15">
        <f t="shared" si="0"/>
        <v>7.6151997642429068</v>
      </c>
      <c r="N15">
        <f>_xlfn.FORECAST.LINEAR(5, J15:M15, {1,2,3,4})</f>
        <v>7.4583709848153861</v>
      </c>
      <c r="O15">
        <f t="shared" si="2"/>
        <v>1734.320520461056</v>
      </c>
      <c r="Q15" s="3" t="s">
        <v>63</v>
      </c>
      <c r="R15" t="e">
        <v>#NUM!</v>
      </c>
      <c r="T15" s="3" t="s">
        <v>178</v>
      </c>
      <c r="U15">
        <v>71.69156303587134</v>
      </c>
    </row>
    <row r="16" spans="1:24" x14ac:dyDescent="0.35">
      <c r="A16" t="s">
        <v>113</v>
      </c>
      <c r="B16">
        <v>3401.37</v>
      </c>
      <c r="C16">
        <v>15117.2</v>
      </c>
      <c r="D16">
        <v>22675.8</v>
      </c>
      <c r="E16">
        <v>20408.22</v>
      </c>
      <c r="F16">
        <v>0</v>
      </c>
      <c r="G16">
        <v>61602.59</v>
      </c>
      <c r="I16" s="3" t="s">
        <v>113</v>
      </c>
      <c r="J16">
        <f t="shared" si="1"/>
        <v>8.1319335706217277</v>
      </c>
      <c r="K16">
        <f t="shared" si="0"/>
        <v>9.6235884473994453</v>
      </c>
      <c r="L16">
        <f t="shared" si="0"/>
        <v>10.029053555507609</v>
      </c>
      <c r="M16">
        <f t="shared" si="0"/>
        <v>9.923693039849784</v>
      </c>
      <c r="N16">
        <f>_xlfn.FORECAST.LINEAR(5, J16:M16, {1,2,3,4})</f>
        <v>10.872253032292726</v>
      </c>
      <c r="O16">
        <f t="shared" si="2"/>
        <v>52693.797457158173</v>
      </c>
      <c r="Q16" s="3" t="s">
        <v>39</v>
      </c>
      <c r="R16" t="e">
        <v>#NUM!</v>
      </c>
      <c r="T16" s="3" t="s">
        <v>125</v>
      </c>
      <c r="U16">
        <v>71.606539386128276</v>
      </c>
    </row>
    <row r="17" spans="1:24" x14ac:dyDescent="0.35">
      <c r="A17" t="s">
        <v>118</v>
      </c>
      <c r="B17">
        <v>4097.5200000000004</v>
      </c>
      <c r="C17">
        <v>5008.08</v>
      </c>
      <c r="D17">
        <v>2959.32</v>
      </c>
      <c r="E17">
        <v>2276.4</v>
      </c>
      <c r="F17">
        <v>0</v>
      </c>
      <c r="G17">
        <v>14341.32</v>
      </c>
      <c r="I17" s="3" t="s">
        <v>118</v>
      </c>
      <c r="J17">
        <f t="shared" si="1"/>
        <v>8.318137191631088</v>
      </c>
      <c r="K17">
        <f t="shared" si="0"/>
        <v>8.5188078870932387</v>
      </c>
      <c r="L17">
        <f t="shared" si="0"/>
        <v>7.9927147911964598</v>
      </c>
      <c r="M17">
        <f t="shared" si="0"/>
        <v>7.7303505267289685</v>
      </c>
      <c r="N17">
        <f>_xlfn.FORECAST.LINEAR(5, J17:M17, {1,2,3,4})</f>
        <v>7.5676393265116539</v>
      </c>
      <c r="O17">
        <f t="shared" si="2"/>
        <v>1934.5680034571008</v>
      </c>
      <c r="Q17" s="3" t="s">
        <v>120</v>
      </c>
      <c r="R17" t="e">
        <v>#NUM!</v>
      </c>
      <c r="T17" s="3" t="s">
        <v>171</v>
      </c>
      <c r="U17">
        <v>69.961829961865021</v>
      </c>
    </row>
    <row r="18" spans="1:24" x14ac:dyDescent="0.35">
      <c r="A18" t="s">
        <v>83</v>
      </c>
      <c r="B18">
        <v>11295.75</v>
      </c>
      <c r="C18">
        <v>7681.11</v>
      </c>
      <c r="D18">
        <v>17169.54</v>
      </c>
      <c r="E18">
        <v>4518.3</v>
      </c>
      <c r="F18">
        <v>0</v>
      </c>
      <c r="G18">
        <v>40664.700000000004</v>
      </c>
      <c r="I18" s="3" t="s">
        <v>83</v>
      </c>
      <c r="J18">
        <f t="shared" si="1"/>
        <v>9.332181827760067</v>
      </c>
      <c r="K18">
        <f t="shared" si="0"/>
        <v>8.946519346948083</v>
      </c>
      <c r="L18">
        <f t="shared" si="0"/>
        <v>9.7508921626182534</v>
      </c>
      <c r="M18">
        <f t="shared" si="0"/>
        <v>8.4158910958859128</v>
      </c>
      <c r="N18">
        <f>_xlfn.FORECAST.LINEAR(5, J18:M18, {1,2,3,4})</f>
        <v>8.625246263315006</v>
      </c>
      <c r="O18">
        <f t="shared" si="2"/>
        <v>5570.5343579229502</v>
      </c>
      <c r="Q18" s="3" t="s">
        <v>91</v>
      </c>
      <c r="R18" t="e">
        <v>#NUM!</v>
      </c>
      <c r="T18" s="3" t="s">
        <v>56</v>
      </c>
      <c r="U18">
        <v>64.872986288593154</v>
      </c>
    </row>
    <row r="19" spans="1:24" x14ac:dyDescent="0.35">
      <c r="A19" t="s">
        <v>74</v>
      </c>
      <c r="B19">
        <v>740.32</v>
      </c>
      <c r="C19">
        <v>0</v>
      </c>
      <c r="D19">
        <v>15916.88</v>
      </c>
      <c r="E19">
        <v>3701.6</v>
      </c>
      <c r="F19">
        <v>0</v>
      </c>
      <c r="G19">
        <v>20358.8</v>
      </c>
      <c r="I19" s="3" t="s">
        <v>74</v>
      </c>
      <c r="J19">
        <f t="shared" si="1"/>
        <v>6.6070825251586891</v>
      </c>
      <c r="K19" t="e">
        <f>LN(C19)</f>
        <v>#NUM!</v>
      </c>
      <c r="L19">
        <f t="shared" si="1"/>
        <v>9.6751354602923065</v>
      </c>
      <c r="M19">
        <f t="shared" si="1"/>
        <v>8.2165204375927896</v>
      </c>
      <c r="N19" t="e">
        <f>_xlfn.FORECAST.LINEAR(5, J19:M19, {1,2,3,4})</f>
        <v>#NUM!</v>
      </c>
      <c r="O19" t="e">
        <f t="shared" si="2"/>
        <v>#NUM!</v>
      </c>
      <c r="Q19" s="3" t="s">
        <v>165</v>
      </c>
      <c r="R19" t="e">
        <v>#NUM!</v>
      </c>
      <c r="T19" s="3" t="s">
        <v>59</v>
      </c>
      <c r="U19">
        <v>64.554090411753791</v>
      </c>
    </row>
    <row r="20" spans="1:24" x14ac:dyDescent="0.35">
      <c r="A20" t="s">
        <v>148</v>
      </c>
      <c r="B20">
        <v>14633.6</v>
      </c>
      <c r="C20">
        <v>16005.5</v>
      </c>
      <c r="D20">
        <v>38870.5</v>
      </c>
      <c r="E20">
        <v>7316.8</v>
      </c>
      <c r="F20">
        <v>0</v>
      </c>
      <c r="G20">
        <v>76826.400000000009</v>
      </c>
      <c r="I20" s="3" t="s">
        <v>148</v>
      </c>
      <c r="J20">
        <f t="shared" si="1"/>
        <v>9.5910755334637354</v>
      </c>
      <c r="K20">
        <f t="shared" si="1"/>
        <v>9.6806876921534233</v>
      </c>
      <c r="L20">
        <f t="shared" si="1"/>
        <v>10.567990887154325</v>
      </c>
      <c r="M20">
        <f t="shared" si="1"/>
        <v>8.89792835290379</v>
      </c>
      <c r="N20">
        <f>_xlfn.FORECAST.LINEAR(5, J20:M20, {1,2,3,4})</f>
        <v>9.3863860297490849</v>
      </c>
      <c r="O20">
        <f t="shared" si="2"/>
        <v>11924.925039596676</v>
      </c>
      <c r="Q20" s="3" t="s">
        <v>37</v>
      </c>
      <c r="R20" t="e">
        <v>#NUM!</v>
      </c>
    </row>
    <row r="21" spans="1:24" x14ac:dyDescent="0.35">
      <c r="A21" t="s">
        <v>47</v>
      </c>
      <c r="B21">
        <v>2332.6</v>
      </c>
      <c r="C21">
        <v>4198.68</v>
      </c>
      <c r="D21">
        <v>5131.72</v>
      </c>
      <c r="E21">
        <v>15628.42</v>
      </c>
      <c r="F21">
        <v>0</v>
      </c>
      <c r="G21">
        <v>27291.42</v>
      </c>
      <c r="I21" s="3" t="s">
        <v>47</v>
      </c>
      <c r="J21">
        <f t="shared" si="1"/>
        <v>7.7547388042569496</v>
      </c>
      <c r="K21">
        <f t="shared" si="1"/>
        <v>8.3425254691590691</v>
      </c>
      <c r="L21">
        <f t="shared" si="1"/>
        <v>8.5431961646212198</v>
      </c>
      <c r="M21">
        <f t="shared" si="1"/>
        <v>9.6568463306538703</v>
      </c>
      <c r="N21">
        <f>_xlfn.FORECAST.LINEAR(5, J21:M21, {1,2,3,4})</f>
        <v>10.051075010836005</v>
      </c>
      <c r="O21">
        <f t="shared" si="2"/>
        <v>23180.69295193912</v>
      </c>
      <c r="Q21" s="3" t="s">
        <v>119</v>
      </c>
      <c r="R21" t="e">
        <v>#NUM!</v>
      </c>
    </row>
    <row r="22" spans="1:24" x14ac:dyDescent="0.35">
      <c r="A22" t="s">
        <v>137</v>
      </c>
      <c r="B22">
        <v>4406.3100000000004</v>
      </c>
      <c r="C22">
        <v>28885.81</v>
      </c>
      <c r="D22">
        <v>42104.74</v>
      </c>
      <c r="E22">
        <v>4406.3100000000004</v>
      </c>
      <c r="F22">
        <v>0</v>
      </c>
      <c r="G22">
        <v>79803.17</v>
      </c>
      <c r="I22" s="3" t="s">
        <v>137</v>
      </c>
      <c r="J22">
        <f t="shared" si="1"/>
        <v>8.3907928834891443</v>
      </c>
      <c r="K22">
        <f t="shared" si="1"/>
        <v>10.271105750058645</v>
      </c>
      <c r="L22">
        <f t="shared" si="1"/>
        <v>10.647915602406433</v>
      </c>
      <c r="M22">
        <f t="shared" si="1"/>
        <v>8.3907928834891443</v>
      </c>
      <c r="N22">
        <f>_xlfn.FORECAST.LINEAR(5, J22:M22, {1,2,3,4})</f>
        <v>9.519354242947788</v>
      </c>
      <c r="O22">
        <f t="shared" si="2"/>
        <v>13620.812637629215</v>
      </c>
      <c r="Q22" s="3" t="s">
        <v>73</v>
      </c>
      <c r="R22" t="e">
        <v>#NUM!</v>
      </c>
      <c r="T22" t="s">
        <v>246</v>
      </c>
      <c r="W22" t="s">
        <v>247</v>
      </c>
    </row>
    <row r="23" spans="1:24" x14ac:dyDescent="0.35">
      <c r="A23" t="s">
        <v>217</v>
      </c>
      <c r="B23">
        <v>12778.36</v>
      </c>
      <c r="C23">
        <v>25284.84</v>
      </c>
      <c r="D23">
        <v>14681.52</v>
      </c>
      <c r="E23">
        <v>0</v>
      </c>
      <c r="F23">
        <v>0</v>
      </c>
      <c r="G23">
        <v>52744.72</v>
      </c>
      <c r="I23" s="3" t="s">
        <v>217</v>
      </c>
      <c r="J23">
        <f t="shared" si="1"/>
        <v>9.455508394188497</v>
      </c>
      <c r="K23">
        <f t="shared" si="1"/>
        <v>10.137960285631694</v>
      </c>
      <c r="L23">
        <f t="shared" si="1"/>
        <v>9.5943448390427122</v>
      </c>
      <c r="M23" t="e">
        <f t="shared" si="1"/>
        <v>#NUM!</v>
      </c>
      <c r="N23" t="e">
        <f>_xlfn.FORECAST.LINEAR(5, J23:M23, {1,2,3,4})</f>
        <v>#NUM!</v>
      </c>
      <c r="O23" t="e">
        <f t="shared" si="2"/>
        <v>#NUM!</v>
      </c>
      <c r="Q23" s="3" t="s">
        <v>157</v>
      </c>
      <c r="R23" t="e">
        <v>#NUM!</v>
      </c>
      <c r="T23" s="3" t="s">
        <v>204</v>
      </c>
      <c r="U23">
        <v>61779.394422149395</v>
      </c>
      <c r="W23" s="3" t="s">
        <v>178</v>
      </c>
      <c r="X23">
        <v>71.69156303587134</v>
      </c>
    </row>
    <row r="24" spans="1:24" x14ac:dyDescent="0.35">
      <c r="A24" t="s">
        <v>127</v>
      </c>
      <c r="B24">
        <v>16546.05</v>
      </c>
      <c r="C24">
        <v>13236.84</v>
      </c>
      <c r="D24">
        <v>20590.64</v>
      </c>
      <c r="E24">
        <v>5147.66</v>
      </c>
      <c r="F24">
        <v>0</v>
      </c>
      <c r="G24">
        <v>55521.19</v>
      </c>
      <c r="I24" s="3" t="s">
        <v>127</v>
      </c>
      <c r="J24">
        <f t="shared" si="1"/>
        <v>9.7139026816239618</v>
      </c>
      <c r="K24">
        <f t="shared" si="1"/>
        <v>9.4907591303097529</v>
      </c>
      <c r="L24">
        <f t="shared" si="1"/>
        <v>9.9325918825887918</v>
      </c>
      <c r="M24">
        <f t="shared" si="1"/>
        <v>8.546297521468901</v>
      </c>
      <c r="N24">
        <f>_xlfn.FORECAST.LINEAR(5, J24:M24, {1,2,3,4})</f>
        <v>8.6556421219513151</v>
      </c>
      <c r="O24">
        <f t="shared" si="2"/>
        <v>5742.4551362511966</v>
      </c>
      <c r="Q24" s="3" t="s">
        <v>213</v>
      </c>
      <c r="R24" t="e">
        <v>#NUM!</v>
      </c>
      <c r="T24" s="3" t="s">
        <v>113</v>
      </c>
      <c r="U24">
        <v>52693.797457158173</v>
      </c>
      <c r="W24" s="3" t="s">
        <v>125</v>
      </c>
      <c r="X24">
        <v>71.606539386128276</v>
      </c>
    </row>
    <row r="25" spans="1:24" x14ac:dyDescent="0.35">
      <c r="A25" t="s">
        <v>172</v>
      </c>
      <c r="B25">
        <v>3999.6</v>
      </c>
      <c r="C25">
        <v>1333.2</v>
      </c>
      <c r="D25">
        <v>6532.68</v>
      </c>
      <c r="E25">
        <v>3466.32</v>
      </c>
      <c r="F25">
        <v>0</v>
      </c>
      <c r="G25">
        <v>15331.8</v>
      </c>
      <c r="I25" s="3" t="s">
        <v>172</v>
      </c>
      <c r="J25">
        <f t="shared" si="1"/>
        <v>8.2939496351016935</v>
      </c>
      <c r="K25">
        <f t="shared" si="1"/>
        <v>7.1953373464335844</v>
      </c>
      <c r="L25">
        <f t="shared" si="1"/>
        <v>8.7845725515501663</v>
      </c>
      <c r="M25">
        <f t="shared" si="1"/>
        <v>8.150848791461021</v>
      </c>
      <c r="N25">
        <f>_xlfn.FORECAST.LINEAR(5, J25:M25, {1,2,3,4})</f>
        <v>8.3961602496852574</v>
      </c>
      <c r="O25">
        <f t="shared" si="2"/>
        <v>4430.0238629063879</v>
      </c>
      <c r="Q25" s="3" t="s">
        <v>70</v>
      </c>
      <c r="R25" t="e">
        <v>#NUM!</v>
      </c>
      <c r="T25" s="3" t="s">
        <v>145</v>
      </c>
      <c r="U25">
        <v>39079.78267948897</v>
      </c>
      <c r="W25" s="3" t="s">
        <v>171</v>
      </c>
      <c r="X25">
        <v>69.961829961865021</v>
      </c>
    </row>
    <row r="26" spans="1:24" x14ac:dyDescent="0.35">
      <c r="A26" t="s">
        <v>143</v>
      </c>
      <c r="B26">
        <v>12632.1</v>
      </c>
      <c r="C26">
        <v>21567</v>
      </c>
      <c r="D26">
        <v>16329.3</v>
      </c>
      <c r="E26">
        <v>12940.2</v>
      </c>
      <c r="F26">
        <v>0</v>
      </c>
      <c r="G26">
        <v>63468.599999999991</v>
      </c>
      <c r="I26" s="3" t="s">
        <v>143</v>
      </c>
      <c r="J26">
        <f t="shared" si="1"/>
        <v>9.4439964723069298</v>
      </c>
      <c r="K26">
        <f t="shared" si="1"/>
        <v>9.9789196476519813</v>
      </c>
      <c r="L26">
        <f t="shared" si="1"/>
        <v>9.7007163191547434</v>
      </c>
      <c r="M26">
        <f t="shared" si="1"/>
        <v>9.4680940238859908</v>
      </c>
      <c r="N26">
        <f>_xlfn.FORECAST.LINEAR(5, J26:M26, {1,2,3,4})</f>
        <v>9.5964539473098984</v>
      </c>
      <c r="O26">
        <f t="shared" si="2"/>
        <v>14712.517592355369</v>
      </c>
      <c r="Q26" s="3" t="s">
        <v>27</v>
      </c>
      <c r="R26" t="e">
        <v>#NUM!</v>
      </c>
      <c r="T26" s="3" t="s">
        <v>115</v>
      </c>
      <c r="U26">
        <v>36639.453893651313</v>
      </c>
      <c r="W26" s="3" t="s">
        <v>56</v>
      </c>
      <c r="X26">
        <v>64.872986288593154</v>
      </c>
    </row>
    <row r="27" spans="1:24" x14ac:dyDescent="0.35">
      <c r="A27" t="s">
        <v>142</v>
      </c>
      <c r="B27">
        <v>2677.08</v>
      </c>
      <c r="C27">
        <v>4780.5</v>
      </c>
      <c r="D27">
        <v>3155.13</v>
      </c>
      <c r="E27">
        <v>1720.98</v>
      </c>
      <c r="F27">
        <v>0</v>
      </c>
      <c r="G27">
        <v>12333.689999999999</v>
      </c>
      <c r="I27" s="3" t="s">
        <v>142</v>
      </c>
      <c r="J27">
        <f t="shared" si="1"/>
        <v>7.8924819272725584</v>
      </c>
      <c r="K27">
        <f t="shared" si="1"/>
        <v>8.4723004225255014</v>
      </c>
      <c r="L27">
        <f t="shared" si="1"/>
        <v>8.0567849785638348</v>
      </c>
      <c r="M27">
        <f t="shared" si="1"/>
        <v>7.4506491749935195</v>
      </c>
      <c r="N27">
        <f>_xlfn.FORECAST.LINEAR(5, J27:M27, {1,2,3,4})</f>
        <v>7.5328007006391582</v>
      </c>
      <c r="O27">
        <f t="shared" si="2"/>
        <v>1868.3308181865755</v>
      </c>
      <c r="Q27" s="3" t="s">
        <v>195</v>
      </c>
      <c r="R27" t="e">
        <v>#NUM!</v>
      </c>
      <c r="T27" s="3" t="s">
        <v>202</v>
      </c>
      <c r="U27">
        <v>28949.019881571712</v>
      </c>
      <c r="W27" s="3" t="s">
        <v>59</v>
      </c>
      <c r="X27">
        <v>64.554090411753791</v>
      </c>
    </row>
    <row r="28" spans="1:24" x14ac:dyDescent="0.35">
      <c r="A28" t="s">
        <v>80</v>
      </c>
      <c r="B28">
        <v>5869.6</v>
      </c>
      <c r="C28">
        <v>10208</v>
      </c>
      <c r="D28">
        <v>14036</v>
      </c>
      <c r="E28">
        <v>2041.6</v>
      </c>
      <c r="F28">
        <v>0</v>
      </c>
      <c r="G28">
        <v>32155.199999999997</v>
      </c>
      <c r="I28" s="3" t="s">
        <v>80</v>
      </c>
      <c r="J28">
        <f t="shared" si="1"/>
        <v>8.6775417673997843</v>
      </c>
      <c r="K28">
        <f t="shared" si="1"/>
        <v>9.2309270055845705</v>
      </c>
      <c r="L28">
        <f t="shared" si="1"/>
        <v>9.5493807367031049</v>
      </c>
      <c r="M28">
        <f t="shared" si="1"/>
        <v>7.6214890931504709</v>
      </c>
      <c r="N28">
        <f>_xlfn.FORECAST.LINEAR(5, J28:M28, {1,2,3,4})</f>
        <v>8.057408577802132</v>
      </c>
      <c r="O28">
        <f t="shared" si="2"/>
        <v>3157.0981502694522</v>
      </c>
      <c r="Q28" s="3" t="s">
        <v>194</v>
      </c>
      <c r="R28" t="e">
        <v>#NUM!</v>
      </c>
    </row>
    <row r="29" spans="1:24" x14ac:dyDescent="0.35">
      <c r="A29" t="s">
        <v>126</v>
      </c>
      <c r="B29">
        <v>0</v>
      </c>
      <c r="C29">
        <v>11300.52</v>
      </c>
      <c r="D29">
        <v>9686.16</v>
      </c>
      <c r="E29">
        <v>11300.52</v>
      </c>
      <c r="F29">
        <v>0</v>
      </c>
      <c r="G29">
        <v>32287.200000000001</v>
      </c>
      <c r="I29" s="3" t="s">
        <v>126</v>
      </c>
      <c r="J29" t="e">
        <f t="shared" si="1"/>
        <v>#NUM!</v>
      </c>
      <c r="K29">
        <f t="shared" si="1"/>
        <v>9.3326040213407655</v>
      </c>
      <c r="L29">
        <f t="shared" si="1"/>
        <v>9.1784533415135066</v>
      </c>
      <c r="M29">
        <f t="shared" si="1"/>
        <v>9.3326040213407655</v>
      </c>
      <c r="N29" t="e">
        <f>_xlfn.FORECAST.LINEAR(5, J29:M29, {1,2,3,4})</f>
        <v>#NUM!</v>
      </c>
      <c r="O29" t="e">
        <f t="shared" si="2"/>
        <v>#NUM!</v>
      </c>
      <c r="Q29" s="3" t="s">
        <v>71</v>
      </c>
      <c r="R29" t="e">
        <v>#NUM!</v>
      </c>
    </row>
    <row r="30" spans="1:24" x14ac:dyDescent="0.35">
      <c r="A30" t="s">
        <v>116</v>
      </c>
      <c r="B30">
        <v>20256.72</v>
      </c>
      <c r="C30">
        <v>7366.08</v>
      </c>
      <c r="D30">
        <v>15652.92</v>
      </c>
      <c r="E30">
        <v>5064.18</v>
      </c>
      <c r="F30">
        <v>0</v>
      </c>
      <c r="G30">
        <v>48339.9</v>
      </c>
      <c r="I30" s="3" t="s">
        <v>116</v>
      </c>
      <c r="J30">
        <f t="shared" si="1"/>
        <v>9.9162418693358898</v>
      </c>
      <c r="K30">
        <f t="shared" si="1"/>
        <v>8.9046409576574099</v>
      </c>
      <c r="L30">
        <f t="shared" si="1"/>
        <v>9.6584127600337908</v>
      </c>
      <c r="M30">
        <f t="shared" si="1"/>
        <v>8.529947508215999</v>
      </c>
      <c r="N30">
        <f>_xlfn.FORECAST.LINEAR(5, J30:M30, {1,2,3,4})</f>
        <v>8.4010329535649486</v>
      </c>
      <c r="O30">
        <f t="shared" si="2"/>
        <v>4451.6627344622557</v>
      </c>
      <c r="Q30" s="3" t="s">
        <v>163</v>
      </c>
      <c r="R30" t="e">
        <v>#NUM!</v>
      </c>
    </row>
    <row r="31" spans="1:24" x14ac:dyDescent="0.35">
      <c r="A31" t="s">
        <v>67</v>
      </c>
      <c r="B31">
        <v>6066.84</v>
      </c>
      <c r="C31">
        <v>12600.36</v>
      </c>
      <c r="D31">
        <v>15867.12</v>
      </c>
      <c r="E31">
        <v>4666.8</v>
      </c>
      <c r="F31">
        <v>0</v>
      </c>
      <c r="G31">
        <v>39201.120000000003</v>
      </c>
      <c r="I31" s="3" t="s">
        <v>67</v>
      </c>
      <c r="J31">
        <f t="shared" si="1"/>
        <v>8.7105931554171931</v>
      </c>
      <c r="K31">
        <f t="shared" si="1"/>
        <v>9.441480663959986</v>
      </c>
      <c r="L31">
        <f t="shared" si="1"/>
        <v>9.6720043225718175</v>
      </c>
      <c r="M31">
        <f t="shared" si="1"/>
        <v>8.4482288909497019</v>
      </c>
      <c r="N31">
        <f>_xlfn.FORECAST.LINEAR(5, J31:M31, {1,2,3,4})</f>
        <v>8.9289344745270132</v>
      </c>
      <c r="O31">
        <f t="shared" si="2"/>
        <v>7547.2193359286484</v>
      </c>
      <c r="Q31" s="3" t="s">
        <v>198</v>
      </c>
      <c r="R31" t="e">
        <v>#NUM!</v>
      </c>
      <c r="T31" t="s">
        <v>251</v>
      </c>
    </row>
    <row r="32" spans="1:24" x14ac:dyDescent="0.35">
      <c r="A32" t="s">
        <v>183</v>
      </c>
      <c r="B32">
        <v>3942.51</v>
      </c>
      <c r="C32">
        <v>5973.5</v>
      </c>
      <c r="D32">
        <v>9318.66</v>
      </c>
      <c r="E32">
        <v>1314.17</v>
      </c>
      <c r="F32">
        <v>0</v>
      </c>
      <c r="G32">
        <v>20548.839999999997</v>
      </c>
      <c r="I32" s="3" t="s">
        <v>183</v>
      </c>
      <c r="J32">
        <f t="shared" si="1"/>
        <v>8.279572855295612</v>
      </c>
      <c r="K32">
        <f t="shared" si="1"/>
        <v>8.6950882992572787</v>
      </c>
      <c r="L32">
        <f t="shared" si="1"/>
        <v>9.1397741205187248</v>
      </c>
      <c r="M32">
        <f t="shared" si="1"/>
        <v>7.1809605666275029</v>
      </c>
      <c r="N32">
        <f>_xlfn.FORECAST.LINEAR(5, J32:M32, {1,2,3,4})</f>
        <v>7.6110611992390584</v>
      </c>
      <c r="O32">
        <f t="shared" si="2"/>
        <v>2020.4210297361285</v>
      </c>
      <c r="Q32" s="3" t="s">
        <v>69</v>
      </c>
      <c r="R32" t="e">
        <v>#NUM!</v>
      </c>
      <c r="T32" t="s">
        <v>186</v>
      </c>
      <c r="U32">
        <v>174.20282661311774</v>
      </c>
    </row>
    <row r="33" spans="1:22" x14ac:dyDescent="0.35">
      <c r="A33" t="s">
        <v>88</v>
      </c>
      <c r="B33">
        <v>781.82</v>
      </c>
      <c r="C33">
        <v>958.36</v>
      </c>
      <c r="D33">
        <v>1614.08</v>
      </c>
      <c r="E33">
        <v>630.5</v>
      </c>
      <c r="F33">
        <v>0</v>
      </c>
      <c r="G33">
        <v>3984.76</v>
      </c>
      <c r="I33" s="3" t="s">
        <v>88</v>
      </c>
      <c r="J33">
        <f t="shared" si="1"/>
        <v>6.6616245350219199</v>
      </c>
      <c r="K33">
        <f t="shared" si="1"/>
        <v>6.8652234902631593</v>
      </c>
      <c r="L33">
        <f t="shared" si="1"/>
        <v>7.3865204138964451</v>
      </c>
      <c r="M33">
        <f t="shared" si="1"/>
        <v>6.4465131554049746</v>
      </c>
      <c r="N33">
        <f>_xlfn.FORECAST.LINEAR(5, J33:M33, {1,2,3,4})</f>
        <v>6.8089610948422381</v>
      </c>
      <c r="O33">
        <f t="shared" si="2"/>
        <v>905.92914342305357</v>
      </c>
      <c r="Q33" s="3" t="s">
        <v>138</v>
      </c>
      <c r="R33" t="e">
        <v>#NUM!</v>
      </c>
      <c r="T33" t="s">
        <v>59</v>
      </c>
      <c r="U33">
        <v>64.554090411753791</v>
      </c>
    </row>
    <row r="34" spans="1:22" x14ac:dyDescent="0.35">
      <c r="A34" t="s">
        <v>201</v>
      </c>
      <c r="B34">
        <v>6188.4</v>
      </c>
      <c r="C34">
        <v>10726.56</v>
      </c>
      <c r="D34">
        <v>6188.4</v>
      </c>
      <c r="E34">
        <v>16914.96</v>
      </c>
      <c r="F34">
        <v>0</v>
      </c>
      <c r="G34">
        <v>40018.32</v>
      </c>
      <c r="I34" s="3" t="s">
        <v>201</v>
      </c>
      <c r="J34">
        <f t="shared" si="1"/>
        <v>8.7304318508449139</v>
      </c>
      <c r="K34">
        <f t="shared" si="1"/>
        <v>9.2804781877641851</v>
      </c>
      <c r="L34">
        <f t="shared" si="1"/>
        <v>8.7304318508449139</v>
      </c>
      <c r="M34">
        <f t="shared" si="1"/>
        <v>9.7359537164470105</v>
      </c>
      <c r="N34">
        <f>_xlfn.FORECAST.LINEAR(5, J34:M34, {1,2,3,4})</f>
        <v>9.7359537164470087</v>
      </c>
      <c r="O34">
        <f t="shared" si="2"/>
        <v>16914.959999999955</v>
      </c>
      <c r="Q34" s="3" t="s">
        <v>79</v>
      </c>
      <c r="R34" t="e">
        <v>#NUM!</v>
      </c>
      <c r="T34" t="s">
        <v>56</v>
      </c>
      <c r="U34">
        <v>64.872986288593154</v>
      </c>
    </row>
    <row r="35" spans="1:22" x14ac:dyDescent="0.35">
      <c r="A35" t="s">
        <v>121</v>
      </c>
      <c r="B35">
        <v>187.88</v>
      </c>
      <c r="C35">
        <v>228.14</v>
      </c>
      <c r="D35">
        <v>416.02</v>
      </c>
      <c r="E35">
        <v>496.54</v>
      </c>
      <c r="F35">
        <v>0</v>
      </c>
      <c r="G35">
        <v>1328.58</v>
      </c>
      <c r="I35" s="3" t="s">
        <v>121</v>
      </c>
      <c r="J35">
        <f t="shared" si="1"/>
        <v>5.2358034611587945</v>
      </c>
      <c r="K35">
        <f t="shared" si="1"/>
        <v>5.4299594755997518</v>
      </c>
      <c r="L35">
        <f t="shared" si="1"/>
        <v>6.0307333360286819</v>
      </c>
      <c r="M35">
        <f t="shared" si="1"/>
        <v>6.2076640441877604</v>
      </c>
      <c r="N35">
        <f>_xlfn.FORECAST.LINEAR(5, J35:M35, {1,2,3,4})</f>
        <v>6.6051289816227037</v>
      </c>
      <c r="O35">
        <f t="shared" si="2"/>
        <v>738.87516438357625</v>
      </c>
      <c r="Q35" s="3" t="s">
        <v>134</v>
      </c>
      <c r="R35" t="e">
        <v>#NUM!</v>
      </c>
      <c r="T35" t="s">
        <v>178</v>
      </c>
      <c r="U35">
        <v>71.69156303587134</v>
      </c>
    </row>
    <row r="36" spans="1:22" x14ac:dyDescent="0.35">
      <c r="A36" t="s">
        <v>122</v>
      </c>
      <c r="B36">
        <v>5801.52</v>
      </c>
      <c r="C36">
        <v>10972.44</v>
      </c>
      <c r="D36">
        <v>4414.2</v>
      </c>
      <c r="E36">
        <v>1387.32</v>
      </c>
      <c r="F36">
        <v>0</v>
      </c>
      <c r="G36">
        <v>22575.48</v>
      </c>
      <c r="I36" s="3" t="s">
        <v>122</v>
      </c>
      <c r="J36">
        <f t="shared" si="1"/>
        <v>8.6658752311659555</v>
      </c>
      <c r="K36">
        <f t="shared" si="1"/>
        <v>9.3031419533314441</v>
      </c>
      <c r="L36">
        <f t="shared" si="1"/>
        <v>8.3925818961662735</v>
      </c>
      <c r="M36">
        <f t="shared" si="1"/>
        <v>7.2351291074752302</v>
      </c>
      <c r="N36">
        <f>_xlfn.FORECAST.LINEAR(5, J36:M36, {1,2,3,4})</f>
        <v>7.0984824399753883</v>
      </c>
      <c r="O36">
        <f t="shared" si="2"/>
        <v>1210.1292365765676</v>
      </c>
      <c r="Q36" s="3" t="s">
        <v>86</v>
      </c>
      <c r="R36" t="e">
        <v>#NUM!</v>
      </c>
      <c r="T36" t="s">
        <v>117</v>
      </c>
      <c r="U36">
        <v>84.828043711970622</v>
      </c>
    </row>
    <row r="37" spans="1:22" x14ac:dyDescent="0.35">
      <c r="A37" t="s">
        <v>99</v>
      </c>
      <c r="B37">
        <v>13737</v>
      </c>
      <c r="C37">
        <v>21690</v>
      </c>
      <c r="D37">
        <v>13014</v>
      </c>
      <c r="E37">
        <v>6868.5</v>
      </c>
      <c r="F37">
        <v>0</v>
      </c>
      <c r="G37">
        <v>55309.5</v>
      </c>
      <c r="I37" s="3" t="s">
        <v>99</v>
      </c>
      <c r="J37">
        <f t="shared" si="1"/>
        <v>9.5278482013252059</v>
      </c>
      <c r="K37">
        <f t="shared" si="1"/>
        <v>9.9846066038209198</v>
      </c>
      <c r="L37">
        <f t="shared" si="1"/>
        <v>9.4737809800549293</v>
      </c>
      <c r="M37">
        <f t="shared" si="1"/>
        <v>8.8347010207652605</v>
      </c>
      <c r="N37">
        <f>_xlfn.FORECAST.LINEAR(5, J37:M37, {1,2,3,4})</f>
        <v>8.807667410130124</v>
      </c>
      <c r="O37">
        <f t="shared" si="2"/>
        <v>6685.306986219869</v>
      </c>
      <c r="Q37" s="3" t="s">
        <v>204</v>
      </c>
      <c r="R37">
        <v>61779.394422149395</v>
      </c>
    </row>
    <row r="38" spans="1:22" x14ac:dyDescent="0.35">
      <c r="A38" t="s">
        <v>218</v>
      </c>
      <c r="B38">
        <v>16423.919999999998</v>
      </c>
      <c r="C38">
        <v>0</v>
      </c>
      <c r="D38">
        <v>10493.06</v>
      </c>
      <c r="E38">
        <v>8211.9599999999991</v>
      </c>
      <c r="F38">
        <v>0</v>
      </c>
      <c r="G38">
        <v>35128.939999999995</v>
      </c>
      <c r="I38" s="3" t="s">
        <v>218</v>
      </c>
      <c r="J38">
        <f t="shared" si="1"/>
        <v>9.706494087766302</v>
      </c>
      <c r="K38" t="e">
        <f t="shared" si="1"/>
        <v>#NUM!</v>
      </c>
      <c r="L38">
        <f t="shared" si="1"/>
        <v>9.2584693652393426</v>
      </c>
      <c r="M38">
        <f t="shared" si="1"/>
        <v>9.0133469072063566</v>
      </c>
      <c r="N38" t="e">
        <f>_xlfn.FORECAST.LINEAR(5, J38:M38, {1,2,3,4})</f>
        <v>#NUM!</v>
      </c>
      <c r="O38" t="e">
        <f t="shared" si="2"/>
        <v>#NUM!</v>
      </c>
      <c r="Q38" s="3" t="s">
        <v>113</v>
      </c>
      <c r="R38">
        <v>52693.797457158173</v>
      </c>
    </row>
    <row r="39" spans="1:22" x14ac:dyDescent="0.35">
      <c r="A39" t="s">
        <v>136</v>
      </c>
      <c r="B39">
        <v>22210.3</v>
      </c>
      <c r="C39">
        <v>4442.0600000000004</v>
      </c>
      <c r="D39">
        <v>4442.0600000000004</v>
      </c>
      <c r="E39">
        <v>18720.11</v>
      </c>
      <c r="F39">
        <v>0</v>
      </c>
      <c r="G39">
        <v>49814.53</v>
      </c>
      <c r="I39" s="3" t="s">
        <v>136</v>
      </c>
      <c r="J39">
        <f t="shared" si="1"/>
        <v>10.008311424226335</v>
      </c>
      <c r="K39">
        <f t="shared" si="1"/>
        <v>8.3988735117922335</v>
      </c>
      <c r="L39">
        <f t="shared" si="1"/>
        <v>8.3988735117922335</v>
      </c>
      <c r="M39">
        <f t="shared" si="1"/>
        <v>9.8373536260826953</v>
      </c>
      <c r="N39">
        <f>_xlfn.FORECAST.LINEAR(5, J39:M39, {1,2,3,4})</f>
        <v>9.0326346698656437</v>
      </c>
      <c r="O39">
        <f t="shared" si="2"/>
        <v>8371.8877012547073</v>
      </c>
      <c r="Q39" s="3" t="s">
        <v>145</v>
      </c>
      <c r="R39">
        <v>39079.78267948897</v>
      </c>
      <c r="T39" t="s">
        <v>230</v>
      </c>
      <c r="U39" t="s">
        <v>254</v>
      </c>
      <c r="V39" t="s">
        <v>257</v>
      </c>
    </row>
    <row r="40" spans="1:22" x14ac:dyDescent="0.35">
      <c r="A40" t="s">
        <v>68</v>
      </c>
      <c r="B40">
        <v>6398.15</v>
      </c>
      <c r="C40">
        <v>930.64</v>
      </c>
      <c r="D40">
        <v>5932.83</v>
      </c>
      <c r="E40">
        <v>2326.6</v>
      </c>
      <c r="F40">
        <v>0</v>
      </c>
      <c r="G40">
        <v>15588.22</v>
      </c>
      <c r="I40" s="3" t="s">
        <v>68</v>
      </c>
      <c r="J40">
        <f t="shared" si="1"/>
        <v>8.7637641650611453</v>
      </c>
      <c r="K40">
        <f t="shared" si="1"/>
        <v>6.8358725215085112</v>
      </c>
      <c r="L40">
        <f t="shared" si="1"/>
        <v>8.6882566125530012</v>
      </c>
      <c r="M40">
        <f t="shared" si="1"/>
        <v>7.7521632533826663</v>
      </c>
      <c r="N40">
        <f>_xlfn.FORECAST.LINEAR(5, J40:M40, {1,2,3,4})</f>
        <v>7.714409477128596</v>
      </c>
      <c r="O40">
        <f t="shared" si="2"/>
        <v>2240.3994999269112</v>
      </c>
      <c r="Q40" s="3" t="s">
        <v>115</v>
      </c>
      <c r="R40">
        <v>36639.453893651313</v>
      </c>
      <c r="T40" s="18" t="s">
        <v>121</v>
      </c>
      <c r="U40" s="14">
        <v>5</v>
      </c>
      <c r="V40">
        <v>496.54</v>
      </c>
    </row>
    <row r="41" spans="1:22" x14ac:dyDescent="0.35">
      <c r="A41" t="s">
        <v>211</v>
      </c>
      <c r="B41">
        <v>6129.2</v>
      </c>
      <c r="C41">
        <v>3343.2</v>
      </c>
      <c r="D41">
        <v>13372.8</v>
      </c>
      <c r="E41">
        <v>13930</v>
      </c>
      <c r="F41">
        <v>0</v>
      </c>
      <c r="G41">
        <v>36775.199999999997</v>
      </c>
      <c r="I41" s="3" t="s">
        <v>211</v>
      </c>
      <c r="J41">
        <f t="shared" si="1"/>
        <v>8.7208195147040204</v>
      </c>
      <c r="K41">
        <f t="shared" si="1"/>
        <v>8.114683711133706</v>
      </c>
      <c r="L41">
        <f t="shared" si="1"/>
        <v>9.5009780722535968</v>
      </c>
      <c r="M41">
        <f t="shared" si="1"/>
        <v>9.5418000667738507</v>
      </c>
      <c r="N41">
        <f>_xlfn.FORECAST.LINEAR(5, J41:M41, {1,2,3,4})</f>
        <v>9.9318793455486389</v>
      </c>
      <c r="O41">
        <f t="shared" si="2"/>
        <v>20575.973632105259</v>
      </c>
      <c r="Q41" s="3" t="s">
        <v>202</v>
      </c>
      <c r="R41">
        <v>28949.019881571712</v>
      </c>
      <c r="T41" s="19" t="s">
        <v>223</v>
      </c>
      <c r="U41" s="16">
        <v>5</v>
      </c>
      <c r="V41">
        <v>9540.08</v>
      </c>
    </row>
    <row r="42" spans="1:22" x14ac:dyDescent="0.35">
      <c r="A42" t="s">
        <v>100</v>
      </c>
      <c r="B42">
        <v>26816.35</v>
      </c>
      <c r="C42">
        <v>48757</v>
      </c>
      <c r="D42">
        <v>16577.38</v>
      </c>
      <c r="E42">
        <v>16577.38</v>
      </c>
      <c r="F42">
        <v>0</v>
      </c>
      <c r="G42">
        <v>108728.11000000002</v>
      </c>
      <c r="I42" s="3" t="s">
        <v>100</v>
      </c>
      <c r="J42">
        <f t="shared" si="1"/>
        <v>10.196767055105942</v>
      </c>
      <c r="K42">
        <f t="shared" si="1"/>
        <v>10.794604055861562</v>
      </c>
      <c r="L42">
        <f t="shared" si="1"/>
        <v>9.7157943944896328</v>
      </c>
      <c r="M42">
        <f t="shared" si="1"/>
        <v>9.7157943944896328</v>
      </c>
      <c r="N42">
        <f>_xlfn.FORECAST.LINEAR(5, J42:M42, {1,2,3,4})</f>
        <v>9.4753080641814798</v>
      </c>
      <c r="O42">
        <f t="shared" si="2"/>
        <v>13033.88865478243</v>
      </c>
      <c r="Q42" s="3" t="s">
        <v>189</v>
      </c>
      <c r="R42">
        <v>28501.961962471731</v>
      </c>
      <c r="T42" s="18" t="s">
        <v>177</v>
      </c>
      <c r="U42" s="14">
        <v>5</v>
      </c>
      <c r="V42">
        <v>3019.14</v>
      </c>
    </row>
    <row r="43" spans="1:22" x14ac:dyDescent="0.35">
      <c r="A43" t="s">
        <v>92</v>
      </c>
      <c r="B43">
        <v>9769.0300000000007</v>
      </c>
      <c r="C43">
        <v>12920.33</v>
      </c>
      <c r="D43">
        <v>10714.42</v>
      </c>
      <c r="E43">
        <v>8193.3799999999992</v>
      </c>
      <c r="F43">
        <v>0</v>
      </c>
      <c r="G43">
        <v>41597.159999999996</v>
      </c>
      <c r="I43" s="3" t="s">
        <v>92</v>
      </c>
      <c r="J43">
        <f t="shared" si="1"/>
        <v>9.1869724565869113</v>
      </c>
      <c r="K43">
        <f t="shared" si="1"/>
        <v>9.466557318806073</v>
      </c>
      <c r="L43">
        <f t="shared" si="1"/>
        <v>9.2793457767179266</v>
      </c>
      <c r="M43">
        <f t="shared" si="1"/>
        <v>9.0110817901232458</v>
      </c>
      <c r="N43">
        <f>_xlfn.FORECAST.LINEAR(5, J43:M43, {1,2,3,4})</f>
        <v>9.0572684501887526</v>
      </c>
      <c r="O43">
        <f t="shared" si="2"/>
        <v>8580.6800580734343</v>
      </c>
      <c r="Q43" s="3" t="s">
        <v>55</v>
      </c>
      <c r="R43">
        <v>23648.091766301146</v>
      </c>
      <c r="T43" s="19" t="s">
        <v>122</v>
      </c>
      <c r="U43" s="16">
        <v>5</v>
      </c>
      <c r="V43">
        <v>1387.32</v>
      </c>
    </row>
    <row r="44" spans="1:22" x14ac:dyDescent="0.35">
      <c r="A44" t="s">
        <v>57</v>
      </c>
      <c r="B44">
        <v>5973.5</v>
      </c>
      <c r="C44">
        <v>8601.84</v>
      </c>
      <c r="D44">
        <v>7646.08</v>
      </c>
      <c r="E44">
        <v>3345.16</v>
      </c>
      <c r="F44">
        <v>0</v>
      </c>
      <c r="G44">
        <v>25566.579999999998</v>
      </c>
      <c r="I44" s="3" t="s">
        <v>57</v>
      </c>
      <c r="J44">
        <f t="shared" si="1"/>
        <v>8.6950882992572787</v>
      </c>
      <c r="K44">
        <f t="shared" si="1"/>
        <v>9.0597314128451885</v>
      </c>
      <c r="L44">
        <f t="shared" si="1"/>
        <v>8.9419483771888046</v>
      </c>
      <c r="M44">
        <f t="shared" si="1"/>
        <v>8.1152698040043365</v>
      </c>
      <c r="N44">
        <f>_xlfn.FORECAST.LINEAR(5, J44:M44, {1,2,3,4})</f>
        <v>8.2386998429700995</v>
      </c>
      <c r="O44">
        <f t="shared" si="2"/>
        <v>3784.6165122463872</v>
      </c>
      <c r="Q44" s="3" t="s">
        <v>47</v>
      </c>
      <c r="R44">
        <v>23180.69295193912</v>
      </c>
      <c r="T44" s="18" t="s">
        <v>137</v>
      </c>
      <c r="U44" s="14">
        <v>5</v>
      </c>
      <c r="V44">
        <v>4406.3100000000004</v>
      </c>
    </row>
    <row r="45" spans="1:22" x14ac:dyDescent="0.35">
      <c r="A45" t="s">
        <v>61</v>
      </c>
      <c r="B45">
        <v>4698.2</v>
      </c>
      <c r="C45">
        <v>3830.84</v>
      </c>
      <c r="D45">
        <v>3541.72</v>
      </c>
      <c r="E45">
        <v>867.36</v>
      </c>
      <c r="F45">
        <v>0</v>
      </c>
      <c r="G45">
        <v>12938.12</v>
      </c>
      <c r="I45" s="3" t="s">
        <v>61</v>
      </c>
      <c r="J45">
        <f t="shared" si="1"/>
        <v>8.4549347356196645</v>
      </c>
      <c r="K45">
        <f t="shared" si="1"/>
        <v>8.2508393792761492</v>
      </c>
      <c r="L45">
        <f t="shared" si="1"/>
        <v>8.1723677638346537</v>
      </c>
      <c r="M45">
        <f t="shared" si="1"/>
        <v>6.7654541155120285</v>
      </c>
      <c r="N45">
        <f>_xlfn.FORECAST.LINEAR(5, J45:M45, {1,2,3,4})</f>
        <v>6.6241706296195222</v>
      </c>
      <c r="O45">
        <f t="shared" si="2"/>
        <v>753.07937175307052</v>
      </c>
      <c r="Q45" s="3" t="s">
        <v>43</v>
      </c>
      <c r="R45">
        <v>22744.927075559099</v>
      </c>
      <c r="T45" s="19" t="s">
        <v>92</v>
      </c>
      <c r="U45" s="16">
        <v>5</v>
      </c>
      <c r="V45">
        <v>8193.3799999999992</v>
      </c>
    </row>
    <row r="46" spans="1:22" x14ac:dyDescent="0.35">
      <c r="A46" t="s">
        <v>186</v>
      </c>
      <c r="B46">
        <v>328.48</v>
      </c>
      <c r="C46">
        <v>1478.16</v>
      </c>
      <c r="D46">
        <v>656.96</v>
      </c>
      <c r="E46">
        <v>123.18</v>
      </c>
      <c r="F46">
        <v>0</v>
      </c>
      <c r="G46">
        <v>2586.7800000000002</v>
      </c>
      <c r="I46" s="3" t="s">
        <v>186</v>
      </c>
      <c r="J46">
        <f t="shared" si="1"/>
        <v>5.7944759532706236</v>
      </c>
      <c r="K46">
        <f t="shared" si="1"/>
        <v>7.2985533500468973</v>
      </c>
      <c r="L46">
        <f t="shared" si="1"/>
        <v>6.487623133830569</v>
      </c>
      <c r="M46">
        <f t="shared" si="1"/>
        <v>4.8136467002588974</v>
      </c>
      <c r="N46">
        <f>_xlfn.FORECAST.LINEAR(5, J46:M46, {1,2,3,4})</f>
        <v>5.1602202905388692</v>
      </c>
      <c r="O46">
        <f t="shared" si="2"/>
        <v>174.20282661311774</v>
      </c>
      <c r="Q46" s="3" t="s">
        <v>72</v>
      </c>
      <c r="R46">
        <v>22710.647071362837</v>
      </c>
      <c r="T46" s="18" t="s">
        <v>112</v>
      </c>
      <c r="U46" s="14">
        <v>5</v>
      </c>
      <c r="V46">
        <v>2487.12</v>
      </c>
    </row>
    <row r="47" spans="1:22" x14ac:dyDescent="0.35">
      <c r="A47" t="s">
        <v>43</v>
      </c>
      <c r="B47">
        <v>7941.36</v>
      </c>
      <c r="C47">
        <v>4537.92</v>
      </c>
      <c r="D47">
        <v>21271.5</v>
      </c>
      <c r="E47">
        <v>13897.38</v>
      </c>
      <c r="F47">
        <v>0</v>
      </c>
      <c r="G47">
        <v>47648.159999999996</v>
      </c>
      <c r="I47" s="3" t="s">
        <v>43</v>
      </c>
      <c r="J47">
        <f t="shared" si="1"/>
        <v>8.9798398242084048</v>
      </c>
      <c r="K47">
        <f t="shared" si="1"/>
        <v>8.4202240362729821</v>
      </c>
      <c r="L47">
        <f t="shared" si="1"/>
        <v>9.9651234275695106</v>
      </c>
      <c r="M47">
        <f t="shared" si="1"/>
        <v>9.5394556121438274</v>
      </c>
      <c r="N47">
        <f>_xlfn.FORECAST.LINEAR(5, J47:M47, {1,2,3,4})</f>
        <v>10.032097413824381</v>
      </c>
      <c r="O47">
        <f t="shared" si="2"/>
        <v>22744.927075559099</v>
      </c>
      <c r="Q47" s="3" t="s">
        <v>150</v>
      </c>
      <c r="R47">
        <v>21556.800819889762</v>
      </c>
    </row>
    <row r="48" spans="1:22" x14ac:dyDescent="0.35">
      <c r="A48" t="s">
        <v>51</v>
      </c>
      <c r="B48">
        <v>4748.04</v>
      </c>
      <c r="C48">
        <v>2901.58</v>
      </c>
      <c r="D48">
        <v>6330.72</v>
      </c>
      <c r="E48">
        <v>8440.9599999999991</v>
      </c>
      <c r="F48">
        <v>0</v>
      </c>
      <c r="G48">
        <v>22421.3</v>
      </c>
      <c r="I48" s="3" t="s">
        <v>51</v>
      </c>
      <c r="J48">
        <f t="shared" si="1"/>
        <v>8.4654871802939038</v>
      </c>
      <c r="K48">
        <f t="shared" si="1"/>
        <v>7.9730106951961091</v>
      </c>
      <c r="L48">
        <f t="shared" si="1"/>
        <v>8.7531692527456837</v>
      </c>
      <c r="M48">
        <f t="shared" si="1"/>
        <v>9.0408513251974654</v>
      </c>
      <c r="N48">
        <f>_xlfn.FORECAST.LINEAR(5, J48:M48, {1,2,3,4})</f>
        <v>9.1846923614233553</v>
      </c>
      <c r="O48">
        <f t="shared" si="2"/>
        <v>9746.7810564377232</v>
      </c>
      <c r="Q48" s="3" t="s">
        <v>211</v>
      </c>
      <c r="R48">
        <v>20575.973632105259</v>
      </c>
    </row>
    <row r="49" spans="1:23" x14ac:dyDescent="0.35">
      <c r="A49" t="s">
        <v>182</v>
      </c>
      <c r="B49">
        <v>19704.37</v>
      </c>
      <c r="C49">
        <v>14074.55</v>
      </c>
      <c r="D49">
        <v>14476.68</v>
      </c>
      <c r="E49">
        <v>9651.1200000000008</v>
      </c>
      <c r="F49">
        <v>0</v>
      </c>
      <c r="G49">
        <v>57906.720000000001</v>
      </c>
      <c r="I49" s="3" t="s">
        <v>182</v>
      </c>
      <c r="J49">
        <f t="shared" si="1"/>
        <v>9.8885957175371857</v>
      </c>
      <c r="K49">
        <f t="shared" si="1"/>
        <v>9.5521234809159719</v>
      </c>
      <c r="L49">
        <f t="shared" si="1"/>
        <v>9.5802943578826678</v>
      </c>
      <c r="M49">
        <f t="shared" si="1"/>
        <v>9.1748292497745041</v>
      </c>
      <c r="N49">
        <f>_xlfn.FORECAST.LINEAR(5, J49:M49, {1,2,3,4})</f>
        <v>9.0206785699472469</v>
      </c>
      <c r="O49">
        <f t="shared" si="2"/>
        <v>8272.3885714285807</v>
      </c>
      <c r="Q49" s="3" t="s">
        <v>156</v>
      </c>
      <c r="R49">
        <v>18596.043435919033</v>
      </c>
      <c r="T49" t="s">
        <v>230</v>
      </c>
      <c r="U49" t="s">
        <v>254</v>
      </c>
      <c r="V49" t="s">
        <v>256</v>
      </c>
      <c r="W49" t="s">
        <v>257</v>
      </c>
    </row>
    <row r="50" spans="1:23" x14ac:dyDescent="0.35">
      <c r="A50" t="s">
        <v>176</v>
      </c>
      <c r="B50">
        <v>10117.76</v>
      </c>
      <c r="C50">
        <v>18338.439999999999</v>
      </c>
      <c r="D50">
        <v>4742.7</v>
      </c>
      <c r="E50">
        <v>13595.74</v>
      </c>
      <c r="F50">
        <v>0</v>
      </c>
      <c r="G50">
        <v>46794.639999999992</v>
      </c>
      <c r="I50" s="3" t="s">
        <v>176</v>
      </c>
      <c r="J50">
        <f t="shared" si="1"/>
        <v>9.2220475744677675</v>
      </c>
      <c r="K50">
        <f t="shared" si="1"/>
        <v>9.8167546822144605</v>
      </c>
      <c r="L50">
        <f t="shared" si="1"/>
        <v>8.464361872770251</v>
      </c>
      <c r="M50">
        <f t="shared" si="1"/>
        <v>9.5175117873616042</v>
      </c>
      <c r="N50">
        <f>_xlfn.FORECAST.LINEAR(5, J50:M50, {1,2,3,4})</f>
        <v>9.1386689365128468</v>
      </c>
      <c r="O50">
        <f t="shared" si="2"/>
        <v>9308.3668549691174</v>
      </c>
      <c r="Q50" s="3" t="s">
        <v>158</v>
      </c>
      <c r="R50">
        <v>18363.563107414626</v>
      </c>
      <c r="T50" s="19" t="s">
        <v>89</v>
      </c>
      <c r="U50" s="16">
        <v>1</v>
      </c>
      <c r="V50" s="17">
        <v>8</v>
      </c>
      <c r="W50">
        <v>0</v>
      </c>
    </row>
    <row r="51" spans="1:23" x14ac:dyDescent="0.35">
      <c r="A51" t="s">
        <v>97</v>
      </c>
      <c r="B51">
        <v>7281.89</v>
      </c>
      <c r="C51">
        <v>10105.48</v>
      </c>
      <c r="D51">
        <v>10402.700000000001</v>
      </c>
      <c r="E51">
        <v>7579.11</v>
      </c>
      <c r="F51">
        <v>0</v>
      </c>
      <c r="G51">
        <v>35369.18</v>
      </c>
      <c r="I51" s="3" t="s">
        <v>97</v>
      </c>
      <c r="J51">
        <f t="shared" si="1"/>
        <v>8.8931457228811048</v>
      </c>
      <c r="K51">
        <f t="shared" si="1"/>
        <v>9.220833129946584</v>
      </c>
      <c r="L51">
        <f t="shared" si="1"/>
        <v>9.2498206668198364</v>
      </c>
      <c r="M51">
        <f t="shared" si="1"/>
        <v>8.9331510574948041</v>
      </c>
      <c r="N51">
        <f>_xlfn.FORECAST.LINEAR(5, J51:M51, {1,2,3,4})</f>
        <v>9.1114885294641699</v>
      </c>
      <c r="O51">
        <f t="shared" si="2"/>
        <v>9058.7691052923947</v>
      </c>
      <c r="Q51" s="3" t="s">
        <v>207</v>
      </c>
      <c r="R51">
        <v>18283.703999999994</v>
      </c>
      <c r="T51" s="18" t="s">
        <v>182</v>
      </c>
      <c r="U51" s="14">
        <v>1</v>
      </c>
      <c r="V51" s="15">
        <v>6</v>
      </c>
      <c r="W51">
        <v>9651.1200000000008</v>
      </c>
    </row>
    <row r="52" spans="1:23" x14ac:dyDescent="0.35">
      <c r="A52" t="s">
        <v>169</v>
      </c>
      <c r="B52">
        <v>1777.62</v>
      </c>
      <c r="C52">
        <v>2871.54</v>
      </c>
      <c r="D52">
        <v>3418.5</v>
      </c>
      <c r="E52">
        <v>0</v>
      </c>
      <c r="F52">
        <v>0</v>
      </c>
      <c r="G52">
        <v>8067.66</v>
      </c>
      <c r="I52" s="3" t="s">
        <v>169</v>
      </c>
      <c r="J52">
        <f t="shared" si="1"/>
        <v>7.4830306699471842</v>
      </c>
      <c r="K52">
        <f t="shared" si="1"/>
        <v>7.9626037502090705</v>
      </c>
      <c r="L52">
        <f t="shared" si="1"/>
        <v>8.1369571373538481</v>
      </c>
      <c r="M52" t="e">
        <f t="shared" si="1"/>
        <v>#NUM!</v>
      </c>
      <c r="N52" t="e">
        <f>_xlfn.FORECAST.LINEAR(5, J52:M52, {1,2,3,4})</f>
        <v>#NUM!</v>
      </c>
      <c r="O52" t="e">
        <f t="shared" si="2"/>
        <v>#NUM!</v>
      </c>
      <c r="Q52" s="3" t="s">
        <v>139</v>
      </c>
      <c r="R52">
        <v>17982.751502859355</v>
      </c>
      <c r="T52" s="19" t="s">
        <v>143</v>
      </c>
      <c r="U52" s="16">
        <v>1</v>
      </c>
      <c r="V52" s="17">
        <v>6</v>
      </c>
      <c r="W52">
        <v>12940.2</v>
      </c>
    </row>
    <row r="53" spans="1:23" x14ac:dyDescent="0.35">
      <c r="A53" t="s">
        <v>149</v>
      </c>
      <c r="B53">
        <v>12891.69</v>
      </c>
      <c r="C53">
        <v>10981.81</v>
      </c>
      <c r="D53">
        <v>2864.82</v>
      </c>
      <c r="E53">
        <v>13846.63</v>
      </c>
      <c r="F53">
        <v>0</v>
      </c>
      <c r="G53">
        <v>40584.949999999997</v>
      </c>
      <c r="I53" s="3" t="s">
        <v>149</v>
      </c>
      <c r="J53">
        <f t="shared" si="1"/>
        <v>9.4643381967262705</v>
      </c>
      <c r="K53">
        <f t="shared" si="1"/>
        <v>9.3039955466510911</v>
      </c>
      <c r="L53">
        <f t="shared" si="1"/>
        <v>7.9602607999499959</v>
      </c>
      <c r="M53">
        <f t="shared" si="1"/>
        <v>9.535797160708416</v>
      </c>
      <c r="N53">
        <f>_xlfn.FORECAST.LINEAR(5, J53:M53, {1,2,3,4})</f>
        <v>8.7837584623202787</v>
      </c>
      <c r="O53">
        <f t="shared" si="2"/>
        <v>6527.3639797207261</v>
      </c>
      <c r="Q53" s="3" t="s">
        <v>140</v>
      </c>
      <c r="R53">
        <v>17818.960106493334</v>
      </c>
      <c r="T53" s="18" t="s">
        <v>127</v>
      </c>
      <c r="U53" s="14">
        <v>1</v>
      </c>
      <c r="V53" s="15">
        <v>6</v>
      </c>
      <c r="W53">
        <v>5147.66</v>
      </c>
    </row>
    <row r="54" spans="1:23" x14ac:dyDescent="0.35">
      <c r="A54" t="s">
        <v>123</v>
      </c>
      <c r="B54">
        <v>3006.18</v>
      </c>
      <c r="C54">
        <v>1371.24</v>
      </c>
      <c r="D54">
        <v>1529.46</v>
      </c>
      <c r="E54">
        <v>2162.34</v>
      </c>
      <c r="F54">
        <v>0</v>
      </c>
      <c r="G54">
        <v>8069.22</v>
      </c>
      <c r="I54" s="3" t="s">
        <v>123</v>
      </c>
      <c r="J54">
        <f t="shared" si="1"/>
        <v>8.0084254487596915</v>
      </c>
      <c r="K54">
        <f t="shared" si="1"/>
        <v>7.223470718946623</v>
      </c>
      <c r="L54">
        <f t="shared" si="1"/>
        <v>7.332670010911615</v>
      </c>
      <c r="M54">
        <f t="shared" si="1"/>
        <v>7.6789462476294483</v>
      </c>
      <c r="N54">
        <f>_xlfn.FORECAST.LINEAR(5, J54:M54, {1,2,3,4})</f>
        <v>7.34106852870541</v>
      </c>
      <c r="O54">
        <f t="shared" si="2"/>
        <v>1542.3592886565898</v>
      </c>
      <c r="Q54" s="3" t="s">
        <v>173</v>
      </c>
      <c r="R54">
        <v>17355.51217289456</v>
      </c>
      <c r="T54" s="19" t="s">
        <v>160</v>
      </c>
      <c r="U54" s="16">
        <v>1</v>
      </c>
      <c r="V54" s="17">
        <v>6</v>
      </c>
      <c r="W54">
        <v>2183.67</v>
      </c>
    </row>
    <row r="55" spans="1:23" x14ac:dyDescent="0.35">
      <c r="A55" t="s">
        <v>108</v>
      </c>
      <c r="B55">
        <v>4950.9799999999996</v>
      </c>
      <c r="C55">
        <v>10547.74</v>
      </c>
      <c r="D55">
        <v>645.78</v>
      </c>
      <c r="E55">
        <v>3228.9</v>
      </c>
      <c r="F55">
        <v>0</v>
      </c>
      <c r="G55">
        <v>19373.400000000001</v>
      </c>
      <c r="I55" s="3" t="s">
        <v>108</v>
      </c>
      <c r="J55">
        <f t="shared" si="1"/>
        <v>8.5073408157653017</v>
      </c>
      <c r="K55">
        <f t="shared" si="1"/>
        <v>9.2636668979467789</v>
      </c>
      <c r="L55">
        <f t="shared" si="1"/>
        <v>6.470458888504262</v>
      </c>
      <c r="M55">
        <f t="shared" si="1"/>
        <v>8.0798968009383625</v>
      </c>
      <c r="N55">
        <f>_xlfn.FORECAST.LINEAR(5, J55:M55, {1,2,3,4})</f>
        <v>7.0614558373078431</v>
      </c>
      <c r="O55">
        <f t="shared" si="2"/>
        <v>1166.1416430859215</v>
      </c>
      <c r="Q55" s="3" t="s">
        <v>144</v>
      </c>
      <c r="R55">
        <v>17091.787970817633</v>
      </c>
      <c r="T55" s="18" t="s">
        <v>28</v>
      </c>
      <c r="U55" s="14">
        <v>1</v>
      </c>
      <c r="V55" s="15">
        <v>5</v>
      </c>
      <c r="W55">
        <v>1754.04</v>
      </c>
    </row>
    <row r="56" spans="1:23" x14ac:dyDescent="0.35">
      <c r="A56" t="s">
        <v>187</v>
      </c>
      <c r="B56">
        <v>0</v>
      </c>
      <c r="C56">
        <v>3550.53</v>
      </c>
      <c r="D56">
        <v>13828.38</v>
      </c>
      <c r="E56">
        <v>4671.75</v>
      </c>
      <c r="F56">
        <v>0</v>
      </c>
      <c r="G56">
        <v>22050.66</v>
      </c>
      <c r="I56" s="3" t="s">
        <v>187</v>
      </c>
      <c r="J56" t="e">
        <f t="shared" si="1"/>
        <v>#NUM!</v>
      </c>
      <c r="K56">
        <f t="shared" si="1"/>
        <v>8.1748521671006049</v>
      </c>
      <c r="L56">
        <f t="shared" si="1"/>
        <v>9.534478281138334</v>
      </c>
      <c r="M56">
        <f t="shared" si="1"/>
        <v>8.4492890128023639</v>
      </c>
      <c r="N56" t="e">
        <f>_xlfn.FORECAST.LINEAR(5, J56:M56, {1,2,3,4})</f>
        <v>#NUM!</v>
      </c>
      <c r="O56" t="e">
        <f t="shared" si="2"/>
        <v>#NUM!</v>
      </c>
      <c r="Q56" s="3" t="s">
        <v>201</v>
      </c>
      <c r="R56">
        <v>16914.959999999955</v>
      </c>
      <c r="T56" s="19" t="s">
        <v>44</v>
      </c>
      <c r="U56" s="16">
        <v>1</v>
      </c>
      <c r="V56" s="17">
        <v>4</v>
      </c>
      <c r="W56">
        <v>1372.2</v>
      </c>
    </row>
    <row r="57" spans="1:23" x14ac:dyDescent="0.35">
      <c r="A57" t="s">
        <v>94</v>
      </c>
      <c r="B57">
        <v>2928.25</v>
      </c>
      <c r="C57">
        <v>9911</v>
      </c>
      <c r="D57">
        <v>3153.5</v>
      </c>
      <c r="E57">
        <v>2703</v>
      </c>
      <c r="F57">
        <v>0</v>
      </c>
      <c r="G57">
        <v>18695.75</v>
      </c>
      <c r="I57" s="3" t="s">
        <v>94</v>
      </c>
      <c r="J57">
        <f t="shared" si="1"/>
        <v>7.9821602539499841</v>
      </c>
      <c r="K57">
        <f t="shared" si="1"/>
        <v>9.2014005304067084</v>
      </c>
      <c r="L57">
        <f t="shared" si="1"/>
        <v>8.0562682261037057</v>
      </c>
      <c r="M57">
        <f t="shared" si="1"/>
        <v>7.9021175462764477</v>
      </c>
      <c r="N57">
        <f>_xlfn.FORECAST.LINEAR(5, J57:M57, {1,2,3,4})</f>
        <v>7.9391715323533081</v>
      </c>
      <c r="O57">
        <f t="shared" si="2"/>
        <v>2805.0356641089379</v>
      </c>
      <c r="Q57" s="3" t="s">
        <v>154</v>
      </c>
      <c r="R57">
        <v>16148.612338233886</v>
      </c>
      <c r="T57" s="18" t="s">
        <v>158</v>
      </c>
      <c r="U57" s="14">
        <v>1</v>
      </c>
      <c r="V57" s="15">
        <v>4</v>
      </c>
      <c r="W57">
        <v>12985</v>
      </c>
    </row>
    <row r="58" spans="1:23" x14ac:dyDescent="0.35">
      <c r="A58" t="s">
        <v>139</v>
      </c>
      <c r="B58">
        <v>17188.86</v>
      </c>
      <c r="C58">
        <v>9696.2800000000007</v>
      </c>
      <c r="D58">
        <v>23359.22</v>
      </c>
      <c r="E58">
        <v>15425.9</v>
      </c>
      <c r="F58">
        <v>0</v>
      </c>
      <c r="G58">
        <v>65670.259999999995</v>
      </c>
      <c r="I58" s="3" t="s">
        <v>139</v>
      </c>
      <c r="J58">
        <f t="shared" si="1"/>
        <v>9.7520167785512566</v>
      </c>
      <c r="K58">
        <f t="shared" si="1"/>
        <v>9.1794975857799272</v>
      </c>
      <c r="L58">
        <f t="shared" si="1"/>
        <v>10.058747045973732</v>
      </c>
      <c r="M58">
        <f t="shared" si="1"/>
        <v>9.6438031939110243</v>
      </c>
      <c r="N58">
        <f>_xlfn.FORECAST.LINEAR(5, J58:M58, {1,2,3,4})</f>
        <v>9.7971683276222628</v>
      </c>
      <c r="O58">
        <f t="shared" si="2"/>
        <v>17982.751502859355</v>
      </c>
      <c r="Q58" s="3" t="s">
        <v>129</v>
      </c>
      <c r="R58">
        <v>15993.414075565339</v>
      </c>
      <c r="T58" s="19" t="s">
        <v>204</v>
      </c>
      <c r="U58" s="16">
        <v>1</v>
      </c>
      <c r="V58" s="17">
        <v>4</v>
      </c>
      <c r="W58">
        <v>11889.45</v>
      </c>
    </row>
    <row r="59" spans="1:23" x14ac:dyDescent="0.35">
      <c r="A59" t="s">
        <v>124</v>
      </c>
      <c r="B59">
        <v>10892.11</v>
      </c>
      <c r="C59">
        <v>8638.57</v>
      </c>
      <c r="D59">
        <v>15774.78</v>
      </c>
      <c r="E59">
        <v>6009.44</v>
      </c>
      <c r="F59">
        <v>0</v>
      </c>
      <c r="G59">
        <v>41314.9</v>
      </c>
      <c r="I59" s="3" t="s">
        <v>124</v>
      </c>
      <c r="J59">
        <f t="shared" si="1"/>
        <v>9.2957939528979967</v>
      </c>
      <c r="K59">
        <f t="shared" si="1"/>
        <v>9.0639923388406736</v>
      </c>
      <c r="L59">
        <f t="shared" si="1"/>
        <v>9.6661677411948919</v>
      </c>
      <c r="M59">
        <f t="shared" si="1"/>
        <v>8.7010868451513055</v>
      </c>
      <c r="N59">
        <f>_xlfn.FORECAST.LINEAR(5, J59:M59, {1,2,3,4})</f>
        <v>8.8862737392997513</v>
      </c>
      <c r="O59">
        <f t="shared" si="2"/>
        <v>7232.0205188601158</v>
      </c>
      <c r="Q59" s="3" t="s">
        <v>133</v>
      </c>
      <c r="R59">
        <v>15153.66920314349</v>
      </c>
      <c r="T59" s="18" t="s">
        <v>90</v>
      </c>
      <c r="U59" s="14">
        <v>1</v>
      </c>
      <c r="V59" s="15">
        <v>4</v>
      </c>
      <c r="W59">
        <v>673.98</v>
      </c>
    </row>
    <row r="60" spans="1:23" x14ac:dyDescent="0.35">
      <c r="A60" t="s">
        <v>207</v>
      </c>
      <c r="B60">
        <v>11203.25</v>
      </c>
      <c r="C60">
        <v>16132.68</v>
      </c>
      <c r="D60">
        <v>4033.17</v>
      </c>
      <c r="E60">
        <v>30472.84</v>
      </c>
      <c r="F60">
        <v>0</v>
      </c>
      <c r="G60">
        <v>61841.94</v>
      </c>
      <c r="I60" s="3" t="s">
        <v>207</v>
      </c>
      <c r="J60">
        <f t="shared" si="1"/>
        <v>9.3239591937609561</v>
      </c>
      <c r="K60">
        <f t="shared" si="1"/>
        <v>9.6886023073488658</v>
      </c>
      <c r="L60">
        <f t="shared" si="1"/>
        <v>8.3023079462289751</v>
      </c>
      <c r="M60">
        <f t="shared" si="1"/>
        <v>10.324591074068861</v>
      </c>
      <c r="N60">
        <f>_xlfn.FORECAST.LINEAR(5, J60:M60, {1,2,3,4})</f>
        <v>9.8137654503028706</v>
      </c>
      <c r="O60">
        <f t="shared" si="2"/>
        <v>18283.703999999994</v>
      </c>
      <c r="Q60" s="3" t="s">
        <v>222</v>
      </c>
      <c r="R60">
        <v>15002.410327830234</v>
      </c>
      <c r="T60" s="19" t="s">
        <v>27</v>
      </c>
      <c r="U60" s="16">
        <v>1</v>
      </c>
      <c r="V60" s="17">
        <v>4</v>
      </c>
      <c r="W60">
        <v>0</v>
      </c>
    </row>
    <row r="61" spans="1:23" x14ac:dyDescent="0.35">
      <c r="A61" t="s">
        <v>129</v>
      </c>
      <c r="B61">
        <v>2493.92</v>
      </c>
      <c r="C61">
        <v>7098.08</v>
      </c>
      <c r="D61">
        <v>12661.44</v>
      </c>
      <c r="E61">
        <v>7098.08</v>
      </c>
      <c r="F61">
        <v>0</v>
      </c>
      <c r="G61">
        <v>29351.520000000004</v>
      </c>
      <c r="I61" s="3" t="s">
        <v>129</v>
      </c>
      <c r="J61">
        <f t="shared" si="1"/>
        <v>7.8216110487407411</v>
      </c>
      <c r="K61">
        <f t="shared" si="1"/>
        <v>8.8675796039234278</v>
      </c>
      <c r="L61">
        <f t="shared" si="1"/>
        <v>9.4463164333056291</v>
      </c>
      <c r="M61">
        <f t="shared" si="1"/>
        <v>8.8675796039234278</v>
      </c>
      <c r="N61">
        <f>_xlfn.FORECAST.LINEAR(5, J61:M61, {1,2,3,4})</f>
        <v>9.6799322962058714</v>
      </c>
      <c r="O61">
        <f t="shared" si="2"/>
        <v>15993.414075565339</v>
      </c>
      <c r="Q61" s="3" t="s">
        <v>111</v>
      </c>
      <c r="R61">
        <v>14972.987301365672</v>
      </c>
    </row>
    <row r="62" spans="1:23" x14ac:dyDescent="0.35">
      <c r="A62" t="s">
        <v>181</v>
      </c>
      <c r="B62">
        <v>0</v>
      </c>
      <c r="C62">
        <v>4762.8</v>
      </c>
      <c r="D62">
        <v>176.4</v>
      </c>
      <c r="E62">
        <v>5115.6000000000004</v>
      </c>
      <c r="F62">
        <v>0</v>
      </c>
      <c r="G62">
        <v>10054.799999999999</v>
      </c>
      <c r="I62" s="3" t="s">
        <v>181</v>
      </c>
      <c r="J62" t="e">
        <f t="shared" si="1"/>
        <v>#NUM!</v>
      </c>
      <c r="K62">
        <f t="shared" si="1"/>
        <v>8.46859100957702</v>
      </c>
      <c r="L62">
        <f t="shared" si="1"/>
        <v>5.1727541435726909</v>
      </c>
      <c r="M62">
        <f t="shared" si="1"/>
        <v>8.5400499735591655</v>
      </c>
      <c r="N62" t="e">
        <f>_xlfn.FORECAST.LINEAR(5, J62:M62, {1,2,3,4})</f>
        <v>#NUM!</v>
      </c>
      <c r="O62" t="e">
        <f t="shared" si="2"/>
        <v>#NUM!</v>
      </c>
      <c r="Q62" s="3" t="s">
        <v>143</v>
      </c>
      <c r="R62">
        <v>14712.517592355369</v>
      </c>
    </row>
    <row r="63" spans="1:23" x14ac:dyDescent="0.35">
      <c r="A63" t="s">
        <v>46</v>
      </c>
      <c r="B63">
        <v>470.24</v>
      </c>
      <c r="C63">
        <v>3938.26</v>
      </c>
      <c r="D63">
        <v>1822.18</v>
      </c>
      <c r="E63">
        <v>352.68</v>
      </c>
      <c r="F63">
        <v>0</v>
      </c>
      <c r="G63">
        <v>6583.3600000000006</v>
      </c>
      <c r="I63" s="3" t="s">
        <v>46</v>
      </c>
      <c r="J63">
        <f t="shared" si="1"/>
        <v>6.1532432026706072</v>
      </c>
      <c r="K63">
        <f t="shared" si="1"/>
        <v>8.2784942803817376</v>
      </c>
      <c r="L63">
        <f t="shared" si="1"/>
        <v>7.5077888654759173</v>
      </c>
      <c r="M63">
        <f t="shared" si="1"/>
        <v>5.8655611302188264</v>
      </c>
      <c r="N63">
        <f>_xlfn.FORECAST.LINEAR(5, J63:M63, {1,2,3,4})</f>
        <v>6.542833961621481</v>
      </c>
      <c r="O63">
        <f t="shared" si="2"/>
        <v>694.25127425162111</v>
      </c>
      <c r="Q63" s="3" t="s">
        <v>155</v>
      </c>
      <c r="R63">
        <v>14468.813448948902</v>
      </c>
    </row>
    <row r="64" spans="1:23" x14ac:dyDescent="0.35">
      <c r="A64" t="s">
        <v>112</v>
      </c>
      <c r="B64">
        <v>3108.9</v>
      </c>
      <c r="C64">
        <v>6114.17</v>
      </c>
      <c r="D64">
        <v>1139.93</v>
      </c>
      <c r="E64">
        <v>2487.12</v>
      </c>
      <c r="F64">
        <v>0</v>
      </c>
      <c r="G64">
        <v>12850.119999999999</v>
      </c>
      <c r="I64" s="3" t="s">
        <v>112</v>
      </c>
      <c r="J64">
        <f t="shared" si="1"/>
        <v>8.0420242448582808</v>
      </c>
      <c r="K64">
        <f t="shared" si="1"/>
        <v>8.7183643071018455</v>
      </c>
      <c r="L64">
        <f t="shared" si="1"/>
        <v>7.0387221359944965</v>
      </c>
      <c r="M64">
        <f t="shared" si="1"/>
        <v>7.818880693544072</v>
      </c>
      <c r="N64">
        <f>_xlfn.FORECAST.LINEAR(5, J64:M64, {1,2,3,4})</f>
        <v>7.3172296391121794</v>
      </c>
      <c r="O64">
        <f t="shared" si="2"/>
        <v>1506.025949736591</v>
      </c>
      <c r="Q64" s="3" t="s">
        <v>137</v>
      </c>
      <c r="R64">
        <v>13620.812637629215</v>
      </c>
    </row>
    <row r="65" spans="1:18" x14ac:dyDescent="0.35">
      <c r="A65" t="s">
        <v>208</v>
      </c>
      <c r="B65">
        <v>34282.5</v>
      </c>
      <c r="C65">
        <v>9795</v>
      </c>
      <c r="D65">
        <v>7346.25</v>
      </c>
      <c r="E65">
        <v>28405.5</v>
      </c>
      <c r="F65">
        <v>0</v>
      </c>
      <c r="G65">
        <v>79829.25</v>
      </c>
      <c r="I65" s="3" t="s">
        <v>208</v>
      </c>
      <c r="J65">
        <f t="shared" si="1"/>
        <v>10.44239029887401</v>
      </c>
      <c r="K65">
        <f t="shared" si="1"/>
        <v>9.1896273303786415</v>
      </c>
      <c r="L65">
        <f t="shared" si="1"/>
        <v>8.9019452579268599</v>
      </c>
      <c r="M65">
        <f t="shared" si="1"/>
        <v>10.254338067371069</v>
      </c>
      <c r="N65">
        <f>_xlfn.FORECAST.LINEAR(5, J65:M65, {1,2,3,4})</f>
        <v>9.4841155468974954</v>
      </c>
      <c r="O65">
        <f t="shared" si="2"/>
        <v>13149.191422044611</v>
      </c>
      <c r="Q65" s="3" t="s">
        <v>221</v>
      </c>
      <c r="R65">
        <v>13408.747647151829</v>
      </c>
    </row>
    <row r="66" spans="1:18" x14ac:dyDescent="0.35">
      <c r="A66" t="s">
        <v>35</v>
      </c>
      <c r="B66">
        <v>32480.62</v>
      </c>
      <c r="C66">
        <v>7563.98</v>
      </c>
      <c r="D66">
        <v>20912.18</v>
      </c>
      <c r="E66">
        <v>0</v>
      </c>
      <c r="F66">
        <v>0</v>
      </c>
      <c r="G66">
        <v>60956.78</v>
      </c>
      <c r="I66" s="3" t="s">
        <v>35</v>
      </c>
      <c r="J66">
        <f t="shared" si="1"/>
        <v>10.388398882763379</v>
      </c>
      <c r="K66">
        <f t="shared" si="1"/>
        <v>8.9311527856712036</v>
      </c>
      <c r="L66">
        <f t="shared" si="1"/>
        <v>9.9480870433250459</v>
      </c>
      <c r="M66" t="e">
        <f t="shared" si="1"/>
        <v>#NUM!</v>
      </c>
      <c r="N66" t="e">
        <f>_xlfn.FORECAST.LINEAR(5, J66:M66, {1,2,3,4})</f>
        <v>#NUM!</v>
      </c>
      <c r="O66" t="e">
        <f t="shared" si="2"/>
        <v>#NUM!</v>
      </c>
      <c r="Q66" s="3" t="s">
        <v>208</v>
      </c>
      <c r="R66">
        <v>13149.191422044611</v>
      </c>
    </row>
    <row r="67" spans="1:18" x14ac:dyDescent="0.35">
      <c r="A67" t="s">
        <v>197</v>
      </c>
      <c r="B67">
        <v>1697.88</v>
      </c>
      <c r="C67">
        <v>10611.75</v>
      </c>
      <c r="D67">
        <v>1131.92</v>
      </c>
      <c r="E67">
        <v>707.45</v>
      </c>
      <c r="F67">
        <v>0</v>
      </c>
      <c r="G67">
        <v>14149.000000000002</v>
      </c>
      <c r="I67" s="3" t="s">
        <v>197</v>
      </c>
      <c r="J67">
        <f t="shared" si="1"/>
        <v>7.4371356929958612</v>
      </c>
      <c r="K67">
        <f t="shared" si="1"/>
        <v>9.2697171567441714</v>
      </c>
      <c r="L67">
        <f t="shared" si="1"/>
        <v>7.0316705848876966</v>
      </c>
      <c r="M67">
        <f t="shared" si="1"/>
        <v>6.5616669556419618</v>
      </c>
      <c r="N67">
        <f>_xlfn.FORECAST.LINEAR(5, J67:M67, {1,2,3,4})</f>
        <v>6.3589344015878781</v>
      </c>
      <c r="O67">
        <f t="shared" si="2"/>
        <v>577.63050617731926</v>
      </c>
      <c r="Q67" s="3" t="s">
        <v>100</v>
      </c>
      <c r="R67">
        <v>13033.88865478243</v>
      </c>
    </row>
    <row r="68" spans="1:18" x14ac:dyDescent="0.35">
      <c r="A68" t="s">
        <v>66</v>
      </c>
      <c r="B68">
        <v>85.74</v>
      </c>
      <c r="C68">
        <v>1457.58</v>
      </c>
      <c r="D68">
        <v>857.4</v>
      </c>
      <c r="E68">
        <v>557.30999999999995</v>
      </c>
      <c r="F68">
        <v>0</v>
      </c>
      <c r="G68">
        <v>2958.0299999999997</v>
      </c>
      <c r="I68" s="3" t="s">
        <v>66</v>
      </c>
      <c r="J68">
        <f t="shared" ref="J68:M131" si="3">LN(B68)</f>
        <v>4.451319461169831</v>
      </c>
      <c r="K68">
        <f t="shared" si="3"/>
        <v>7.2845328052260472</v>
      </c>
      <c r="L68">
        <f t="shared" si="3"/>
        <v>6.7539045541638769</v>
      </c>
      <c r="M68">
        <f t="shared" si="3"/>
        <v>6.3231216380714228</v>
      </c>
      <c r="N68">
        <f>_xlfn.FORECAST.LINEAR(5, J68:M68, {1,2,3,4})</f>
        <v>7.4744141845684462</v>
      </c>
      <c r="O68">
        <f t="shared" ref="O68:O131" si="4">EXP(N68)</f>
        <v>1762.368962788441</v>
      </c>
      <c r="Q68" s="3" t="s">
        <v>106</v>
      </c>
      <c r="R68">
        <v>12582.299266286307</v>
      </c>
    </row>
    <row r="69" spans="1:18" x14ac:dyDescent="0.35">
      <c r="A69" t="s">
        <v>220</v>
      </c>
      <c r="B69">
        <v>14346.38</v>
      </c>
      <c r="C69">
        <v>2326.44</v>
      </c>
      <c r="D69">
        <v>2326.44</v>
      </c>
      <c r="E69">
        <v>1550.96</v>
      </c>
      <c r="F69">
        <v>0</v>
      </c>
      <c r="G69">
        <v>20550.219999999998</v>
      </c>
      <c r="I69" s="3" t="s">
        <v>220</v>
      </c>
      <c r="J69">
        <f t="shared" si="3"/>
        <v>9.5712529245552851</v>
      </c>
      <c r="K69">
        <f t="shared" si="3"/>
        <v>7.7520944811391166</v>
      </c>
      <c r="L69">
        <f t="shared" si="3"/>
        <v>7.7520944811391166</v>
      </c>
      <c r="M69">
        <f t="shared" si="3"/>
        <v>7.346629373030952</v>
      </c>
      <c r="N69">
        <f>_xlfn.FORECAST.LINEAR(5, J69:M69, {1,2,3,4})</f>
        <v>6.4370501513228691</v>
      </c>
      <c r="O69">
        <f t="shared" si="4"/>
        <v>624.56171723684702</v>
      </c>
      <c r="Q69" s="3" t="s">
        <v>107</v>
      </c>
      <c r="R69">
        <v>12483.612935579771</v>
      </c>
    </row>
    <row r="70" spans="1:18" x14ac:dyDescent="0.35">
      <c r="A70" t="s">
        <v>193</v>
      </c>
      <c r="B70">
        <v>6543.16</v>
      </c>
      <c r="C70">
        <v>4278.22</v>
      </c>
      <c r="D70">
        <v>3271.58</v>
      </c>
      <c r="E70">
        <v>16609.560000000001</v>
      </c>
      <c r="F70">
        <v>0</v>
      </c>
      <c r="G70">
        <v>30702.520000000004</v>
      </c>
      <c r="I70" s="3" t="s">
        <v>193</v>
      </c>
      <c r="J70">
        <f t="shared" si="3"/>
        <v>8.7861755081853037</v>
      </c>
      <c r="K70">
        <f t="shared" si="3"/>
        <v>8.3612923142200373</v>
      </c>
      <c r="L70">
        <f t="shared" si="3"/>
        <v>8.0930283276253583</v>
      </c>
      <c r="M70">
        <f t="shared" si="3"/>
        <v>9.7177337121902472</v>
      </c>
      <c r="N70">
        <f>_xlfn.FORECAST.LINEAR(5, J70:M70, {1,2,3,4})</f>
        <v>9.3711601219102736</v>
      </c>
      <c r="O70">
        <f t="shared" si="4"/>
        <v>11744.732508524819</v>
      </c>
      <c r="Q70" s="3" t="s">
        <v>103</v>
      </c>
      <c r="R70">
        <v>12148.113934886454</v>
      </c>
    </row>
    <row r="71" spans="1:18" x14ac:dyDescent="0.35">
      <c r="A71" t="s">
        <v>117</v>
      </c>
      <c r="B71">
        <v>2.4500000000000002</v>
      </c>
      <c r="C71">
        <v>11.27</v>
      </c>
      <c r="D71">
        <v>36.26</v>
      </c>
      <c r="E71">
        <v>22.05</v>
      </c>
      <c r="F71">
        <v>0</v>
      </c>
      <c r="G71">
        <v>72.03</v>
      </c>
      <c r="I71" s="3" t="s">
        <v>117</v>
      </c>
      <c r="J71">
        <f t="shared" si="3"/>
        <v>0.89608802455663572</v>
      </c>
      <c r="K71">
        <f t="shared" si="3"/>
        <v>2.4221443280516848</v>
      </c>
      <c r="L71">
        <f t="shared" si="3"/>
        <v>3.5907152053267049</v>
      </c>
      <c r="M71">
        <f t="shared" si="3"/>
        <v>3.0933126018928552</v>
      </c>
      <c r="N71">
        <f>_xlfn.FORECAST.LINEAR(5, J71:M71, {1,2,3,4})</f>
        <v>4.4406261922778896</v>
      </c>
      <c r="O71">
        <f t="shared" si="4"/>
        <v>84.828043711970622</v>
      </c>
      <c r="Q71" s="3" t="s">
        <v>58</v>
      </c>
      <c r="R71">
        <v>12053.592541520555</v>
      </c>
    </row>
    <row r="72" spans="1:18" x14ac:dyDescent="0.35">
      <c r="A72" t="s">
        <v>210</v>
      </c>
      <c r="B72">
        <v>6283.04</v>
      </c>
      <c r="C72">
        <v>6283.04</v>
      </c>
      <c r="D72">
        <v>4712.28</v>
      </c>
      <c r="E72">
        <v>13351.46</v>
      </c>
      <c r="F72">
        <v>0</v>
      </c>
      <c r="G72">
        <v>30629.82</v>
      </c>
      <c r="I72" s="3" t="s">
        <v>210</v>
      </c>
      <c r="J72">
        <f t="shared" si="3"/>
        <v>8.7456092187681662</v>
      </c>
      <c r="K72">
        <f t="shared" si="3"/>
        <v>8.7456092187681662</v>
      </c>
      <c r="L72">
        <f t="shared" si="3"/>
        <v>8.4579271463163845</v>
      </c>
      <c r="M72">
        <f t="shared" si="3"/>
        <v>9.4993810211445471</v>
      </c>
      <c r="N72">
        <f>_xlfn.FORECAST.LINEAR(5, J72:M72, {1,2,3,4})</f>
        <v>9.3555399849186571</v>
      </c>
      <c r="O72">
        <f t="shared" si="4"/>
        <v>11562.703537611795</v>
      </c>
      <c r="Q72" s="3" t="s">
        <v>130</v>
      </c>
      <c r="R72">
        <v>12021.3425219115</v>
      </c>
    </row>
    <row r="73" spans="1:18" x14ac:dyDescent="0.35">
      <c r="A73" t="s">
        <v>190</v>
      </c>
      <c r="B73">
        <v>5533.32</v>
      </c>
      <c r="C73">
        <v>8229.0400000000009</v>
      </c>
      <c r="D73">
        <v>1560.68</v>
      </c>
      <c r="E73">
        <v>4823.92</v>
      </c>
      <c r="F73">
        <v>0</v>
      </c>
      <c r="G73">
        <v>20146.96</v>
      </c>
      <c r="I73" s="3" t="s">
        <v>190</v>
      </c>
      <c r="J73">
        <f t="shared" si="3"/>
        <v>8.6185432760350675</v>
      </c>
      <c r="K73">
        <f t="shared" si="3"/>
        <v>9.0154246404518403</v>
      </c>
      <c r="L73">
        <f t="shared" si="3"/>
        <v>7.3528769027037919</v>
      </c>
      <c r="M73">
        <f t="shared" si="3"/>
        <v>8.4813421545215828</v>
      </c>
      <c r="N73">
        <f>_xlfn.FORECAST.LINEAR(5, J73:M73, {1,2,3,4})</f>
        <v>7.8485089678559454</v>
      </c>
      <c r="O73">
        <f t="shared" si="4"/>
        <v>2561.9115751189029</v>
      </c>
      <c r="Q73" s="3" t="s">
        <v>148</v>
      </c>
      <c r="R73">
        <v>11924.925039596676</v>
      </c>
    </row>
    <row r="74" spans="1:18" x14ac:dyDescent="0.35">
      <c r="A74" t="s">
        <v>128</v>
      </c>
      <c r="B74">
        <v>5012.75</v>
      </c>
      <c r="C74">
        <v>7017.85</v>
      </c>
      <c r="D74">
        <v>10627.03</v>
      </c>
      <c r="E74">
        <v>4812.24</v>
      </c>
      <c r="F74">
        <v>0</v>
      </c>
      <c r="G74">
        <v>27469.870000000003</v>
      </c>
      <c r="I74" s="3" t="s">
        <v>128</v>
      </c>
      <c r="J74">
        <f t="shared" si="3"/>
        <v>8.5197399456828133</v>
      </c>
      <c r="K74">
        <f t="shared" si="3"/>
        <v>8.8562121823040272</v>
      </c>
      <c r="L74">
        <f t="shared" si="3"/>
        <v>9.2711560343667347</v>
      </c>
      <c r="M74">
        <f t="shared" si="3"/>
        <v>8.4789179511625576</v>
      </c>
      <c r="N74">
        <f>_xlfn.FORECAST.LINEAR(5, J74:M74, {1,2,3,4})</f>
        <v>8.8546259955045183</v>
      </c>
      <c r="O74">
        <f t="shared" si="4"/>
        <v>7006.7272027182535</v>
      </c>
      <c r="Q74" s="3" t="s">
        <v>193</v>
      </c>
      <c r="R74">
        <v>11744.732508524819</v>
      </c>
    </row>
    <row r="75" spans="1:18" x14ac:dyDescent="0.35">
      <c r="A75" t="s">
        <v>179</v>
      </c>
      <c r="B75">
        <v>355.36</v>
      </c>
      <c r="C75">
        <v>199.89</v>
      </c>
      <c r="D75">
        <v>555.25</v>
      </c>
      <c r="E75">
        <v>821.77</v>
      </c>
      <c r="F75">
        <v>0</v>
      </c>
      <c r="G75">
        <v>1932.27</v>
      </c>
      <c r="I75" s="3" t="s">
        <v>179</v>
      </c>
      <c r="J75">
        <f t="shared" si="3"/>
        <v>5.8731313601461173</v>
      </c>
      <c r="K75">
        <f t="shared" si="3"/>
        <v>5.2977672152425557</v>
      </c>
      <c r="L75">
        <f t="shared" si="3"/>
        <v>6.3194184627745367</v>
      </c>
      <c r="M75">
        <f t="shared" si="3"/>
        <v>6.7114605505505605</v>
      </c>
      <c r="N75">
        <f>_xlfn.FORECAST.LINEAR(5, J75:M75, {1,2,3,4})</f>
        <v>6.9346041018647693</v>
      </c>
      <c r="O75">
        <f t="shared" si="4"/>
        <v>1027.212499999999</v>
      </c>
      <c r="Q75" s="3" t="s">
        <v>40</v>
      </c>
      <c r="R75">
        <v>11696.132434277062</v>
      </c>
    </row>
    <row r="76" spans="1:18" x14ac:dyDescent="0.35">
      <c r="A76" t="s">
        <v>166</v>
      </c>
      <c r="B76">
        <v>5930.47</v>
      </c>
      <c r="C76">
        <v>3509.87</v>
      </c>
      <c r="D76">
        <v>4962.2299999999996</v>
      </c>
      <c r="E76">
        <v>4962.2299999999996</v>
      </c>
      <c r="F76">
        <v>0</v>
      </c>
      <c r="G76">
        <v>19364.8</v>
      </c>
      <c r="I76" s="3" t="s">
        <v>166</v>
      </c>
      <c r="J76">
        <f t="shared" si="3"/>
        <v>8.6878587468611386</v>
      </c>
      <c r="K76">
        <f t="shared" si="3"/>
        <v>8.1633342787369862</v>
      </c>
      <c r="L76">
        <f t="shared" si="3"/>
        <v>8.5096105154548205</v>
      </c>
      <c r="M76">
        <f t="shared" si="3"/>
        <v>8.5096105154548205</v>
      </c>
      <c r="N76">
        <f>_xlfn.FORECAST.LINEAR(5, J76:M76, {1,2,3,4})</f>
        <v>8.4204863997516615</v>
      </c>
      <c r="O76">
        <f t="shared" si="4"/>
        <v>4539.1107406737747</v>
      </c>
      <c r="Q76" s="3" t="s">
        <v>210</v>
      </c>
      <c r="R76">
        <v>11562.703537611795</v>
      </c>
    </row>
    <row r="77" spans="1:18" x14ac:dyDescent="0.35">
      <c r="A77" t="s">
        <v>89</v>
      </c>
      <c r="B77">
        <v>663.84</v>
      </c>
      <c r="C77">
        <v>922</v>
      </c>
      <c r="D77">
        <v>405.68</v>
      </c>
      <c r="E77">
        <v>0</v>
      </c>
      <c r="F77">
        <v>0</v>
      </c>
      <c r="G77">
        <v>1991.5200000000002</v>
      </c>
      <c r="I77" s="3" t="s">
        <v>89</v>
      </c>
      <c r="J77">
        <f t="shared" si="3"/>
        <v>6.4980411565845575</v>
      </c>
      <c r="K77">
        <f t="shared" si="3"/>
        <v>6.826545223556594</v>
      </c>
      <c r="L77">
        <f t="shared" si="3"/>
        <v>6.0055646714867637</v>
      </c>
      <c r="M77" t="e">
        <f t="shared" si="3"/>
        <v>#NUM!</v>
      </c>
      <c r="N77" t="e">
        <f>_xlfn.FORECAST.LINEAR(5, J77:M77, {1,2,3,4})</f>
        <v>#NUM!</v>
      </c>
      <c r="O77" t="e">
        <f t="shared" si="4"/>
        <v>#NUM!</v>
      </c>
      <c r="Q77" s="3" t="s">
        <v>31</v>
      </c>
      <c r="R77">
        <v>11343.628894044441</v>
      </c>
    </row>
    <row r="78" spans="1:18" x14ac:dyDescent="0.35">
      <c r="A78" t="s">
        <v>209</v>
      </c>
      <c r="B78">
        <v>4262.57</v>
      </c>
      <c r="C78">
        <v>6557.8</v>
      </c>
      <c r="D78">
        <v>17050.28</v>
      </c>
      <c r="E78">
        <v>983.67</v>
      </c>
      <c r="F78">
        <v>0</v>
      </c>
      <c r="G78">
        <v>28854.319999999996</v>
      </c>
      <c r="I78" s="3" t="s">
        <v>209</v>
      </c>
      <c r="J78">
        <f t="shared" si="3"/>
        <v>8.3576275437443179</v>
      </c>
      <c r="K78">
        <f t="shared" si="3"/>
        <v>8.788410459836772</v>
      </c>
      <c r="L78">
        <f t="shared" si="3"/>
        <v>9.7439219048642087</v>
      </c>
      <c r="M78">
        <f t="shared" si="3"/>
        <v>6.8912904749508908</v>
      </c>
      <c r="N78">
        <f>_xlfn.FORECAST.LINEAR(5, J78:M78, {1,2,3,4})</f>
        <v>7.584437655510837</v>
      </c>
      <c r="O78">
        <f t="shared" si="4"/>
        <v>1967.3400000000015</v>
      </c>
      <c r="Q78" s="3" t="s">
        <v>206</v>
      </c>
      <c r="R78">
        <v>10979.690054317971</v>
      </c>
    </row>
    <row r="79" spans="1:18" x14ac:dyDescent="0.35">
      <c r="A79" t="s">
        <v>221</v>
      </c>
      <c r="B79">
        <v>1474.9</v>
      </c>
      <c r="C79">
        <v>5688.9</v>
      </c>
      <c r="D79">
        <v>6215.65</v>
      </c>
      <c r="E79">
        <v>6531.7</v>
      </c>
      <c r="F79">
        <v>0</v>
      </c>
      <c r="G79">
        <v>19911.149999999998</v>
      </c>
      <c r="I79" s="3" t="s">
        <v>221</v>
      </c>
      <c r="J79">
        <f t="shared" si="3"/>
        <v>7.2963454698654564</v>
      </c>
      <c r="K79">
        <f t="shared" si="3"/>
        <v>8.646272186814473</v>
      </c>
      <c r="L79">
        <f t="shared" si="3"/>
        <v>8.7348255841559173</v>
      </c>
      <c r="M79">
        <f t="shared" si="3"/>
        <v>8.7844225252952892</v>
      </c>
      <c r="N79">
        <f>_xlfn.FORECAST.LINEAR(5, J79:M79, {1,2,3,4})</f>
        <v>9.5036625824405192</v>
      </c>
      <c r="O79">
        <f t="shared" si="4"/>
        <v>13408.747647151829</v>
      </c>
      <c r="Q79" s="3" t="s">
        <v>184</v>
      </c>
      <c r="R79">
        <v>10951.975614206185</v>
      </c>
    </row>
    <row r="80" spans="1:18" x14ac:dyDescent="0.35">
      <c r="A80" t="s">
        <v>146</v>
      </c>
      <c r="B80">
        <v>2271.64</v>
      </c>
      <c r="C80">
        <v>13467.58</v>
      </c>
      <c r="D80">
        <v>0</v>
      </c>
      <c r="E80">
        <v>9573.34</v>
      </c>
      <c r="F80">
        <v>0</v>
      </c>
      <c r="G80">
        <v>25312.559999999998</v>
      </c>
      <c r="I80" s="3" t="s">
        <v>146</v>
      </c>
      <c r="J80">
        <f t="shared" si="3"/>
        <v>7.7282573165821775</v>
      </c>
      <c r="K80">
        <f t="shared" si="3"/>
        <v>9.508040594763516</v>
      </c>
      <c r="L80" t="e">
        <f t="shared" si="3"/>
        <v>#NUM!</v>
      </c>
      <c r="M80">
        <f t="shared" si="3"/>
        <v>9.1667374308726384</v>
      </c>
      <c r="N80" t="e">
        <f>_xlfn.FORECAST.LINEAR(5, J80:M80, {1,2,3,4})</f>
        <v>#NUM!</v>
      </c>
      <c r="O80" t="e">
        <f t="shared" si="4"/>
        <v>#NUM!</v>
      </c>
      <c r="Q80" s="3" t="s">
        <v>36</v>
      </c>
      <c r="R80">
        <v>10935.489999999993</v>
      </c>
    </row>
    <row r="81" spans="1:18" x14ac:dyDescent="0.35">
      <c r="A81" t="s">
        <v>162</v>
      </c>
      <c r="B81">
        <v>599.29999999999995</v>
      </c>
      <c r="C81">
        <v>968.1</v>
      </c>
      <c r="D81">
        <v>1383</v>
      </c>
      <c r="E81">
        <v>1014.2</v>
      </c>
      <c r="F81">
        <v>0</v>
      </c>
      <c r="G81">
        <v>3964.6000000000004</v>
      </c>
      <c r="I81" s="3" t="s">
        <v>162</v>
      </c>
      <c r="J81">
        <f t="shared" si="3"/>
        <v>6.3957623074641399</v>
      </c>
      <c r="K81">
        <f t="shared" si="3"/>
        <v>6.8753353877260261</v>
      </c>
      <c r="L81">
        <f t="shared" si="3"/>
        <v>7.2320103316647586</v>
      </c>
      <c r="M81">
        <f t="shared" si="3"/>
        <v>6.9218554033609188</v>
      </c>
      <c r="N81">
        <f>_xlfn.FORECAST.LINEAR(5, J81:M81, {1,2,3,4})</f>
        <v>7.3399794154612286</v>
      </c>
      <c r="O81">
        <f t="shared" si="4"/>
        <v>1540.6803991443828</v>
      </c>
      <c r="Q81" s="3" t="s">
        <v>141</v>
      </c>
      <c r="R81">
        <v>10867.784119949125</v>
      </c>
    </row>
    <row r="82" spans="1:18" x14ac:dyDescent="0.35">
      <c r="A82" t="s">
        <v>31</v>
      </c>
      <c r="B82">
        <v>13465.47</v>
      </c>
      <c r="C82">
        <v>1303.1099999999999</v>
      </c>
      <c r="D82">
        <v>9556.14</v>
      </c>
      <c r="E82">
        <v>13465.47</v>
      </c>
      <c r="F82">
        <v>0</v>
      </c>
      <c r="G82">
        <v>37790.19</v>
      </c>
      <c r="I82" s="3" t="s">
        <v>31</v>
      </c>
      <c r="J82">
        <f t="shared" si="3"/>
        <v>9.5078839099465871</v>
      </c>
      <c r="K82">
        <f t="shared" si="3"/>
        <v>7.1725089941295499</v>
      </c>
      <c r="L82">
        <f t="shared" si="3"/>
        <v>9.164939158819756</v>
      </c>
      <c r="M82">
        <f t="shared" si="3"/>
        <v>9.5078839099465871</v>
      </c>
      <c r="N82">
        <f>_xlfn.FORECAST.LINEAR(5, J82:M82, {1,2,3,4})</f>
        <v>9.3364115343831706</v>
      </c>
      <c r="O82">
        <f t="shared" si="4"/>
        <v>11343.628894044441</v>
      </c>
      <c r="Q82" s="3" t="s">
        <v>131</v>
      </c>
      <c r="R82">
        <v>10675.187764194279</v>
      </c>
    </row>
    <row r="83" spans="1:18" x14ac:dyDescent="0.35">
      <c r="A83" t="s">
        <v>173</v>
      </c>
      <c r="B83">
        <v>8874.06</v>
      </c>
      <c r="C83">
        <v>8874.06</v>
      </c>
      <c r="D83">
        <v>9556.68</v>
      </c>
      <c r="E83">
        <v>16724.189999999999</v>
      </c>
      <c r="F83">
        <v>0</v>
      </c>
      <c r="G83">
        <v>44028.99</v>
      </c>
      <c r="I83" s="3" t="s">
        <v>173</v>
      </c>
      <c r="J83">
        <f t="shared" si="3"/>
        <v>9.0908876932412177</v>
      </c>
      <c r="K83">
        <f t="shared" si="3"/>
        <v>9.0908876932412177</v>
      </c>
      <c r="L83">
        <f t="shared" si="3"/>
        <v>9.1649956653949385</v>
      </c>
      <c r="M83">
        <f t="shared" si="3"/>
        <v>9.7246114533303611</v>
      </c>
      <c r="N83">
        <f>_xlfn.FORECAST.LINEAR(5, J83:M83, {1,2,3,4})</f>
        <v>9.7616654394072206</v>
      </c>
      <c r="O83">
        <f t="shared" si="4"/>
        <v>17355.51217289456</v>
      </c>
      <c r="Q83" s="3" t="s">
        <v>95</v>
      </c>
      <c r="R83">
        <v>10556.513865202367</v>
      </c>
    </row>
    <row r="84" spans="1:18" x14ac:dyDescent="0.35">
      <c r="A84" t="s">
        <v>101</v>
      </c>
      <c r="B84">
        <v>2097.6</v>
      </c>
      <c r="C84">
        <v>138</v>
      </c>
      <c r="D84">
        <v>552</v>
      </c>
      <c r="E84">
        <v>1076.4000000000001</v>
      </c>
      <c r="F84">
        <v>0</v>
      </c>
      <c r="G84">
        <v>3864</v>
      </c>
      <c r="I84" s="3" t="s">
        <v>101</v>
      </c>
      <c r="J84">
        <f t="shared" si="3"/>
        <v>7.6485491130094356</v>
      </c>
      <c r="K84">
        <f t="shared" si="3"/>
        <v>4.9272536851572051</v>
      </c>
      <c r="L84">
        <f t="shared" si="3"/>
        <v>6.313548046277095</v>
      </c>
      <c r="M84">
        <f t="shared" si="3"/>
        <v>6.9813774188527509</v>
      </c>
      <c r="N84">
        <f>_xlfn.FORECAST.LINEAR(5, J84:M84, {1,2,3,4})</f>
        <v>6.3138768854865814</v>
      </c>
      <c r="O84">
        <f t="shared" si="4"/>
        <v>552.18154909223028</v>
      </c>
      <c r="Q84" s="3" t="s">
        <v>151</v>
      </c>
      <c r="R84">
        <v>10506.247415342028</v>
      </c>
    </row>
    <row r="85" spans="1:18" x14ac:dyDescent="0.35">
      <c r="A85" t="s">
        <v>200</v>
      </c>
      <c r="B85">
        <v>1524.6</v>
      </c>
      <c r="C85">
        <v>2831.4</v>
      </c>
      <c r="D85">
        <v>363</v>
      </c>
      <c r="E85">
        <v>0</v>
      </c>
      <c r="F85">
        <v>0</v>
      </c>
      <c r="G85">
        <v>4719</v>
      </c>
      <c r="I85" s="3" t="s">
        <v>200</v>
      </c>
      <c r="J85">
        <f t="shared" si="3"/>
        <v>7.3294873595541734</v>
      </c>
      <c r="K85">
        <f t="shared" si="3"/>
        <v>7.9485265679603971</v>
      </c>
      <c r="L85">
        <f t="shared" si="3"/>
        <v>5.8944028342648505</v>
      </c>
      <c r="M85" t="e">
        <f t="shared" si="3"/>
        <v>#NUM!</v>
      </c>
      <c r="N85" t="e">
        <f>_xlfn.FORECAST.LINEAR(5, J85:M85, {1,2,3,4})</f>
        <v>#NUM!</v>
      </c>
      <c r="O85" t="e">
        <f t="shared" si="4"/>
        <v>#NUM!</v>
      </c>
      <c r="Q85" s="3" t="s">
        <v>41</v>
      </c>
      <c r="R85">
        <v>10393.261612883893</v>
      </c>
    </row>
    <row r="86" spans="1:18" x14ac:dyDescent="0.35">
      <c r="A86" t="s">
        <v>202</v>
      </c>
      <c r="B86">
        <v>5175.0600000000004</v>
      </c>
      <c r="C86">
        <v>44693.7</v>
      </c>
      <c r="D86">
        <v>15995.64</v>
      </c>
      <c r="E86">
        <v>16466.099999999999</v>
      </c>
      <c r="F86">
        <v>0</v>
      </c>
      <c r="G86">
        <v>82330.5</v>
      </c>
      <c r="I86" s="3" t="s">
        <v>202</v>
      </c>
      <c r="J86">
        <f t="shared" si="3"/>
        <v>8.551606212269256</v>
      </c>
      <c r="K86">
        <f t="shared" si="3"/>
        <v>10.707587831071427</v>
      </c>
      <c r="L86">
        <f t="shared" si="3"/>
        <v>9.6800714640870478</v>
      </c>
      <c r="M86">
        <f t="shared" si="3"/>
        <v>9.7090590009602984</v>
      </c>
      <c r="N86">
        <f>_xlfn.FORECAST.LINEAR(5, J86:M86, {1,2,3,4})</f>
        <v>10.273291626869193</v>
      </c>
      <c r="O86">
        <f t="shared" si="4"/>
        <v>28949.019881571712</v>
      </c>
      <c r="Q86" s="3" t="s">
        <v>76</v>
      </c>
      <c r="R86">
        <v>10280.453254983462</v>
      </c>
    </row>
    <row r="87" spans="1:18" x14ac:dyDescent="0.35">
      <c r="A87" t="s">
        <v>42</v>
      </c>
      <c r="B87">
        <v>3836.25</v>
      </c>
      <c r="C87">
        <v>24412.5</v>
      </c>
      <c r="D87">
        <v>0</v>
      </c>
      <c r="E87">
        <v>1046.25</v>
      </c>
      <c r="F87">
        <v>0</v>
      </c>
      <c r="G87">
        <v>29295</v>
      </c>
      <c r="I87" s="3" t="s">
        <v>42</v>
      </c>
      <c r="J87">
        <f t="shared" si="3"/>
        <v>8.2522506059339467</v>
      </c>
      <c r="K87">
        <f t="shared" si="3"/>
        <v>10.102850575184934</v>
      </c>
      <c r="L87" t="e">
        <f t="shared" si="3"/>
        <v>#NUM!</v>
      </c>
      <c r="M87">
        <f t="shared" si="3"/>
        <v>6.9529676218036851</v>
      </c>
      <c r="N87" t="e">
        <f>_xlfn.FORECAST.LINEAR(5, J87:M87, {1,2,3,4})</f>
        <v>#NUM!</v>
      </c>
      <c r="O87" t="e">
        <f t="shared" si="4"/>
        <v>#NUM!</v>
      </c>
      <c r="Q87" s="3" t="s">
        <v>199</v>
      </c>
      <c r="R87">
        <v>9883.529159174801</v>
      </c>
    </row>
    <row r="88" spans="1:18" x14ac:dyDescent="0.35">
      <c r="A88" t="s">
        <v>214</v>
      </c>
      <c r="B88">
        <v>9562.24</v>
      </c>
      <c r="C88">
        <v>2689.38</v>
      </c>
      <c r="D88">
        <v>2988.2</v>
      </c>
      <c r="E88">
        <v>11952.8</v>
      </c>
      <c r="F88">
        <v>0</v>
      </c>
      <c r="G88">
        <v>27192.62</v>
      </c>
      <c r="I88" s="3" t="s">
        <v>214</v>
      </c>
      <c r="J88">
        <f t="shared" si="3"/>
        <v>9.165577288222666</v>
      </c>
      <c r="K88">
        <f t="shared" si="3"/>
        <v>7.8970659627591582</v>
      </c>
      <c r="L88">
        <f t="shared" si="3"/>
        <v>8.0024264784169841</v>
      </c>
      <c r="M88">
        <f t="shared" si="3"/>
        <v>9.3887208395368749</v>
      </c>
      <c r="N88">
        <f>_xlfn.FORECAST.LINEAR(5, J88:M88, {1,2,3,4})</f>
        <v>8.8071454346340321</v>
      </c>
      <c r="O88">
        <f t="shared" si="4"/>
        <v>6681.8183303648548</v>
      </c>
      <c r="Q88" s="3" t="s">
        <v>51</v>
      </c>
      <c r="R88">
        <v>9746.7810564377232</v>
      </c>
    </row>
    <row r="89" spans="1:18" x14ac:dyDescent="0.35">
      <c r="A89" t="s">
        <v>140</v>
      </c>
      <c r="B89">
        <v>2852.64</v>
      </c>
      <c r="C89">
        <v>31379.040000000001</v>
      </c>
      <c r="D89">
        <v>20443.919999999998</v>
      </c>
      <c r="E89">
        <v>6656.16</v>
      </c>
      <c r="F89">
        <v>0</v>
      </c>
      <c r="G89">
        <v>61331.759999999995</v>
      </c>
      <c r="I89" s="3" t="s">
        <v>140</v>
      </c>
      <c r="J89">
        <f t="shared" si="3"/>
        <v>7.9560001602864601</v>
      </c>
      <c r="K89">
        <f t="shared" si="3"/>
        <v>10.353895433084832</v>
      </c>
      <c r="L89">
        <f t="shared" si="3"/>
        <v>9.9254408067519684</v>
      </c>
      <c r="M89">
        <f t="shared" si="3"/>
        <v>8.8032980206736635</v>
      </c>
      <c r="N89">
        <f>_xlfn.FORECAST.LINEAR(5, J89:M89, {1,2,3,4})</f>
        <v>9.788018343906419</v>
      </c>
      <c r="O89">
        <f t="shared" si="4"/>
        <v>17818.960106493334</v>
      </c>
      <c r="Q89" s="3" t="s">
        <v>159</v>
      </c>
      <c r="R89">
        <v>9620.8960256635382</v>
      </c>
    </row>
    <row r="90" spans="1:18" x14ac:dyDescent="0.35">
      <c r="A90" t="s">
        <v>44</v>
      </c>
      <c r="B90">
        <v>3567.72</v>
      </c>
      <c r="C90">
        <v>1921.08</v>
      </c>
      <c r="D90">
        <v>4253.82</v>
      </c>
      <c r="E90">
        <v>1372.2</v>
      </c>
      <c r="F90">
        <v>0</v>
      </c>
      <c r="G90">
        <v>11114.82</v>
      </c>
      <c r="I90" s="3" t="s">
        <v>44</v>
      </c>
      <c r="J90">
        <f t="shared" si="3"/>
        <v>8.1796820152842269</v>
      </c>
      <c r="K90">
        <f t="shared" si="3"/>
        <v>7.5606428068780032</v>
      </c>
      <c r="L90">
        <f t="shared" si="3"/>
        <v>8.3555726817478906</v>
      </c>
      <c r="M90">
        <f t="shared" si="3"/>
        <v>7.2241705702567902</v>
      </c>
      <c r="N90">
        <f>_xlfn.FORECAST.LINEAR(5, J90:M90, {1,2,3,4})</f>
        <v>7.3121159034886212</v>
      </c>
      <c r="O90">
        <f t="shared" si="4"/>
        <v>1498.3441891737568</v>
      </c>
      <c r="Q90" s="3" t="s">
        <v>176</v>
      </c>
      <c r="R90">
        <v>9308.3668549691174</v>
      </c>
    </row>
    <row r="91" spans="1:18" x14ac:dyDescent="0.35">
      <c r="A91" t="s">
        <v>63</v>
      </c>
      <c r="B91">
        <v>2914.98</v>
      </c>
      <c r="C91">
        <v>1534.2</v>
      </c>
      <c r="D91">
        <v>3145.11</v>
      </c>
      <c r="E91">
        <v>0</v>
      </c>
      <c r="F91">
        <v>0</v>
      </c>
      <c r="G91">
        <v>7594.2900000000009</v>
      </c>
      <c r="I91" s="3" t="s">
        <v>63</v>
      </c>
      <c r="J91">
        <f t="shared" si="3"/>
        <v>7.977618237697591</v>
      </c>
      <c r="K91">
        <f t="shared" si="3"/>
        <v>7.3357643515251958</v>
      </c>
      <c r="L91">
        <f t="shared" si="3"/>
        <v>8.0536041446755124</v>
      </c>
      <c r="M91" t="e">
        <f t="shared" si="3"/>
        <v>#NUM!</v>
      </c>
      <c r="N91" t="e">
        <f>_xlfn.FORECAST.LINEAR(5, J91:M91, {1,2,3,4})</f>
        <v>#NUM!</v>
      </c>
      <c r="O91" t="e">
        <f t="shared" si="4"/>
        <v>#NUM!</v>
      </c>
      <c r="Q91" s="3" t="s">
        <v>97</v>
      </c>
      <c r="R91">
        <v>9058.7691052923947</v>
      </c>
    </row>
    <row r="92" spans="1:18" x14ac:dyDescent="0.35">
      <c r="A92" t="s">
        <v>212</v>
      </c>
      <c r="B92">
        <v>1540.8</v>
      </c>
      <c r="C92">
        <v>6676.8</v>
      </c>
      <c r="D92">
        <v>5778</v>
      </c>
      <c r="E92">
        <v>1540.8</v>
      </c>
      <c r="F92">
        <v>0</v>
      </c>
      <c r="G92">
        <v>15536.4</v>
      </c>
      <c r="I92" s="3" t="s">
        <v>212</v>
      </c>
      <c r="J92">
        <f t="shared" si="3"/>
        <v>7.3400570410438615</v>
      </c>
      <c r="K92">
        <f t="shared" si="3"/>
        <v>8.8063941098372887</v>
      </c>
      <c r="L92">
        <f t="shared" si="3"/>
        <v>8.6618128810261812</v>
      </c>
      <c r="M92">
        <f t="shared" si="3"/>
        <v>7.3400570410438615</v>
      </c>
      <c r="N92">
        <f>_xlfn.FORECAST.LINEAR(5, J92:M92, {1,2,3,4})</f>
        <v>8.0009349610350213</v>
      </c>
      <c r="O92">
        <f t="shared" si="4"/>
        <v>2983.7463699181953</v>
      </c>
      <c r="Q92" s="3" t="s">
        <v>215</v>
      </c>
      <c r="R92">
        <v>8934.8259611925314</v>
      </c>
    </row>
    <row r="93" spans="1:18" x14ac:dyDescent="0.35">
      <c r="A93" t="s">
        <v>178</v>
      </c>
      <c r="B93">
        <v>11.59</v>
      </c>
      <c r="C93">
        <v>13.42</v>
      </c>
      <c r="D93">
        <v>24.4</v>
      </c>
      <c r="E93">
        <v>49.41</v>
      </c>
      <c r="F93">
        <v>0</v>
      </c>
      <c r="G93">
        <v>98.82</v>
      </c>
      <c r="I93" s="3" t="s">
        <v>178</v>
      </c>
      <c r="J93">
        <f t="shared" si="3"/>
        <v>2.4501426573516603</v>
      </c>
      <c r="K93">
        <f t="shared" si="3"/>
        <v>2.5967461315435356</v>
      </c>
      <c r="L93">
        <f t="shared" si="3"/>
        <v>3.1945831322991562</v>
      </c>
      <c r="M93">
        <f t="shared" si="3"/>
        <v>3.9001528328576587</v>
      </c>
      <c r="N93">
        <f>_xlfn.FORECAST.LINEAR(5, J93:M93, {1,2,3,4})</f>
        <v>4.2723730703314065</v>
      </c>
      <c r="O93">
        <f t="shared" si="4"/>
        <v>71.69156303587134</v>
      </c>
      <c r="Q93" s="3" t="s">
        <v>175</v>
      </c>
      <c r="R93">
        <v>8610.0775540650775</v>
      </c>
    </row>
    <row r="94" spans="1:18" x14ac:dyDescent="0.35">
      <c r="A94" t="s">
        <v>48</v>
      </c>
      <c r="B94">
        <v>527.63</v>
      </c>
      <c r="C94">
        <v>1777.28</v>
      </c>
      <c r="D94">
        <v>1582.89</v>
      </c>
      <c r="E94">
        <v>888.64</v>
      </c>
      <c r="F94">
        <v>0</v>
      </c>
      <c r="G94">
        <v>4776.4400000000005</v>
      </c>
      <c r="I94" s="3" t="s">
        <v>48</v>
      </c>
      <c r="J94">
        <f t="shared" si="3"/>
        <v>6.2683952804851488</v>
      </c>
      <c r="K94">
        <f t="shared" si="3"/>
        <v>7.4828393846783801</v>
      </c>
      <c r="L94">
        <f t="shared" si="3"/>
        <v>7.3670075691532588</v>
      </c>
      <c r="M94">
        <f t="shared" si="3"/>
        <v>6.7896922041184347</v>
      </c>
      <c r="N94">
        <f>_xlfn.FORECAST.LINEAR(5, J94:M94, {1,2,3,4})</f>
        <v>7.3389983484524901</v>
      </c>
      <c r="O94">
        <f t="shared" si="4"/>
        <v>1539.169629638008</v>
      </c>
      <c r="Q94" s="3" t="s">
        <v>92</v>
      </c>
      <c r="R94">
        <v>8580.6800580734343</v>
      </c>
    </row>
    <row r="95" spans="1:18" x14ac:dyDescent="0.35">
      <c r="A95" t="s">
        <v>170</v>
      </c>
      <c r="B95">
        <v>3878.84</v>
      </c>
      <c r="C95">
        <v>24381.279999999999</v>
      </c>
      <c r="D95">
        <v>4987.08</v>
      </c>
      <c r="E95">
        <v>4432.96</v>
      </c>
      <c r="F95">
        <v>0</v>
      </c>
      <c r="G95">
        <v>37680.159999999996</v>
      </c>
      <c r="I95" s="3" t="s">
        <v>170</v>
      </c>
      <c r="J95">
        <f t="shared" si="3"/>
        <v>8.2632914188449913</v>
      </c>
      <c r="K95">
        <f t="shared" si="3"/>
        <v>10.101570903707939</v>
      </c>
      <c r="L95">
        <f t="shared" si="3"/>
        <v>8.5146058471258979</v>
      </c>
      <c r="M95">
        <f t="shared" si="3"/>
        <v>8.396822811469514</v>
      </c>
      <c r="N95">
        <f>_xlfn.FORECAST.LINEAR(5, J95:M95, {1,2,3,4})</f>
        <v>8.5224800256099673</v>
      </c>
      <c r="O95">
        <f t="shared" si="4"/>
        <v>5026.504170812952</v>
      </c>
      <c r="Q95" s="3" t="s">
        <v>147</v>
      </c>
      <c r="R95">
        <v>8462.520125421177</v>
      </c>
    </row>
    <row r="96" spans="1:18" x14ac:dyDescent="0.35">
      <c r="A96" t="s">
        <v>95</v>
      </c>
      <c r="B96">
        <v>19144.02</v>
      </c>
      <c r="C96">
        <v>41934.519999999997</v>
      </c>
      <c r="D96">
        <v>10027.82</v>
      </c>
      <c r="E96">
        <v>14585.92</v>
      </c>
      <c r="F96">
        <v>0</v>
      </c>
      <c r="G96">
        <v>85692.279999999984</v>
      </c>
      <c r="I96" s="3" t="s">
        <v>95</v>
      </c>
      <c r="J96">
        <f t="shared" si="3"/>
        <v>9.8597456743014114</v>
      </c>
      <c r="K96">
        <f t="shared" si="3"/>
        <v>10.643864633067084</v>
      </c>
      <c r="L96">
        <f t="shared" si="3"/>
        <v>9.2131185093763595</v>
      </c>
      <c r="M96">
        <f t="shared" si="3"/>
        <v>9.5878119588177704</v>
      </c>
      <c r="N96">
        <f>_xlfn.FORECAST.LINEAR(5, J96:M96, {1,2,3,4})</f>
        <v>9.2644983763552453</v>
      </c>
      <c r="O96">
        <f t="shared" si="4"/>
        <v>10556.513865202367</v>
      </c>
      <c r="Q96" s="3" t="s">
        <v>216</v>
      </c>
      <c r="R96">
        <v>8411.5435810557337</v>
      </c>
    </row>
    <row r="97" spans="1:18" x14ac:dyDescent="0.35">
      <c r="A97" t="s">
        <v>55</v>
      </c>
      <c r="B97">
        <v>5032.62</v>
      </c>
      <c r="C97">
        <v>5591.8</v>
      </c>
      <c r="D97">
        <v>20410.07</v>
      </c>
      <c r="E97">
        <v>11742.78</v>
      </c>
      <c r="F97">
        <v>0</v>
      </c>
      <c r="G97">
        <v>42777.27</v>
      </c>
      <c r="I97" s="3" t="s">
        <v>55</v>
      </c>
      <c r="J97">
        <f t="shared" si="3"/>
        <v>8.5236960022371111</v>
      </c>
      <c r="K97">
        <f t="shared" si="3"/>
        <v>8.6290565178949361</v>
      </c>
      <c r="L97">
        <f t="shared" si="3"/>
        <v>9.9237836854893366</v>
      </c>
      <c r="M97">
        <f t="shared" si="3"/>
        <v>9.3709938626243137</v>
      </c>
      <c r="N97">
        <f>_xlfn.FORECAST.LINEAR(5, J97:M97, {1,2,3,4})</f>
        <v>10.071037704250427</v>
      </c>
      <c r="O97">
        <f t="shared" si="4"/>
        <v>23648.091766301146</v>
      </c>
      <c r="Q97" s="3" t="s">
        <v>136</v>
      </c>
      <c r="R97">
        <v>8371.8877012547073</v>
      </c>
    </row>
    <row r="98" spans="1:18" x14ac:dyDescent="0.35">
      <c r="A98" t="s">
        <v>65</v>
      </c>
      <c r="B98">
        <v>23275.200000000001</v>
      </c>
      <c r="C98">
        <v>38016.160000000003</v>
      </c>
      <c r="D98">
        <v>7370.48</v>
      </c>
      <c r="E98">
        <v>7758.4</v>
      </c>
      <c r="F98">
        <v>0</v>
      </c>
      <c r="G98">
        <v>76420.239999999991</v>
      </c>
      <c r="I98" s="3" t="s">
        <v>65</v>
      </c>
      <c r="J98">
        <f t="shared" si="3"/>
        <v>10.055143695019197</v>
      </c>
      <c r="K98">
        <f t="shared" si="3"/>
        <v>10.545766611467668</v>
      </c>
      <c r="L98">
        <f t="shared" si="3"/>
        <v>8.9052381119635378</v>
      </c>
      <c r="M98">
        <f t="shared" si="3"/>
        <v>8.9565314063510879</v>
      </c>
      <c r="N98">
        <f>_xlfn.FORECAST.LINEAR(5, J98:M98, {1,2,3,4})</f>
        <v>8.3815786148232583</v>
      </c>
      <c r="O98">
        <f t="shared" si="4"/>
        <v>4365.8955565458373</v>
      </c>
      <c r="Q98" s="3" t="s">
        <v>182</v>
      </c>
      <c r="R98">
        <v>8272.3885714285807</v>
      </c>
    </row>
    <row r="99" spans="1:18" x14ac:dyDescent="0.35">
      <c r="A99" t="s">
        <v>223</v>
      </c>
      <c r="B99">
        <v>24283.84</v>
      </c>
      <c r="C99">
        <v>11274.64</v>
      </c>
      <c r="D99">
        <v>13876.48</v>
      </c>
      <c r="E99">
        <v>9540.08</v>
      </c>
      <c r="F99">
        <v>0</v>
      </c>
      <c r="G99">
        <v>58975.039999999994</v>
      </c>
      <c r="I99" s="3" t="s">
        <v>223</v>
      </c>
      <c r="J99">
        <f t="shared" si="3"/>
        <v>10.097566387528241</v>
      </c>
      <c r="K99">
        <f t="shared" si="3"/>
        <v>9.3303112348145731</v>
      </c>
      <c r="L99">
        <f t="shared" si="3"/>
        <v>9.5379505995928167</v>
      </c>
      <c r="M99">
        <f t="shared" si="3"/>
        <v>9.1632571501514075</v>
      </c>
      <c r="N99">
        <f>_xlfn.FORECAST.LINEAR(5, J99:M99, {1,2,3,4})</f>
        <v>8.8834492561836953</v>
      </c>
      <c r="O99">
        <f t="shared" si="4"/>
        <v>7211.6226193317352</v>
      </c>
      <c r="Q99" s="3" t="s">
        <v>167</v>
      </c>
      <c r="R99">
        <v>7798.9068139974252</v>
      </c>
    </row>
    <row r="100" spans="1:18" x14ac:dyDescent="0.35">
      <c r="A100" t="s">
        <v>72</v>
      </c>
      <c r="B100">
        <v>10236.799999999999</v>
      </c>
      <c r="C100">
        <v>6946.4</v>
      </c>
      <c r="D100">
        <v>16452</v>
      </c>
      <c r="E100">
        <v>17914.400000000001</v>
      </c>
      <c r="F100">
        <v>0</v>
      </c>
      <c r="G100">
        <v>51549.599999999999</v>
      </c>
      <c r="I100" s="3" t="s">
        <v>72</v>
      </c>
      <c r="J100">
        <f t="shared" si="3"/>
        <v>9.2337443497551988</v>
      </c>
      <c r="K100">
        <f t="shared" si="3"/>
        <v>8.8459788187464348</v>
      </c>
      <c r="L100">
        <f t="shared" si="3"/>
        <v>9.7082023293503141</v>
      </c>
      <c r="M100">
        <f t="shared" si="3"/>
        <v>9.7933601376906214</v>
      </c>
      <c r="N100">
        <f>_xlfn.FORECAST.LINEAR(5, J100:M100, {1,2,3,4})</f>
        <v>10.030589127488181</v>
      </c>
      <c r="O100">
        <f t="shared" si="4"/>
        <v>22710.647071362837</v>
      </c>
      <c r="Q100" s="3" t="s">
        <v>67</v>
      </c>
      <c r="R100">
        <v>7547.2193359286484</v>
      </c>
    </row>
    <row r="101" spans="1:18" x14ac:dyDescent="0.35">
      <c r="A101" t="s">
        <v>28</v>
      </c>
      <c r="B101">
        <v>6139.14</v>
      </c>
      <c r="C101">
        <v>7600.84</v>
      </c>
      <c r="D101">
        <v>2338.7199999999998</v>
      </c>
      <c r="E101">
        <v>1754.04</v>
      </c>
      <c r="F101">
        <v>0</v>
      </c>
      <c r="G101">
        <v>17832.739999999998</v>
      </c>
      <c r="I101" s="3" t="s">
        <v>28</v>
      </c>
      <c r="J101">
        <f t="shared" si="3"/>
        <v>8.7224399461845703</v>
      </c>
      <c r="K101">
        <f t="shared" si="3"/>
        <v>8.9360140464826294</v>
      </c>
      <c r="L101">
        <f t="shared" si="3"/>
        <v>7.7573590501409821</v>
      </c>
      <c r="M101">
        <f t="shared" si="3"/>
        <v>7.4696769776892014</v>
      </c>
      <c r="N101">
        <f>_xlfn.FORECAST.LINEAR(5, J101:M101, {1,2,3,4})</f>
        <v>6.9871365296674082</v>
      </c>
      <c r="O101">
        <f t="shared" si="4"/>
        <v>1082.6169918700309</v>
      </c>
      <c r="Q101" s="3" t="s">
        <v>124</v>
      </c>
      <c r="R101">
        <v>7232.0205188601158</v>
      </c>
    </row>
    <row r="102" spans="1:18" x14ac:dyDescent="0.35">
      <c r="A102" t="s">
        <v>177</v>
      </c>
      <c r="B102">
        <v>3690.06</v>
      </c>
      <c r="C102">
        <v>7380.12</v>
      </c>
      <c r="D102">
        <v>1341.84</v>
      </c>
      <c r="E102">
        <v>3019.14</v>
      </c>
      <c r="F102">
        <v>0</v>
      </c>
      <c r="G102">
        <v>15431.16</v>
      </c>
      <c r="I102" s="3" t="s">
        <v>177</v>
      </c>
      <c r="J102">
        <f t="shared" si="3"/>
        <v>8.2133979970649786</v>
      </c>
      <c r="K102">
        <f t="shared" si="3"/>
        <v>8.906545177624924</v>
      </c>
      <c r="L102">
        <f t="shared" si="3"/>
        <v>7.2017970853864997</v>
      </c>
      <c r="M102">
        <f t="shared" si="3"/>
        <v>8.012727301602828</v>
      </c>
      <c r="N102">
        <f>_xlfn.FORECAST.LINEAR(5, J102:M102, {1,2,3,4})</f>
        <v>7.5069268457635872</v>
      </c>
      <c r="O102">
        <f t="shared" si="4"/>
        <v>1820.6099217370163</v>
      </c>
      <c r="Q102" s="3" t="s">
        <v>223</v>
      </c>
      <c r="R102">
        <v>7211.6226193317352</v>
      </c>
    </row>
    <row r="103" spans="1:18" x14ac:dyDescent="0.35">
      <c r="A103" t="s">
        <v>60</v>
      </c>
      <c r="B103">
        <v>21550.69</v>
      </c>
      <c r="C103">
        <v>11874.87</v>
      </c>
      <c r="D103">
        <v>3958.29</v>
      </c>
      <c r="E103">
        <v>14073.92</v>
      </c>
      <c r="F103">
        <v>0</v>
      </c>
      <c r="G103">
        <v>51457.77</v>
      </c>
      <c r="I103" s="3" t="s">
        <v>60</v>
      </c>
      <c r="J103">
        <f t="shared" si="3"/>
        <v>9.9781631135807949</v>
      </c>
      <c r="K103">
        <f t="shared" si="3"/>
        <v>9.3821796814744989</v>
      </c>
      <c r="L103">
        <f t="shared" si="3"/>
        <v>8.283567392806388</v>
      </c>
      <c r="M103">
        <f t="shared" si="3"/>
        <v>9.552078718269895</v>
      </c>
      <c r="N103">
        <f>_xlfn.FORECAST.LINEAR(5, J103:M103, {1,2,3,4})</f>
        <v>8.7047808578826924</v>
      </c>
      <c r="O103">
        <f t="shared" si="4"/>
        <v>6031.680000000003</v>
      </c>
      <c r="Q103" s="3" t="s">
        <v>128</v>
      </c>
      <c r="R103">
        <v>7006.7272027182535</v>
      </c>
    </row>
    <row r="104" spans="1:18" x14ac:dyDescent="0.35">
      <c r="A104" t="s">
        <v>191</v>
      </c>
      <c r="B104">
        <v>15053.58</v>
      </c>
      <c r="C104">
        <v>10872.03</v>
      </c>
      <c r="D104">
        <v>1393.85</v>
      </c>
      <c r="E104">
        <v>14496.04</v>
      </c>
      <c r="F104">
        <v>0</v>
      </c>
      <c r="G104">
        <v>41815.5</v>
      </c>
      <c r="I104" s="3" t="s">
        <v>191</v>
      </c>
      <c r="J104">
        <f t="shared" si="3"/>
        <v>9.6193711156436983</v>
      </c>
      <c r="K104">
        <f t="shared" si="3"/>
        <v>9.293948715209071</v>
      </c>
      <c r="L104">
        <f t="shared" si="3"/>
        <v>7.2398249815135252</v>
      </c>
      <c r="M104">
        <f t="shared" si="3"/>
        <v>9.5816307876608526</v>
      </c>
      <c r="N104">
        <f>_xlfn.FORECAST.LINEAR(5, J104:M104, {1,2,3,4})</f>
        <v>8.3918577205957661</v>
      </c>
      <c r="O104">
        <f t="shared" si="4"/>
        <v>4411.0045013873314</v>
      </c>
      <c r="Q104" s="3" t="s">
        <v>45</v>
      </c>
      <c r="R104">
        <v>6975.3398323034735</v>
      </c>
    </row>
    <row r="105" spans="1:18" x14ac:dyDescent="0.35">
      <c r="A105" t="s">
        <v>39</v>
      </c>
      <c r="B105">
        <v>4267.5</v>
      </c>
      <c r="C105">
        <v>0</v>
      </c>
      <c r="D105">
        <v>10668.75</v>
      </c>
      <c r="E105">
        <v>8535</v>
      </c>
      <c r="F105">
        <v>0</v>
      </c>
      <c r="G105">
        <v>23471.25</v>
      </c>
      <c r="I105" s="3" t="s">
        <v>39</v>
      </c>
      <c r="J105">
        <f t="shared" si="3"/>
        <v>8.3587834546685951</v>
      </c>
      <c r="K105" t="e">
        <f t="shared" si="3"/>
        <v>#NUM!</v>
      </c>
      <c r="L105">
        <f t="shared" si="3"/>
        <v>9.2750741865427511</v>
      </c>
      <c r="M105">
        <f t="shared" si="3"/>
        <v>9.0519306352285405</v>
      </c>
      <c r="N105" t="e">
        <f>_xlfn.FORECAST.LINEAR(5, J105:M105, {1,2,3,4})</f>
        <v>#NUM!</v>
      </c>
      <c r="O105" t="e">
        <f t="shared" si="4"/>
        <v>#NUM!</v>
      </c>
      <c r="Q105" s="3" t="s">
        <v>192</v>
      </c>
      <c r="R105">
        <v>6901.8185662749529</v>
      </c>
    </row>
    <row r="106" spans="1:18" x14ac:dyDescent="0.35">
      <c r="A106" t="s">
        <v>145</v>
      </c>
      <c r="B106">
        <v>13643.63</v>
      </c>
      <c r="C106">
        <v>24464.44</v>
      </c>
      <c r="D106">
        <v>34814.78</v>
      </c>
      <c r="E106">
        <v>24464.44</v>
      </c>
      <c r="F106">
        <v>0</v>
      </c>
      <c r="G106">
        <v>97387.290000000008</v>
      </c>
      <c r="I106" s="3" t="s">
        <v>145</v>
      </c>
      <c r="J106">
        <f t="shared" si="3"/>
        <v>9.5210280250236625</v>
      </c>
      <c r="K106">
        <f t="shared" si="3"/>
        <v>10.104975913618615</v>
      </c>
      <c r="L106">
        <f t="shared" si="3"/>
        <v>10.457797288241357</v>
      </c>
      <c r="M106">
        <f t="shared" si="3"/>
        <v>10.104975913618615</v>
      </c>
      <c r="N106">
        <f>_xlfn.FORECAST.LINEAR(5, J106:M106, {1,2,3,4})</f>
        <v>10.573360545227464</v>
      </c>
      <c r="O106">
        <f t="shared" si="4"/>
        <v>39079.78267948897</v>
      </c>
      <c r="Q106" s="3" t="s">
        <v>99</v>
      </c>
      <c r="R106">
        <v>6685.306986219869</v>
      </c>
    </row>
    <row r="107" spans="1:18" x14ac:dyDescent="0.35">
      <c r="A107" t="s">
        <v>205</v>
      </c>
      <c r="B107">
        <v>25127.96</v>
      </c>
      <c r="C107">
        <v>8698.14</v>
      </c>
      <c r="D107">
        <v>12563.98</v>
      </c>
      <c r="E107">
        <v>8214.91</v>
      </c>
      <c r="F107">
        <v>0</v>
      </c>
      <c r="G107">
        <v>54604.990000000005</v>
      </c>
      <c r="I107" s="3" t="s">
        <v>205</v>
      </c>
      <c r="J107">
        <f t="shared" si="3"/>
        <v>10.131736449367486</v>
      </c>
      <c r="K107">
        <f t="shared" si="3"/>
        <v>9.0708644886822238</v>
      </c>
      <c r="L107">
        <f t="shared" si="3"/>
        <v>9.4385892688075401</v>
      </c>
      <c r="M107">
        <f t="shared" si="3"/>
        <v>9.0137060748422755</v>
      </c>
      <c r="N107">
        <f>_xlfn.FORECAST.LINEAR(5, J107:M107, {1,2,3,4})</f>
        <v>8.6671324845623019</v>
      </c>
      <c r="O107">
        <f t="shared" si="4"/>
        <v>5808.8185678371792</v>
      </c>
      <c r="Q107" s="3" t="s">
        <v>214</v>
      </c>
      <c r="R107">
        <v>6681.8183303648548</v>
      </c>
    </row>
    <row r="108" spans="1:18" x14ac:dyDescent="0.35">
      <c r="A108" t="s">
        <v>219</v>
      </c>
      <c r="B108">
        <v>16584.54</v>
      </c>
      <c r="C108">
        <v>11507.64</v>
      </c>
      <c r="D108">
        <v>10153.799999999999</v>
      </c>
      <c r="E108">
        <v>5415.36</v>
      </c>
      <c r="F108">
        <v>0</v>
      </c>
      <c r="G108">
        <v>43661.34</v>
      </c>
      <c r="I108" s="3" t="s">
        <v>219</v>
      </c>
      <c r="J108">
        <f t="shared" si="3"/>
        <v>9.7162262150905665</v>
      </c>
      <c r="K108">
        <f t="shared" si="3"/>
        <v>9.3507664415961003</v>
      </c>
      <c r="L108">
        <f t="shared" si="3"/>
        <v>9.2256032986420955</v>
      </c>
      <c r="M108">
        <f t="shared" si="3"/>
        <v>8.5969946392197212</v>
      </c>
      <c r="N108">
        <f>_xlfn.FORECAST.LINEAR(5, J108:M108, {1,2,3,4})</f>
        <v>8.3516831809954848</v>
      </c>
      <c r="O108">
        <f t="shared" si="4"/>
        <v>4237.3068985873924</v>
      </c>
      <c r="Q108" s="3" t="s">
        <v>114</v>
      </c>
      <c r="R108">
        <v>6668.6173712546943</v>
      </c>
    </row>
    <row r="109" spans="1:18" x14ac:dyDescent="0.35">
      <c r="A109" t="s">
        <v>120</v>
      </c>
      <c r="B109">
        <v>0</v>
      </c>
      <c r="C109">
        <v>11000.02</v>
      </c>
      <c r="D109">
        <v>8735.31</v>
      </c>
      <c r="E109">
        <v>12617.67</v>
      </c>
      <c r="F109">
        <v>0</v>
      </c>
      <c r="G109">
        <v>32353</v>
      </c>
      <c r="I109" s="3" t="s">
        <v>120</v>
      </c>
      <c r="J109" t="e">
        <f t="shared" si="3"/>
        <v>#NUM!</v>
      </c>
      <c r="K109">
        <f t="shared" si="3"/>
        <v>9.3056523699606721</v>
      </c>
      <c r="L109">
        <f t="shared" si="3"/>
        <v>9.0751287113488406</v>
      </c>
      <c r="M109">
        <f t="shared" si="3"/>
        <v>9.4428534914741586</v>
      </c>
      <c r="N109" t="e">
        <f>_xlfn.FORECAST.LINEAR(5, J109:M109, {1,2,3,4})</f>
        <v>#NUM!</v>
      </c>
      <c r="O109" t="e">
        <f t="shared" si="4"/>
        <v>#NUM!</v>
      </c>
      <c r="Q109" s="3" t="s">
        <v>153</v>
      </c>
      <c r="R109">
        <v>6640.0445781158141</v>
      </c>
    </row>
    <row r="110" spans="1:18" x14ac:dyDescent="0.35">
      <c r="A110" t="s">
        <v>151</v>
      </c>
      <c r="B110">
        <v>20552.7</v>
      </c>
      <c r="C110">
        <v>13212.45</v>
      </c>
      <c r="D110">
        <v>19574</v>
      </c>
      <c r="E110">
        <v>10765.7</v>
      </c>
      <c r="F110">
        <v>0</v>
      </c>
      <c r="G110">
        <v>64104.850000000006</v>
      </c>
      <c r="I110" s="3" t="s">
        <v>151</v>
      </c>
      <c r="J110">
        <f t="shared" si="3"/>
        <v>9.9307475981551967</v>
      </c>
      <c r="K110">
        <f t="shared" si="3"/>
        <v>9.4889148458761579</v>
      </c>
      <c r="L110">
        <f t="shared" si="3"/>
        <v>9.8819574339857645</v>
      </c>
      <c r="M110">
        <f t="shared" si="3"/>
        <v>9.2841204332301448</v>
      </c>
      <c r="N110">
        <f>_xlfn.FORECAST.LINEAR(5, J110:M110, {1,2,3,4})</f>
        <v>9.2597253511454287</v>
      </c>
      <c r="O110">
        <f t="shared" si="4"/>
        <v>10506.247415342028</v>
      </c>
      <c r="Q110" s="3" t="s">
        <v>149</v>
      </c>
      <c r="R110">
        <v>6527.3639797207261</v>
      </c>
    </row>
    <row r="111" spans="1:18" x14ac:dyDescent="0.35">
      <c r="A111" t="s">
        <v>185</v>
      </c>
      <c r="B111">
        <v>2664.2</v>
      </c>
      <c r="C111">
        <v>2797.41</v>
      </c>
      <c r="D111">
        <v>5994.45</v>
      </c>
      <c r="E111">
        <v>2664.2</v>
      </c>
      <c r="F111">
        <v>0</v>
      </c>
      <c r="G111">
        <v>14120.259999999998</v>
      </c>
      <c r="I111" s="3" t="s">
        <v>185</v>
      </c>
      <c r="J111">
        <f t="shared" si="3"/>
        <v>7.887659103917362</v>
      </c>
      <c r="K111">
        <f t="shared" si="3"/>
        <v>7.9364492680867942</v>
      </c>
      <c r="L111">
        <f t="shared" si="3"/>
        <v>8.6985893201336904</v>
      </c>
      <c r="M111">
        <f t="shared" si="3"/>
        <v>7.887659103917362</v>
      </c>
      <c r="N111">
        <f>_xlfn.FORECAST.LINEAR(5, J111:M111, {1,2,3,4})</f>
        <v>8.2931242120255266</v>
      </c>
      <c r="O111">
        <f t="shared" si="4"/>
        <v>3996.2999999999993</v>
      </c>
      <c r="Q111" s="3" t="s">
        <v>180</v>
      </c>
      <c r="R111">
        <v>6469.4797602280132</v>
      </c>
    </row>
    <row r="112" spans="1:18" x14ac:dyDescent="0.35">
      <c r="A112" t="s">
        <v>87</v>
      </c>
      <c r="B112">
        <v>1666.98</v>
      </c>
      <c r="C112">
        <v>1564.92</v>
      </c>
      <c r="D112">
        <v>748.44</v>
      </c>
      <c r="E112">
        <v>1530.9</v>
      </c>
      <c r="F112">
        <v>0</v>
      </c>
      <c r="G112">
        <v>5511.24</v>
      </c>
      <c r="I112" s="3" t="s">
        <v>87</v>
      </c>
      <c r="J112">
        <f t="shared" si="3"/>
        <v>7.4187688850783422</v>
      </c>
      <c r="K112">
        <f t="shared" si="3"/>
        <v>7.3555899834568104</v>
      </c>
      <c r="L112">
        <f t="shared" si="3"/>
        <v>6.6179910403260314</v>
      </c>
      <c r="M112">
        <f t="shared" si="3"/>
        <v>7.3336110767380358</v>
      </c>
      <c r="N112">
        <f>_xlfn.FORECAST.LINEAR(5, J112:M112, {1,2,3,4})</f>
        <v>6.9332221543618804</v>
      </c>
      <c r="O112">
        <f t="shared" si="4"/>
        <v>1025.7939266733842</v>
      </c>
      <c r="Q112" s="3" t="s">
        <v>50</v>
      </c>
      <c r="R112">
        <v>6452.5377744922898</v>
      </c>
    </row>
    <row r="113" spans="1:18" x14ac:dyDescent="0.35">
      <c r="A113" t="s">
        <v>38</v>
      </c>
      <c r="B113">
        <v>3248.5</v>
      </c>
      <c r="C113">
        <v>1022</v>
      </c>
      <c r="D113">
        <v>912.5</v>
      </c>
      <c r="E113">
        <v>1204.5</v>
      </c>
      <c r="F113">
        <v>0</v>
      </c>
      <c r="G113">
        <v>6387.5</v>
      </c>
      <c r="I113" s="3" t="s">
        <v>38</v>
      </c>
      <c r="J113">
        <f t="shared" si="3"/>
        <v>8.0859486303205852</v>
      </c>
      <c r="K113">
        <f t="shared" si="3"/>
        <v>6.9295167707636498</v>
      </c>
      <c r="L113">
        <f t="shared" si="3"/>
        <v>6.8161880854566466</v>
      </c>
      <c r="M113">
        <f t="shared" si="3"/>
        <v>7.0938198220549262</v>
      </c>
      <c r="N113">
        <f>_xlfn.FORECAST.LINEAR(5, J113:M113, {1,2,3,4})</f>
        <v>6.458939549622956</v>
      </c>
      <c r="O113">
        <f t="shared" si="4"/>
        <v>638.38372323382998</v>
      </c>
      <c r="Q113" s="3" t="s">
        <v>78</v>
      </c>
      <c r="R113">
        <v>6317.6984399375588</v>
      </c>
    </row>
    <row r="114" spans="1:18" x14ac:dyDescent="0.35">
      <c r="A114" t="s">
        <v>91</v>
      </c>
      <c r="B114">
        <v>0</v>
      </c>
      <c r="C114">
        <v>4816.8</v>
      </c>
      <c r="D114">
        <v>5298.48</v>
      </c>
      <c r="E114">
        <v>8028</v>
      </c>
      <c r="F114">
        <v>0</v>
      </c>
      <c r="G114">
        <v>18143.28</v>
      </c>
      <c r="I114" s="3" t="s">
        <v>91</v>
      </c>
      <c r="J114" t="e">
        <f t="shared" si="3"/>
        <v>#NUM!</v>
      </c>
      <c r="K114">
        <f t="shared" si="3"/>
        <v>8.4798650861502374</v>
      </c>
      <c r="L114">
        <f t="shared" si="3"/>
        <v>8.575175265954563</v>
      </c>
      <c r="M114">
        <f t="shared" si="3"/>
        <v>8.9906907099162279</v>
      </c>
      <c r="N114" t="e">
        <f>_xlfn.FORECAST.LINEAR(5, J114:M114, {1,2,3,4})</f>
        <v>#NUM!</v>
      </c>
      <c r="O114" t="e">
        <f t="shared" si="4"/>
        <v>#NUM!</v>
      </c>
      <c r="Q114" s="3" t="s">
        <v>34</v>
      </c>
      <c r="R114">
        <v>6262.8765870997759</v>
      </c>
    </row>
    <row r="115" spans="1:18" x14ac:dyDescent="0.35">
      <c r="A115" t="s">
        <v>180</v>
      </c>
      <c r="B115">
        <v>7972.83</v>
      </c>
      <c r="C115">
        <v>10039.86</v>
      </c>
      <c r="D115">
        <v>2952.9</v>
      </c>
      <c r="E115">
        <v>10630.44</v>
      </c>
      <c r="F115">
        <v>0</v>
      </c>
      <c r="G115">
        <v>31596.030000000006</v>
      </c>
      <c r="I115" s="3" t="s">
        <v>180</v>
      </c>
      <c r="J115">
        <f t="shared" si="3"/>
        <v>8.9837947903135582</v>
      </c>
      <c r="K115">
        <f t="shared" si="3"/>
        <v>9.2143184489253915</v>
      </c>
      <c r="L115">
        <f t="shared" si="3"/>
        <v>7.990543017303275</v>
      </c>
      <c r="M115">
        <f t="shared" si="3"/>
        <v>9.2714768627653399</v>
      </c>
      <c r="N115">
        <f>_xlfn.FORECAST.LINEAR(5, J115:M115, {1,2,3,4})</f>
        <v>8.7748509762601969</v>
      </c>
      <c r="O115">
        <f t="shared" si="4"/>
        <v>6469.4797602280132</v>
      </c>
      <c r="Q115" s="3" t="s">
        <v>85</v>
      </c>
      <c r="R115">
        <v>6062.052033703033</v>
      </c>
    </row>
    <row r="116" spans="1:18" x14ac:dyDescent="0.35">
      <c r="A116" t="s">
        <v>165</v>
      </c>
      <c r="B116">
        <v>1552.5</v>
      </c>
      <c r="C116">
        <v>2691</v>
      </c>
      <c r="D116">
        <v>0</v>
      </c>
      <c r="E116">
        <v>3726</v>
      </c>
      <c r="F116">
        <v>0</v>
      </c>
      <c r="G116">
        <v>7969.5</v>
      </c>
      <c r="I116" s="3" t="s">
        <v>165</v>
      </c>
      <c r="J116">
        <f t="shared" si="3"/>
        <v>7.3476218138076339</v>
      </c>
      <c r="K116">
        <f t="shared" si="3"/>
        <v>7.897668150726906</v>
      </c>
      <c r="L116" t="e">
        <f t="shared" si="3"/>
        <v>#NUM!</v>
      </c>
      <c r="M116">
        <f t="shared" si="3"/>
        <v>8.2230905511615333</v>
      </c>
      <c r="N116" t="e">
        <f>_xlfn.FORECAST.LINEAR(5, J116:M116, {1,2,3,4})</f>
        <v>#NUM!</v>
      </c>
      <c r="O116" t="e">
        <f t="shared" si="4"/>
        <v>#NUM!</v>
      </c>
      <c r="Q116" s="3" t="s">
        <v>60</v>
      </c>
      <c r="R116">
        <v>6031.680000000003</v>
      </c>
    </row>
    <row r="117" spans="1:18" x14ac:dyDescent="0.35">
      <c r="A117" t="s">
        <v>174</v>
      </c>
      <c r="B117">
        <v>242.82</v>
      </c>
      <c r="C117">
        <v>523.98</v>
      </c>
      <c r="D117">
        <v>1099.08</v>
      </c>
      <c r="E117">
        <v>830.7</v>
      </c>
      <c r="F117">
        <v>0</v>
      </c>
      <c r="G117">
        <v>2696.58</v>
      </c>
      <c r="I117" s="3" t="s">
        <v>174</v>
      </c>
      <c r="J117">
        <f t="shared" si="3"/>
        <v>5.4923204281158293</v>
      </c>
      <c r="K117">
        <f t="shared" si="3"/>
        <v>6.261453515653697</v>
      </c>
      <c r="L117">
        <f t="shared" si="3"/>
        <v>7.0022287452028964</v>
      </c>
      <c r="M117">
        <f t="shared" si="3"/>
        <v>6.7222687188450259</v>
      </c>
      <c r="N117">
        <f>_xlfn.FORECAST.LINEAR(5, J117:M117, {1,2,3,4})</f>
        <v>7.4772228773885594</v>
      </c>
      <c r="O117">
        <f t="shared" si="4"/>
        <v>1767.325873802148</v>
      </c>
      <c r="Q117" s="3" t="s">
        <v>105</v>
      </c>
      <c r="R117">
        <v>5977.6183807227408</v>
      </c>
    </row>
    <row r="118" spans="1:18" x14ac:dyDescent="0.35">
      <c r="A118" t="s">
        <v>132</v>
      </c>
      <c r="B118">
        <v>16913.89</v>
      </c>
      <c r="C118">
        <v>22311.94</v>
      </c>
      <c r="D118">
        <v>16913.89</v>
      </c>
      <c r="E118">
        <v>5038.18</v>
      </c>
      <c r="F118">
        <v>0</v>
      </c>
      <c r="G118">
        <v>61177.9</v>
      </c>
      <c r="I118" s="3" t="s">
        <v>132</v>
      </c>
      <c r="J118">
        <f t="shared" si="3"/>
        <v>9.7358904568327844</v>
      </c>
      <c r="K118">
        <f t="shared" si="3"/>
        <v>10.012877240167818</v>
      </c>
      <c r="L118">
        <f t="shared" si="3"/>
        <v>9.7358904568327844</v>
      </c>
      <c r="M118">
        <f t="shared" si="3"/>
        <v>8.5248001847379857</v>
      </c>
      <c r="N118">
        <f>_xlfn.FORECAST.LINEAR(5, J118:M118, {1,2,3,4})</f>
        <v>8.524800184737984</v>
      </c>
      <c r="O118">
        <f t="shared" si="4"/>
        <v>5038.1799999999939</v>
      </c>
      <c r="Q118" s="3" t="s">
        <v>205</v>
      </c>
      <c r="R118">
        <v>5808.8185678371792</v>
      </c>
    </row>
    <row r="119" spans="1:18" x14ac:dyDescent="0.35">
      <c r="A119" t="s">
        <v>115</v>
      </c>
      <c r="B119">
        <v>2524</v>
      </c>
      <c r="C119">
        <v>15144</v>
      </c>
      <c r="D119">
        <v>11673.5</v>
      </c>
      <c r="E119">
        <v>17037</v>
      </c>
      <c r="F119">
        <v>0</v>
      </c>
      <c r="G119">
        <v>46378.5</v>
      </c>
      <c r="I119" s="3" t="s">
        <v>115</v>
      </c>
      <c r="J119">
        <f t="shared" si="3"/>
        <v>7.8336002236611035</v>
      </c>
      <c r="K119">
        <f t="shared" si="3"/>
        <v>9.6253596928891589</v>
      </c>
      <c r="L119">
        <f t="shared" si="3"/>
        <v>9.3650765946254921</v>
      </c>
      <c r="M119">
        <f t="shared" si="3"/>
        <v>9.7431427285455428</v>
      </c>
      <c r="N119">
        <f>_xlfn.FORECAST.LINEAR(5, J119:M119, {1,2,3,4})</f>
        <v>10.508880914027737</v>
      </c>
      <c r="O119">
        <f t="shared" si="4"/>
        <v>36639.453893651313</v>
      </c>
      <c r="Q119" s="3" t="s">
        <v>52</v>
      </c>
      <c r="R119">
        <v>5774.6515721138039</v>
      </c>
    </row>
    <row r="120" spans="1:18" x14ac:dyDescent="0.35">
      <c r="A120" t="s">
        <v>62</v>
      </c>
      <c r="B120">
        <v>8200.5</v>
      </c>
      <c r="C120">
        <v>13120.8</v>
      </c>
      <c r="D120">
        <v>29248.45</v>
      </c>
      <c r="E120">
        <v>1913.45</v>
      </c>
      <c r="F120">
        <v>0</v>
      </c>
      <c r="G120">
        <v>52483.199999999997</v>
      </c>
      <c r="I120" s="3" t="s">
        <v>62</v>
      </c>
      <c r="J120">
        <f t="shared" si="3"/>
        <v>9.0119504070031642</v>
      </c>
      <c r="K120">
        <f t="shared" si="3"/>
        <v>9.481954036248899</v>
      </c>
      <c r="L120">
        <f t="shared" si="3"/>
        <v>10.283581859802915</v>
      </c>
      <c r="M120">
        <f t="shared" si="3"/>
        <v>7.5566631743963217</v>
      </c>
      <c r="N120">
        <f>_xlfn.FORECAST.LINEAR(5, J120:M120, {1,2,3,4})</f>
        <v>8.1924789007961962</v>
      </c>
      <c r="O120">
        <f t="shared" si="4"/>
        <v>3613.6690798849645</v>
      </c>
      <c r="Q120" s="3" t="s">
        <v>127</v>
      </c>
      <c r="R120">
        <v>5742.4551362511966</v>
      </c>
    </row>
    <row r="121" spans="1:18" x14ac:dyDescent="0.35">
      <c r="A121" t="s">
        <v>144</v>
      </c>
      <c r="B121">
        <v>3732.04</v>
      </c>
      <c r="C121">
        <v>12631.52</v>
      </c>
      <c r="D121">
        <v>12918.6</v>
      </c>
      <c r="E121">
        <v>9186.56</v>
      </c>
      <c r="F121">
        <v>0</v>
      </c>
      <c r="G121">
        <v>38468.720000000001</v>
      </c>
      <c r="I121" s="3" t="s">
        <v>144</v>
      </c>
      <c r="J121">
        <f t="shared" si="3"/>
        <v>8.2247102800234071</v>
      </c>
      <c r="K121">
        <f t="shared" si="3"/>
        <v>9.4439505564801323</v>
      </c>
      <c r="L121">
        <f t="shared" si="3"/>
        <v>9.4664234123321904</v>
      </c>
      <c r="M121">
        <f t="shared" si="3"/>
        <v>9.1254968253615978</v>
      </c>
      <c r="N121">
        <f>_xlfn.FORECAST.LINEAR(5, J121:M121, {1,2,3,4})</f>
        <v>9.7463533915159921</v>
      </c>
      <c r="O121">
        <f t="shared" si="4"/>
        <v>17091.787970817633</v>
      </c>
      <c r="Q121" s="3" t="s">
        <v>83</v>
      </c>
      <c r="R121">
        <v>5570.5343579229502</v>
      </c>
    </row>
    <row r="122" spans="1:18" x14ac:dyDescent="0.35">
      <c r="A122" t="s">
        <v>37</v>
      </c>
      <c r="B122">
        <v>0</v>
      </c>
      <c r="C122">
        <v>1890</v>
      </c>
      <c r="D122">
        <v>20317.5</v>
      </c>
      <c r="E122">
        <v>18900</v>
      </c>
      <c r="F122">
        <v>0</v>
      </c>
      <c r="G122">
        <v>41107.5</v>
      </c>
      <c r="I122" s="3" t="s">
        <v>37</v>
      </c>
      <c r="J122" t="e">
        <f t="shared" si="3"/>
        <v>#NUM!</v>
      </c>
      <c r="K122">
        <f t="shared" si="3"/>
        <v>7.5443321080536885</v>
      </c>
      <c r="L122">
        <f t="shared" si="3"/>
        <v>9.9192378626273605</v>
      </c>
      <c r="M122">
        <f t="shared" si="3"/>
        <v>9.8469172010477344</v>
      </c>
      <c r="N122" t="e">
        <f>_xlfn.FORECAST.LINEAR(5, J122:M122, {1,2,3,4})</f>
        <v>#NUM!</v>
      </c>
      <c r="O122" t="e">
        <f t="shared" si="4"/>
        <v>#NUM!</v>
      </c>
      <c r="Q122" s="3" t="s">
        <v>132</v>
      </c>
      <c r="R122">
        <v>5038.1799999999939</v>
      </c>
    </row>
    <row r="123" spans="1:18" x14ac:dyDescent="0.35">
      <c r="A123" t="s">
        <v>30</v>
      </c>
      <c r="B123">
        <v>13947.84</v>
      </c>
      <c r="C123">
        <v>4358.7</v>
      </c>
      <c r="D123">
        <v>9153.27</v>
      </c>
      <c r="E123">
        <v>4358.7</v>
      </c>
      <c r="F123">
        <v>0</v>
      </c>
      <c r="G123">
        <v>31818.510000000002</v>
      </c>
      <c r="I123" s="3" t="s">
        <v>30</v>
      </c>
      <c r="J123">
        <f t="shared" si="3"/>
        <v>9.5430799365510843</v>
      </c>
      <c r="K123">
        <f t="shared" si="3"/>
        <v>8.3799291267454024</v>
      </c>
      <c r="L123">
        <f t="shared" si="3"/>
        <v>9.1218664714747799</v>
      </c>
      <c r="M123">
        <f t="shared" si="3"/>
        <v>8.3799291267454024</v>
      </c>
      <c r="N123">
        <f>_xlfn.FORECAST.LINEAR(5, J123:M123, {1,2,3,4})</f>
        <v>8.1693223942072493</v>
      </c>
      <c r="O123">
        <f t="shared" si="4"/>
        <v>3530.9505602687864</v>
      </c>
      <c r="Q123" s="3" t="s">
        <v>170</v>
      </c>
      <c r="R123">
        <v>5026.504170812952</v>
      </c>
    </row>
    <row r="124" spans="1:18" x14ac:dyDescent="0.35">
      <c r="A124" t="s">
        <v>125</v>
      </c>
      <c r="B124">
        <v>1647.45</v>
      </c>
      <c r="C124">
        <v>2165.2199999999998</v>
      </c>
      <c r="D124">
        <v>423.63</v>
      </c>
      <c r="E124">
        <v>141.21</v>
      </c>
      <c r="F124">
        <v>0</v>
      </c>
      <c r="G124">
        <v>4377.51</v>
      </c>
      <c r="I124" s="3" t="s">
        <v>125</v>
      </c>
      <c r="J124">
        <f t="shared" si="3"/>
        <v>7.4069839169024645</v>
      </c>
      <c r="K124">
        <f t="shared" si="3"/>
        <v>7.6802772519021456</v>
      </c>
      <c r="L124">
        <f t="shared" si="3"/>
        <v>6.0488604327492705</v>
      </c>
      <c r="M124">
        <f t="shared" si="3"/>
        <v>4.9502481440811605</v>
      </c>
      <c r="N124">
        <f>_xlfn.FORECAST.LINEAR(5, J124:M124, {1,2,3,4})</f>
        <v>4.2711864020045631</v>
      </c>
      <c r="O124">
        <f t="shared" si="4"/>
        <v>71.606539386128276</v>
      </c>
      <c r="Q124" s="3" t="s">
        <v>152</v>
      </c>
      <c r="R124">
        <v>4999.8038170812288</v>
      </c>
    </row>
    <row r="125" spans="1:18" x14ac:dyDescent="0.35">
      <c r="A125" t="s">
        <v>154</v>
      </c>
      <c r="B125">
        <v>12748.4</v>
      </c>
      <c r="C125">
        <v>18940.48</v>
      </c>
      <c r="D125">
        <v>14205.36</v>
      </c>
      <c r="E125">
        <v>15298.08</v>
      </c>
      <c r="F125">
        <v>0</v>
      </c>
      <c r="G125">
        <v>61192.32</v>
      </c>
      <c r="I125" s="3" t="s">
        <v>154</v>
      </c>
      <c r="J125">
        <f t="shared" si="3"/>
        <v>9.4531610525159397</v>
      </c>
      <c r="K125">
        <f t="shared" si="3"/>
        <v>9.8490567096079538</v>
      </c>
      <c r="L125">
        <f t="shared" si="3"/>
        <v>9.5613746371561739</v>
      </c>
      <c r="M125">
        <f t="shared" si="3"/>
        <v>9.6354826093098946</v>
      </c>
      <c r="N125">
        <f>_xlfn.FORECAST.LINEAR(5, J125:M125, {1,2,3,4})</f>
        <v>9.6895894016300108</v>
      </c>
      <c r="O125">
        <f t="shared" si="4"/>
        <v>16148.612338233886</v>
      </c>
      <c r="Q125" s="3" t="s">
        <v>168</v>
      </c>
      <c r="R125">
        <v>4957.336996065289</v>
      </c>
    </row>
    <row r="126" spans="1:18" x14ac:dyDescent="0.35">
      <c r="A126" t="s">
        <v>119</v>
      </c>
      <c r="B126">
        <v>2751.1</v>
      </c>
      <c r="C126">
        <v>0</v>
      </c>
      <c r="D126">
        <v>8253.2999999999993</v>
      </c>
      <c r="E126">
        <v>3501.4</v>
      </c>
      <c r="F126">
        <v>0</v>
      </c>
      <c r="G126">
        <v>14505.8</v>
      </c>
      <c r="I126" s="3" t="s">
        <v>119</v>
      </c>
      <c r="J126">
        <f t="shared" si="3"/>
        <v>7.9197561106819441</v>
      </c>
      <c r="K126" t="e">
        <f t="shared" si="3"/>
        <v>#NUM!</v>
      </c>
      <c r="L126">
        <f t="shared" si="3"/>
        <v>9.0183683993500541</v>
      </c>
      <c r="M126">
        <f t="shared" si="3"/>
        <v>8.1609181674988314</v>
      </c>
      <c r="N126" t="e">
        <f>_xlfn.FORECAST.LINEAR(5, J126:M126, {1,2,3,4})</f>
        <v>#NUM!</v>
      </c>
      <c r="O126" t="e">
        <f t="shared" si="4"/>
        <v>#NUM!</v>
      </c>
      <c r="Q126" s="3" t="s">
        <v>32</v>
      </c>
      <c r="R126">
        <v>4814.7327851086447</v>
      </c>
    </row>
    <row r="127" spans="1:18" x14ac:dyDescent="0.35">
      <c r="A127" t="s">
        <v>135</v>
      </c>
      <c r="B127">
        <v>12741.12</v>
      </c>
      <c r="C127">
        <v>3583.44</v>
      </c>
      <c r="D127">
        <v>6370.56</v>
      </c>
      <c r="E127">
        <v>6370.56</v>
      </c>
      <c r="F127">
        <v>0</v>
      </c>
      <c r="G127">
        <v>29065.680000000004</v>
      </c>
      <c r="I127" s="3" t="s">
        <v>135</v>
      </c>
      <c r="J127">
        <f t="shared" si="3"/>
        <v>9.4525898373500254</v>
      </c>
      <c r="K127">
        <f t="shared" si="3"/>
        <v>8.1840785118865185</v>
      </c>
      <c r="L127">
        <f t="shared" si="3"/>
        <v>8.7594426567900801</v>
      </c>
      <c r="M127">
        <f t="shared" si="3"/>
        <v>8.7594426567900801</v>
      </c>
      <c r="N127">
        <f>_xlfn.FORECAST.LINEAR(5, J127:M127, {1,2,3,4})</f>
        <v>8.4128690665101065</v>
      </c>
      <c r="O127">
        <f t="shared" si="4"/>
        <v>4504.6661759557683</v>
      </c>
      <c r="Q127" s="3" t="s">
        <v>166</v>
      </c>
      <c r="R127">
        <v>4539.1107406737747</v>
      </c>
    </row>
    <row r="128" spans="1:18" x14ac:dyDescent="0.35">
      <c r="A128" t="s">
        <v>153</v>
      </c>
      <c r="B128">
        <v>7989.74</v>
      </c>
      <c r="C128">
        <v>3994.87</v>
      </c>
      <c r="D128">
        <v>4863.32</v>
      </c>
      <c r="E128">
        <v>8510.81</v>
      </c>
      <c r="F128">
        <v>0</v>
      </c>
      <c r="G128">
        <v>25358.739999999998</v>
      </c>
      <c r="I128" s="3" t="s">
        <v>153</v>
      </c>
      <c r="J128">
        <f t="shared" si="3"/>
        <v>8.9859134975550159</v>
      </c>
      <c r="K128">
        <f t="shared" si="3"/>
        <v>8.2927663169950705</v>
      </c>
      <c r="L128">
        <f t="shared" si="3"/>
        <v>8.4894766112411251</v>
      </c>
      <c r="M128">
        <f t="shared" si="3"/>
        <v>9.0490923991765477</v>
      </c>
      <c r="N128">
        <f>_xlfn.FORECAST.LINEAR(5, J128:M128, {1,2,3,4})</f>
        <v>8.8008739560196023</v>
      </c>
      <c r="O128">
        <f t="shared" si="4"/>
        <v>6640.0445781158141</v>
      </c>
      <c r="Q128" s="3" t="s">
        <v>135</v>
      </c>
      <c r="R128">
        <v>4504.6661759557683</v>
      </c>
    </row>
    <row r="129" spans="1:18" x14ac:dyDescent="0.35">
      <c r="A129" t="s">
        <v>73</v>
      </c>
      <c r="B129">
        <v>8394.24</v>
      </c>
      <c r="C129">
        <v>8918.8799999999992</v>
      </c>
      <c r="D129">
        <v>0</v>
      </c>
      <c r="E129">
        <v>2623.2</v>
      </c>
      <c r="F129">
        <v>0</v>
      </c>
      <c r="G129">
        <v>19936.32</v>
      </c>
      <c r="I129" s="3" t="s">
        <v>73</v>
      </c>
      <c r="J129">
        <f t="shared" si="3"/>
        <v>9.0353010353361185</v>
      </c>
      <c r="K129">
        <f t="shared" si="3"/>
        <v>9.095925657152554</v>
      </c>
      <c r="L129" t="e">
        <f t="shared" si="3"/>
        <v>#NUM!</v>
      </c>
      <c r="M129">
        <f t="shared" si="3"/>
        <v>7.8721502255304383</v>
      </c>
      <c r="N129" t="e">
        <f>_xlfn.FORECAST.LINEAR(5, J129:M129, {1,2,3,4})</f>
        <v>#NUM!</v>
      </c>
      <c r="O129" t="e">
        <f t="shared" si="4"/>
        <v>#NUM!</v>
      </c>
      <c r="Q129" s="3" t="s">
        <v>164</v>
      </c>
      <c r="R129">
        <v>4476.5093018689749</v>
      </c>
    </row>
    <row r="130" spans="1:18" x14ac:dyDescent="0.35">
      <c r="A130" t="s">
        <v>56</v>
      </c>
      <c r="B130">
        <v>1033.02</v>
      </c>
      <c r="C130">
        <v>5968.56</v>
      </c>
      <c r="D130">
        <v>1319.97</v>
      </c>
      <c r="E130">
        <v>57.39</v>
      </c>
      <c r="F130">
        <v>0</v>
      </c>
      <c r="G130">
        <v>8378.9399999999987</v>
      </c>
      <c r="I130" s="3" t="s">
        <v>56</v>
      </c>
      <c r="J130">
        <f t="shared" si="3"/>
        <v>6.9402418300164355</v>
      </c>
      <c r="K130">
        <f t="shared" si="3"/>
        <v>8.6942609712616434</v>
      </c>
      <c r="L130">
        <f t="shared" si="3"/>
        <v>7.1853642880494206</v>
      </c>
      <c r="M130">
        <f t="shared" si="3"/>
        <v>4.0498700721202709</v>
      </c>
      <c r="N130">
        <f>_xlfn.FORECAST.LINEAR(5, J130:M130, {1,2,3,4})</f>
        <v>4.1724313011367631</v>
      </c>
      <c r="O130">
        <f t="shared" si="4"/>
        <v>64.872986288593154</v>
      </c>
      <c r="Q130" s="3" t="s">
        <v>116</v>
      </c>
      <c r="R130">
        <v>4451.6627344622557</v>
      </c>
    </row>
    <row r="131" spans="1:18" x14ac:dyDescent="0.35">
      <c r="A131" t="s">
        <v>107</v>
      </c>
      <c r="B131">
        <v>5428.64</v>
      </c>
      <c r="C131">
        <v>6785.8</v>
      </c>
      <c r="D131">
        <v>5089.3500000000004</v>
      </c>
      <c r="E131">
        <v>12893.02</v>
      </c>
      <c r="F131">
        <v>0</v>
      </c>
      <c r="G131">
        <v>30196.81</v>
      </c>
      <c r="I131" s="3" t="s">
        <v>107</v>
      </c>
      <c r="J131">
        <f t="shared" si="3"/>
        <v>8.5994439211523801</v>
      </c>
      <c r="K131">
        <f t="shared" si="3"/>
        <v>8.8225874724665889</v>
      </c>
      <c r="L131">
        <f t="shared" si="3"/>
        <v>8.5349054000148072</v>
      </c>
      <c r="M131">
        <f t="shared" ref="M131:M194" si="5">LN(E131)</f>
        <v>9.4644413586389842</v>
      </c>
      <c r="N131">
        <f>_xlfn.FORECAST.LINEAR(5, J131:M131, {1,2,3,4})</f>
        <v>9.4321720980701969</v>
      </c>
      <c r="O131">
        <f t="shared" si="4"/>
        <v>12483.612935579771</v>
      </c>
      <c r="Q131" s="3" t="s">
        <v>172</v>
      </c>
      <c r="R131">
        <v>4430.0238629063879</v>
      </c>
    </row>
    <row r="132" spans="1:18" x14ac:dyDescent="0.35">
      <c r="A132" t="s">
        <v>156</v>
      </c>
      <c r="B132">
        <v>5609.15</v>
      </c>
      <c r="C132">
        <v>11548.25</v>
      </c>
      <c r="D132">
        <v>4949.25</v>
      </c>
      <c r="E132">
        <v>19797</v>
      </c>
      <c r="F132">
        <v>0</v>
      </c>
      <c r="G132">
        <v>41903.65</v>
      </c>
      <c r="I132" s="3" t="s">
        <v>156</v>
      </c>
      <c r="J132">
        <f t="shared" ref="J132:M195" si="6">LN(B132)</f>
        <v>8.6321544718856469</v>
      </c>
      <c r="K132">
        <f t="shared" si="6"/>
        <v>9.3542891893188447</v>
      </c>
      <c r="L132">
        <f t="shared" si="6"/>
        <v>8.5069913289316403</v>
      </c>
      <c r="M132">
        <f t="shared" si="5"/>
        <v>9.8932856900515311</v>
      </c>
      <c r="N132">
        <f>_xlfn.FORECAST.LINEAR(5, J132:M132, {1,2,3,4})</f>
        <v>9.830704118574527</v>
      </c>
      <c r="O132">
        <f t="shared" ref="O132:O195" si="7">EXP(N132)</f>
        <v>18596.043435919033</v>
      </c>
      <c r="Q132" s="3" t="s">
        <v>29</v>
      </c>
      <c r="R132">
        <v>4423.3971673364276</v>
      </c>
    </row>
    <row r="133" spans="1:18" x14ac:dyDescent="0.35">
      <c r="A133" t="s">
        <v>161</v>
      </c>
      <c r="B133">
        <v>1517.76</v>
      </c>
      <c r="C133">
        <v>1138.32</v>
      </c>
      <c r="D133">
        <v>505.92</v>
      </c>
      <c r="E133">
        <v>1349.12</v>
      </c>
      <c r="F133">
        <v>0</v>
      </c>
      <c r="G133">
        <v>4511.12</v>
      </c>
      <c r="I133" s="3" t="s">
        <v>161</v>
      </c>
      <c r="J133">
        <f t="shared" si="6"/>
        <v>7.3249908426892167</v>
      </c>
      <c r="K133">
        <f t="shared" si="6"/>
        <v>7.037308770237436</v>
      </c>
      <c r="L133">
        <f t="shared" si="6"/>
        <v>6.2263785540211076</v>
      </c>
      <c r="M133">
        <f t="shared" si="5"/>
        <v>7.2072078070328329</v>
      </c>
      <c r="N133">
        <f>_xlfn.FORECAST.LINEAR(5, J133:M133, {1,2,3,4})</f>
        <v>6.6579016626987784</v>
      </c>
      <c r="O133">
        <f t="shared" si="7"/>
        <v>778.91479516910772</v>
      </c>
      <c r="Q133" s="3" t="s">
        <v>196</v>
      </c>
      <c r="R133">
        <v>4422.9410580047306</v>
      </c>
    </row>
    <row r="134" spans="1:18" x14ac:dyDescent="0.35">
      <c r="A134" t="s">
        <v>152</v>
      </c>
      <c r="B134">
        <v>3814.59</v>
      </c>
      <c r="C134">
        <v>5575.17</v>
      </c>
      <c r="D134">
        <v>6553.27</v>
      </c>
      <c r="E134">
        <v>3814.59</v>
      </c>
      <c r="F134">
        <v>0</v>
      </c>
      <c r="G134">
        <v>19757.620000000003</v>
      </c>
      <c r="I134" s="3" t="s">
        <v>152</v>
      </c>
      <c r="J134">
        <f t="shared" si="6"/>
        <v>8.2465884674320478</v>
      </c>
      <c r="K134">
        <f t="shared" si="6"/>
        <v>8.6260780891369517</v>
      </c>
      <c r="L134">
        <f t="shared" si="6"/>
        <v>8.7877194406933672</v>
      </c>
      <c r="M134">
        <f t="shared" si="5"/>
        <v>8.2465884674320478</v>
      </c>
      <c r="N134">
        <f>_xlfn.FORECAST.LINEAR(5, J134:M134, {1,2,3,4})</f>
        <v>8.5171539540627084</v>
      </c>
      <c r="O134">
        <f t="shared" si="7"/>
        <v>4999.8038170812288</v>
      </c>
      <c r="Q134" s="3" t="s">
        <v>191</v>
      </c>
      <c r="R134">
        <v>4411.0045013873314</v>
      </c>
    </row>
    <row r="135" spans="1:18" x14ac:dyDescent="0.35">
      <c r="A135" t="s">
        <v>54</v>
      </c>
      <c r="B135">
        <v>9189.81</v>
      </c>
      <c r="C135">
        <v>13309.38</v>
      </c>
      <c r="D135">
        <v>6654.69</v>
      </c>
      <c r="E135">
        <v>3485.79</v>
      </c>
      <c r="F135">
        <v>0</v>
      </c>
      <c r="G135">
        <v>32639.67</v>
      </c>
      <c r="I135" s="3" t="s">
        <v>54</v>
      </c>
      <c r="J135">
        <f t="shared" si="6"/>
        <v>9.1258505404896546</v>
      </c>
      <c r="K135">
        <f t="shared" si="6"/>
        <v>9.496224328786548</v>
      </c>
      <c r="L135">
        <f t="shared" si="6"/>
        <v>8.8030771482266026</v>
      </c>
      <c r="M135">
        <f t="shared" si="5"/>
        <v>8.1564499833015507</v>
      </c>
      <c r="N135">
        <f>_xlfn.FORECAST.LINEAR(5, J135:M135, {1,2,3,4})</f>
        <v>7.9950632871700247</v>
      </c>
      <c r="O135">
        <f t="shared" si="7"/>
        <v>2966.2781184630003</v>
      </c>
      <c r="Q135" s="3" t="s">
        <v>65</v>
      </c>
      <c r="R135">
        <v>4365.8955565458373</v>
      </c>
    </row>
    <row r="136" spans="1:18" x14ac:dyDescent="0.35">
      <c r="A136" t="s">
        <v>158</v>
      </c>
      <c r="B136">
        <v>4452</v>
      </c>
      <c r="C136">
        <v>9831.5</v>
      </c>
      <c r="D136">
        <v>8904</v>
      </c>
      <c r="E136">
        <v>12985</v>
      </c>
      <c r="F136">
        <v>0</v>
      </c>
      <c r="G136">
        <v>36172.5</v>
      </c>
      <c r="I136" s="3" t="s">
        <v>158</v>
      </c>
      <c r="J136">
        <f t="shared" si="6"/>
        <v>8.4011087123954358</v>
      </c>
      <c r="K136">
        <f t="shared" si="6"/>
        <v>9.1933467955996111</v>
      </c>
      <c r="L136">
        <f t="shared" si="6"/>
        <v>9.0942558929553812</v>
      </c>
      <c r="M136">
        <f t="shared" si="5"/>
        <v>9.4715501240968489</v>
      </c>
      <c r="N136">
        <f>_xlfn.FORECAST.LINEAR(5, J136:M136, {1,2,3,4})</f>
        <v>9.8181237143768207</v>
      </c>
      <c r="O136">
        <f t="shared" si="7"/>
        <v>18363.563107414626</v>
      </c>
      <c r="Q136" s="3" t="s">
        <v>219</v>
      </c>
      <c r="R136">
        <v>4237.3068985873924</v>
      </c>
    </row>
    <row r="137" spans="1:18" x14ac:dyDescent="0.35">
      <c r="A137" t="s">
        <v>157</v>
      </c>
      <c r="B137">
        <v>12723.9</v>
      </c>
      <c r="C137">
        <v>0</v>
      </c>
      <c r="D137">
        <v>9088.5</v>
      </c>
      <c r="E137">
        <v>11269.74</v>
      </c>
      <c r="F137">
        <v>0</v>
      </c>
      <c r="G137">
        <v>33082.14</v>
      </c>
      <c r="I137" s="3" t="s">
        <v>157</v>
      </c>
      <c r="J137">
        <f t="shared" si="6"/>
        <v>9.4512373936743668</v>
      </c>
      <c r="K137" t="e">
        <f t="shared" si="6"/>
        <v>#NUM!</v>
      </c>
      <c r="L137">
        <f t="shared" si="6"/>
        <v>9.1147651570531529</v>
      </c>
      <c r="M137">
        <f t="shared" si="5"/>
        <v>9.3298765366700991</v>
      </c>
      <c r="N137" t="e">
        <f>_xlfn.FORECAST.LINEAR(5, J137:M137, {1,2,3,4})</f>
        <v>#NUM!</v>
      </c>
      <c r="O137" t="e">
        <f t="shared" si="7"/>
        <v>#NUM!</v>
      </c>
      <c r="Q137" s="3" t="s">
        <v>33</v>
      </c>
      <c r="R137">
        <v>3997.3208627779632</v>
      </c>
    </row>
    <row r="138" spans="1:18" x14ac:dyDescent="0.35">
      <c r="A138" t="s">
        <v>41</v>
      </c>
      <c r="B138">
        <v>23822.5</v>
      </c>
      <c r="C138">
        <v>12461</v>
      </c>
      <c r="D138">
        <v>17592</v>
      </c>
      <c r="E138">
        <v>12094.5</v>
      </c>
      <c r="F138">
        <v>0</v>
      </c>
      <c r="G138">
        <v>65970</v>
      </c>
      <c r="I138" s="3" t="s">
        <v>41</v>
      </c>
      <c r="J138">
        <f t="shared" si="6"/>
        <v>10.078385791222344</v>
      </c>
      <c r="K138">
        <f t="shared" si="6"/>
        <v>9.4303590459428683</v>
      </c>
      <c r="L138">
        <f t="shared" si="6"/>
        <v>9.7751995322345966</v>
      </c>
      <c r="M138">
        <f t="shared" si="5"/>
        <v>9.4005060827931857</v>
      </c>
      <c r="N138">
        <f>_xlfn.FORECAST.LINEAR(5, J138:M138, {1,2,3,4})</f>
        <v>9.2489129532993122</v>
      </c>
      <c r="O138">
        <f t="shared" si="7"/>
        <v>10393.261612883893</v>
      </c>
      <c r="Q138" s="3" t="s">
        <v>185</v>
      </c>
      <c r="R138">
        <v>3996.2999999999993</v>
      </c>
    </row>
    <row r="139" spans="1:18" x14ac:dyDescent="0.35">
      <c r="A139" t="s">
        <v>45</v>
      </c>
      <c r="B139">
        <v>29168.45</v>
      </c>
      <c r="C139">
        <v>28733.1</v>
      </c>
      <c r="D139">
        <v>18720.05</v>
      </c>
      <c r="E139">
        <v>8707</v>
      </c>
      <c r="F139">
        <v>0</v>
      </c>
      <c r="G139">
        <v>85328.6</v>
      </c>
      <c r="I139" s="3" t="s">
        <v>45</v>
      </c>
      <c r="J139">
        <f t="shared" si="6"/>
        <v>10.28084292466559</v>
      </c>
      <c r="K139">
        <f t="shared" si="6"/>
        <v>10.26580504730105</v>
      </c>
      <c r="L139">
        <f t="shared" si="6"/>
        <v>9.8373504209681872</v>
      </c>
      <c r="M139">
        <f t="shared" si="5"/>
        <v>9.0718825788286157</v>
      </c>
      <c r="N139">
        <f>_xlfn.FORECAST.LINEAR(5, J139:M139, {1,2,3,4})</f>
        <v>8.8501363269799143</v>
      </c>
      <c r="O139">
        <f t="shared" si="7"/>
        <v>6975.3398323034735</v>
      </c>
      <c r="Q139" s="3" t="s">
        <v>104</v>
      </c>
      <c r="R139">
        <v>3949.9781999490474</v>
      </c>
    </row>
    <row r="140" spans="1:18" x14ac:dyDescent="0.35">
      <c r="A140" t="s">
        <v>33</v>
      </c>
      <c r="B140">
        <v>205.6</v>
      </c>
      <c r="C140">
        <v>616.79999999999995</v>
      </c>
      <c r="D140">
        <v>2158.8000000000002</v>
      </c>
      <c r="E140">
        <v>1233.5999999999999</v>
      </c>
      <c r="F140">
        <v>0</v>
      </c>
      <c r="G140">
        <v>4214.8</v>
      </c>
      <c r="I140" s="3" t="s">
        <v>33</v>
      </c>
      <c r="J140">
        <f t="shared" si="6"/>
        <v>5.3259325335810104</v>
      </c>
      <c r="K140">
        <f t="shared" si="6"/>
        <v>6.4245448222491195</v>
      </c>
      <c r="L140">
        <f t="shared" si="6"/>
        <v>7.6773077907444875</v>
      </c>
      <c r="M140">
        <f t="shared" si="5"/>
        <v>7.1176920028090649</v>
      </c>
      <c r="N140">
        <f>_xlfn.FORECAST.LINEAR(5, J140:M140, {1,2,3,4})</f>
        <v>8.2933796313908026</v>
      </c>
      <c r="O140">
        <f t="shared" si="7"/>
        <v>3997.3208627779632</v>
      </c>
      <c r="Q140" s="3" t="s">
        <v>57</v>
      </c>
      <c r="R140">
        <v>3784.6165122463872</v>
      </c>
    </row>
    <row r="141" spans="1:18" x14ac:dyDescent="0.35">
      <c r="A141" t="s">
        <v>171</v>
      </c>
      <c r="B141">
        <v>4269.32</v>
      </c>
      <c r="C141">
        <v>1101.76</v>
      </c>
      <c r="D141">
        <v>68.86</v>
      </c>
      <c r="E141">
        <v>550.88</v>
      </c>
      <c r="F141">
        <v>0</v>
      </c>
      <c r="G141">
        <v>5990.82</v>
      </c>
      <c r="I141" s="3" t="s">
        <v>171</v>
      </c>
      <c r="J141">
        <f t="shared" si="6"/>
        <v>8.3592098429554689</v>
      </c>
      <c r="K141">
        <f t="shared" si="6"/>
        <v>7.0046641801501588</v>
      </c>
      <c r="L141">
        <f t="shared" si="6"/>
        <v>4.2320754579103781</v>
      </c>
      <c r="M141">
        <f t="shared" si="5"/>
        <v>6.3115169995902134</v>
      </c>
      <c r="N141">
        <f>_xlfn.FORECAST.LINEAR(5, J141:M141, {1,2,3,4})</f>
        <v>4.2479498070676689</v>
      </c>
      <c r="O141">
        <f t="shared" si="7"/>
        <v>69.961829961865021</v>
      </c>
      <c r="Q141" s="3" t="s">
        <v>62</v>
      </c>
      <c r="R141">
        <v>3613.6690798849645</v>
      </c>
    </row>
    <row r="142" spans="1:18" x14ac:dyDescent="0.35">
      <c r="A142" t="s">
        <v>164</v>
      </c>
      <c r="B142">
        <v>11675.16</v>
      </c>
      <c r="C142">
        <v>16539.810000000001</v>
      </c>
      <c r="D142">
        <v>6161.89</v>
      </c>
      <c r="E142">
        <v>6161.89</v>
      </c>
      <c r="F142">
        <v>0</v>
      </c>
      <c r="G142">
        <v>40538.75</v>
      </c>
      <c r="I142" s="3" t="s">
        <v>164</v>
      </c>
      <c r="J142">
        <f t="shared" si="6"/>
        <v>9.3652187869399803</v>
      </c>
      <c r="K142">
        <f t="shared" si="6"/>
        <v>9.7135254812081957</v>
      </c>
      <c r="L142">
        <f t="shared" si="6"/>
        <v>8.7261388276503116</v>
      </c>
      <c r="M142">
        <f t="shared" si="5"/>
        <v>8.7261388276503116</v>
      </c>
      <c r="N142">
        <f>_xlfn.FORECAST.LINEAR(5, J142:M142, {1,2,3,4})</f>
        <v>8.4065988480054763</v>
      </c>
      <c r="O142">
        <f t="shared" si="7"/>
        <v>4476.5093018689749</v>
      </c>
      <c r="Q142" s="3" t="s">
        <v>30</v>
      </c>
      <c r="R142">
        <v>3530.9505602687864</v>
      </c>
    </row>
    <row r="143" spans="1:18" x14ac:dyDescent="0.35">
      <c r="A143" t="s">
        <v>189</v>
      </c>
      <c r="B143">
        <v>14912.16</v>
      </c>
      <c r="C143">
        <v>10562.78</v>
      </c>
      <c r="D143">
        <v>27960.3</v>
      </c>
      <c r="E143">
        <v>20814.89</v>
      </c>
      <c r="F143">
        <v>0</v>
      </c>
      <c r="G143">
        <v>74250.13</v>
      </c>
      <c r="I143" s="3" t="s">
        <v>189</v>
      </c>
      <c r="J143">
        <f t="shared" si="6"/>
        <v>9.609932266481545</v>
      </c>
      <c r="K143">
        <f t="shared" si="6"/>
        <v>9.2650917801898149</v>
      </c>
      <c r="L143">
        <f t="shared" si="6"/>
        <v>10.238540925903919</v>
      </c>
      <c r="M143">
        <f t="shared" si="5"/>
        <v>9.9434238749646191</v>
      </c>
      <c r="N143">
        <f>_xlfn.FORECAST.LINEAR(5, J143:M143, {1,2,3,4})</f>
        <v>10.257728204675805</v>
      </c>
      <c r="O143">
        <f t="shared" si="7"/>
        <v>28501.961962471731</v>
      </c>
      <c r="Q143" s="3" t="s">
        <v>80</v>
      </c>
      <c r="R143">
        <v>3157.0981502694522</v>
      </c>
    </row>
    <row r="144" spans="1:18" x14ac:dyDescent="0.35">
      <c r="A144" t="s">
        <v>213</v>
      </c>
      <c r="B144">
        <v>8100.2</v>
      </c>
      <c r="C144">
        <v>0</v>
      </c>
      <c r="D144">
        <v>3240.08</v>
      </c>
      <c r="E144">
        <v>21060.52</v>
      </c>
      <c r="F144">
        <v>0</v>
      </c>
      <c r="G144">
        <v>32400.799999999999</v>
      </c>
      <c r="I144" s="3" t="s">
        <v>213</v>
      </c>
      <c r="J144">
        <f t="shared" si="6"/>
        <v>8.9996440317137285</v>
      </c>
      <c r="K144" t="e">
        <f t="shared" si="6"/>
        <v>#NUM!</v>
      </c>
      <c r="L144">
        <f t="shared" si="6"/>
        <v>8.0833532998395725</v>
      </c>
      <c r="M144">
        <f t="shared" si="5"/>
        <v>9.9551554767411652</v>
      </c>
      <c r="N144" t="e">
        <f>_xlfn.FORECAST.LINEAR(5, J144:M144, {1,2,3,4})</f>
        <v>#NUM!</v>
      </c>
      <c r="O144" t="e">
        <f t="shared" si="7"/>
        <v>#NUM!</v>
      </c>
      <c r="Q144" s="3" t="s">
        <v>93</v>
      </c>
      <c r="R144">
        <v>3106.2071200027103</v>
      </c>
    </row>
    <row r="145" spans="1:18" x14ac:dyDescent="0.35">
      <c r="A145" t="s">
        <v>206</v>
      </c>
      <c r="B145">
        <v>7102.35</v>
      </c>
      <c r="C145">
        <v>2104.4</v>
      </c>
      <c r="D145">
        <v>3945.75</v>
      </c>
      <c r="E145">
        <v>14730.8</v>
      </c>
      <c r="F145">
        <v>0</v>
      </c>
      <c r="G145">
        <v>27883.3</v>
      </c>
      <c r="I145" s="3" t="s">
        <v>206</v>
      </c>
      <c r="J145">
        <f t="shared" si="6"/>
        <v>8.8681809941811451</v>
      </c>
      <c r="K145">
        <f t="shared" si="6"/>
        <v>7.6517856698566522</v>
      </c>
      <c r="L145">
        <f t="shared" si="6"/>
        <v>8.2803943292790265</v>
      </c>
      <c r="M145">
        <f t="shared" si="5"/>
        <v>9.5976958189119657</v>
      </c>
      <c r="N145">
        <f>_xlfn.FORECAST.LINEAR(5, J145:M145, {1,2,3,4})</f>
        <v>9.3038024864609064</v>
      </c>
      <c r="O145">
        <f t="shared" si="7"/>
        <v>10979.690054317971</v>
      </c>
      <c r="Q145" s="3" t="s">
        <v>212</v>
      </c>
      <c r="R145">
        <v>2983.7463699181953</v>
      </c>
    </row>
    <row r="146" spans="1:18" x14ac:dyDescent="0.35">
      <c r="A146" t="s">
        <v>196</v>
      </c>
      <c r="B146">
        <v>17033.5</v>
      </c>
      <c r="C146">
        <v>4428.71</v>
      </c>
      <c r="D146">
        <v>14648.81</v>
      </c>
      <c r="E146">
        <v>4769.38</v>
      </c>
      <c r="F146">
        <v>0</v>
      </c>
      <c r="G146">
        <v>40880.399999999994</v>
      </c>
      <c r="I146" s="3" t="s">
        <v>196</v>
      </c>
      <c r="J146">
        <f t="shared" si="6"/>
        <v>9.7429372722116288</v>
      </c>
      <c r="K146">
        <f t="shared" si="6"/>
        <v>8.3958636242450186</v>
      </c>
      <c r="L146">
        <f t="shared" si="6"/>
        <v>9.5921143824770443</v>
      </c>
      <c r="M146">
        <f t="shared" si="5"/>
        <v>8.4699715963987412</v>
      </c>
      <c r="N146">
        <f>_xlfn.FORECAST.LINEAR(5, J146:M146, {1,2,3,4})</f>
        <v>8.394560151531449</v>
      </c>
      <c r="O146">
        <f t="shared" si="7"/>
        <v>4422.9410580047306</v>
      </c>
      <c r="Q146" s="3" t="s">
        <v>54</v>
      </c>
      <c r="R146">
        <v>2966.2781184630003</v>
      </c>
    </row>
    <row r="147" spans="1:18" x14ac:dyDescent="0.35">
      <c r="A147" t="s">
        <v>70</v>
      </c>
      <c r="B147">
        <v>8789.6</v>
      </c>
      <c r="C147">
        <v>21974</v>
      </c>
      <c r="D147">
        <v>0</v>
      </c>
      <c r="E147">
        <v>3076.36</v>
      </c>
      <c r="F147">
        <v>0</v>
      </c>
      <c r="G147">
        <v>33839.96</v>
      </c>
      <c r="I147" s="3" t="s">
        <v>70</v>
      </c>
      <c r="J147">
        <f t="shared" si="6"/>
        <v>9.0813244833866715</v>
      </c>
      <c r="K147">
        <f t="shared" si="6"/>
        <v>9.9976152152608257</v>
      </c>
      <c r="L147" t="e">
        <f t="shared" si="6"/>
        <v>#NUM!</v>
      </c>
      <c r="M147">
        <f t="shared" si="5"/>
        <v>8.0315023588879928</v>
      </c>
      <c r="N147" t="e">
        <f>_xlfn.FORECAST.LINEAR(5, J147:M147, {1,2,3,4})</f>
        <v>#NUM!</v>
      </c>
      <c r="O147" t="e">
        <f t="shared" si="7"/>
        <v>#NUM!</v>
      </c>
      <c r="Q147" s="3" t="s">
        <v>94</v>
      </c>
      <c r="R147">
        <v>2805.0356641089379</v>
      </c>
    </row>
    <row r="148" spans="1:18" x14ac:dyDescent="0.35">
      <c r="A148" t="s">
        <v>168</v>
      </c>
      <c r="B148">
        <v>7699.89</v>
      </c>
      <c r="C148">
        <v>9566.5300000000007</v>
      </c>
      <c r="D148">
        <v>4433.2700000000004</v>
      </c>
      <c r="E148">
        <v>6533.24</v>
      </c>
      <c r="F148">
        <v>0</v>
      </c>
      <c r="G148">
        <v>28232.93</v>
      </c>
      <c r="I148" s="3" t="s">
        <v>168</v>
      </c>
      <c r="J148">
        <f t="shared" si="6"/>
        <v>8.9489613220254469</v>
      </c>
      <c r="K148">
        <f t="shared" si="6"/>
        <v>9.166025827263276</v>
      </c>
      <c r="L148">
        <f t="shared" si="6"/>
        <v>8.3968927397254074</v>
      </c>
      <c r="M148">
        <f t="shared" si="5"/>
        <v>8.7846582707341714</v>
      </c>
      <c r="N148">
        <f>_xlfn.FORECAST.LINEAR(5, J148:M148, {1,2,3,4})</f>
        <v>8.5086239795841525</v>
      </c>
      <c r="O148">
        <f t="shared" si="7"/>
        <v>4957.336996065289</v>
      </c>
      <c r="Q148" s="3" t="s">
        <v>49</v>
      </c>
      <c r="R148">
        <v>2715.8797196830556</v>
      </c>
    </row>
    <row r="149" spans="1:18" x14ac:dyDescent="0.35">
      <c r="A149" t="s">
        <v>27</v>
      </c>
      <c r="B149">
        <v>18028.32</v>
      </c>
      <c r="C149">
        <v>7109.76</v>
      </c>
      <c r="D149">
        <v>9141.1200000000008</v>
      </c>
      <c r="E149">
        <v>0</v>
      </c>
      <c r="F149">
        <v>0</v>
      </c>
      <c r="G149">
        <v>34279.200000000004</v>
      </c>
      <c r="I149" s="3" t="s">
        <v>27</v>
      </c>
      <c r="J149">
        <f t="shared" si="6"/>
        <v>9.7996991338194146</v>
      </c>
      <c r="K149">
        <f t="shared" si="6"/>
        <v>8.8692237669533025</v>
      </c>
      <c r="L149">
        <f t="shared" si="6"/>
        <v>9.1205381952342091</v>
      </c>
      <c r="M149" t="e">
        <f t="shared" si="5"/>
        <v>#NUM!</v>
      </c>
      <c r="N149" t="e">
        <f>_xlfn.FORECAST.LINEAR(5, J149:M149, {1,2,3,4})</f>
        <v>#NUM!</v>
      </c>
      <c r="O149" t="e">
        <f t="shared" si="7"/>
        <v>#NUM!</v>
      </c>
      <c r="Q149" s="3" t="s">
        <v>190</v>
      </c>
      <c r="R149">
        <v>2561.9115751189029</v>
      </c>
    </row>
    <row r="150" spans="1:18" x14ac:dyDescent="0.35">
      <c r="A150" t="s">
        <v>188</v>
      </c>
      <c r="B150">
        <v>124.32</v>
      </c>
      <c r="C150">
        <v>714.84</v>
      </c>
      <c r="D150">
        <v>994.56</v>
      </c>
      <c r="E150">
        <v>295.26</v>
      </c>
      <c r="F150">
        <v>0</v>
      </c>
      <c r="G150">
        <v>2128.98</v>
      </c>
      <c r="I150" s="3" t="s">
        <v>188</v>
      </c>
      <c r="J150">
        <f t="shared" si="6"/>
        <v>4.8228588866193371</v>
      </c>
      <c r="K150">
        <f t="shared" si="6"/>
        <v>6.572058741428596</v>
      </c>
      <c r="L150">
        <f t="shared" si="6"/>
        <v>6.9023004282991733</v>
      </c>
      <c r="M150">
        <f t="shared" si="5"/>
        <v>5.6878563241059421</v>
      </c>
      <c r="N150">
        <f>_xlfn.FORECAST.LINEAR(5, J150:M150, {1,2,3,4})</f>
        <v>6.7275770949458611</v>
      </c>
      <c r="O150">
        <f t="shared" si="7"/>
        <v>835.12139285256114</v>
      </c>
      <c r="Q150" s="3" t="s">
        <v>77</v>
      </c>
      <c r="R150">
        <v>2353.3063125584099</v>
      </c>
    </row>
    <row r="151" spans="1:18" x14ac:dyDescent="0.35">
      <c r="A151" t="s">
        <v>34</v>
      </c>
      <c r="B151">
        <v>42663.42</v>
      </c>
      <c r="C151">
        <v>21442.1</v>
      </c>
      <c r="D151">
        <v>7373.09</v>
      </c>
      <c r="E151">
        <v>15065.27</v>
      </c>
      <c r="F151">
        <v>0</v>
      </c>
      <c r="G151">
        <v>86543.88</v>
      </c>
      <c r="I151" s="3" t="s">
        <v>34</v>
      </c>
      <c r="J151">
        <f t="shared" si="6"/>
        <v>10.661097157588369</v>
      </c>
      <c r="K151">
        <f t="shared" si="6"/>
        <v>9.9731115581493643</v>
      </c>
      <c r="L151">
        <f t="shared" si="6"/>
        <v>8.9055921646152711</v>
      </c>
      <c r="M151">
        <f t="shared" si="5"/>
        <v>9.6201473737403393</v>
      </c>
      <c r="N151">
        <f>_xlfn.FORECAST.LINEAR(5, J151:M151, {1,2,3,4})</f>
        <v>8.7423948772537905</v>
      </c>
      <c r="O151">
        <f t="shared" si="7"/>
        <v>6262.8765870997759</v>
      </c>
      <c r="Q151" s="3" t="s">
        <v>68</v>
      </c>
      <c r="R151">
        <v>2240.3994999269112</v>
      </c>
    </row>
    <row r="152" spans="1:18" x14ac:dyDescent="0.35">
      <c r="A152" t="s">
        <v>195</v>
      </c>
      <c r="B152">
        <v>6593.6</v>
      </c>
      <c r="C152">
        <v>3296.8</v>
      </c>
      <c r="D152">
        <v>9890.4</v>
      </c>
      <c r="E152">
        <v>0</v>
      </c>
      <c r="F152">
        <v>0</v>
      </c>
      <c r="G152">
        <v>19780.800000000003</v>
      </c>
      <c r="I152" s="3" t="s">
        <v>195</v>
      </c>
      <c r="J152">
        <f t="shared" si="6"/>
        <v>8.7938547605845532</v>
      </c>
      <c r="K152">
        <f t="shared" si="6"/>
        <v>8.1007075800246078</v>
      </c>
      <c r="L152">
        <f t="shared" si="6"/>
        <v>9.1993198686927169</v>
      </c>
      <c r="M152" t="e">
        <f t="shared" si="5"/>
        <v>#NUM!</v>
      </c>
      <c r="N152" t="e">
        <f>_xlfn.FORECAST.LINEAR(5, J152:M152, {1,2,3,4})</f>
        <v>#NUM!</v>
      </c>
      <c r="O152" t="e">
        <f t="shared" si="7"/>
        <v>#NUM!</v>
      </c>
      <c r="Q152" s="3" t="s">
        <v>82</v>
      </c>
      <c r="R152">
        <v>2069.7210330560542</v>
      </c>
    </row>
    <row r="153" spans="1:18" x14ac:dyDescent="0.35">
      <c r="A153" t="s">
        <v>36</v>
      </c>
      <c r="B153">
        <v>2063.3000000000002</v>
      </c>
      <c r="C153">
        <v>20014.009999999998</v>
      </c>
      <c r="D153">
        <v>2063.3000000000002</v>
      </c>
      <c r="E153">
        <v>10935.49</v>
      </c>
      <c r="F153">
        <v>0</v>
      </c>
      <c r="G153">
        <v>35076.1</v>
      </c>
      <c r="I153" s="3" t="s">
        <v>36</v>
      </c>
      <c r="J153">
        <f t="shared" si="6"/>
        <v>7.632061921791184</v>
      </c>
      <c r="K153">
        <f t="shared" si="6"/>
        <v>9.9041878073005218</v>
      </c>
      <c r="L153">
        <f t="shared" si="6"/>
        <v>7.632061921791184</v>
      </c>
      <c r="M153">
        <f t="shared" si="5"/>
        <v>9.2997687423492597</v>
      </c>
      <c r="N153">
        <f>_xlfn.FORECAST.LINEAR(5, J153:M153, {1,2,3,4})</f>
        <v>9.2997687423492597</v>
      </c>
      <c r="O153">
        <f t="shared" si="7"/>
        <v>10935.489999999993</v>
      </c>
      <c r="Q153" s="3" t="s">
        <v>183</v>
      </c>
      <c r="R153">
        <v>2020.4210297361285</v>
      </c>
    </row>
    <row r="154" spans="1:18" x14ac:dyDescent="0.35">
      <c r="A154" t="s">
        <v>141</v>
      </c>
      <c r="B154">
        <v>25003</v>
      </c>
      <c r="C154">
        <v>10910.4</v>
      </c>
      <c r="D154">
        <v>7728.2</v>
      </c>
      <c r="E154">
        <v>19547.8</v>
      </c>
      <c r="F154">
        <v>0</v>
      </c>
      <c r="G154">
        <v>63189.399999999994</v>
      </c>
      <c r="I154" s="3" t="s">
        <v>141</v>
      </c>
      <c r="J154">
        <f t="shared" si="6"/>
        <v>10.126751096650914</v>
      </c>
      <c r="K154">
        <f t="shared" si="6"/>
        <v>9.2974717417663886</v>
      </c>
      <c r="L154">
        <f t="shared" si="6"/>
        <v>8.9526312554746585</v>
      </c>
      <c r="M154">
        <f t="shared" si="5"/>
        <v>9.8806180271120052</v>
      </c>
      <c r="N154">
        <f>_xlfn.FORECAST.LINEAR(5, J154:M154, {1,2,3,4})</f>
        <v>9.2935581065238786</v>
      </c>
      <c r="O154">
        <f t="shared" si="7"/>
        <v>10867.784119949125</v>
      </c>
      <c r="Q154" s="3" t="s">
        <v>209</v>
      </c>
      <c r="R154">
        <v>1967.3400000000015</v>
      </c>
    </row>
    <row r="155" spans="1:18" x14ac:dyDescent="0.35">
      <c r="A155" t="s">
        <v>109</v>
      </c>
      <c r="B155">
        <v>8160.72</v>
      </c>
      <c r="C155">
        <v>14998.08</v>
      </c>
      <c r="D155">
        <v>4631.76</v>
      </c>
      <c r="E155">
        <v>1543.92</v>
      </c>
      <c r="F155">
        <v>0</v>
      </c>
      <c r="G155">
        <v>29334.479999999996</v>
      </c>
      <c r="I155" s="3" t="s">
        <v>109</v>
      </c>
      <c r="J155">
        <f t="shared" si="6"/>
        <v>9.0070876793597652</v>
      </c>
      <c r="K155">
        <f t="shared" si="6"/>
        <v>9.6156774718916473</v>
      </c>
      <c r="L155">
        <f t="shared" si="6"/>
        <v>8.4406922044389638</v>
      </c>
      <c r="M155">
        <f t="shared" si="5"/>
        <v>7.3420799157708547</v>
      </c>
      <c r="N155">
        <f>_xlfn.FORECAST.LINEAR(5, J155:M155, {1,2,3,4})</f>
        <v>7.0588821783104549</v>
      </c>
      <c r="O155">
        <f t="shared" si="7"/>
        <v>1163.1442509410861</v>
      </c>
      <c r="Q155" s="3" t="s">
        <v>118</v>
      </c>
      <c r="R155">
        <v>1934.5680034571008</v>
      </c>
    </row>
    <row r="156" spans="1:18" x14ac:dyDescent="0.35">
      <c r="A156" t="s">
        <v>53</v>
      </c>
      <c r="B156">
        <v>1954.86</v>
      </c>
      <c r="C156">
        <v>1229.67</v>
      </c>
      <c r="D156">
        <v>725.19</v>
      </c>
      <c r="E156">
        <v>977.43</v>
      </c>
      <c r="F156">
        <v>0</v>
      </c>
      <c r="G156">
        <v>4887.1499999999996</v>
      </c>
      <c r="I156" s="3" t="s">
        <v>53</v>
      </c>
      <c r="J156">
        <f t="shared" si="6"/>
        <v>7.5780738586020613</v>
      </c>
      <c r="K156">
        <f t="shared" si="6"/>
        <v>7.1145011196866159</v>
      </c>
      <c r="L156">
        <f t="shared" si="6"/>
        <v>6.5864336894861193</v>
      </c>
      <c r="M156">
        <f t="shared" si="5"/>
        <v>6.8849266780421159</v>
      </c>
      <c r="N156">
        <f>_xlfn.FORECAST.LINEAR(5, J156:M156, {1,2,3,4})</f>
        <v>6.3891065934841453</v>
      </c>
      <c r="O156">
        <f t="shared" si="7"/>
        <v>595.32447526538033</v>
      </c>
      <c r="Q156" s="3" t="s">
        <v>64</v>
      </c>
      <c r="R156">
        <v>1903.0914599527289</v>
      </c>
    </row>
    <row r="157" spans="1:18" x14ac:dyDescent="0.35">
      <c r="A157" t="s">
        <v>52</v>
      </c>
      <c r="B157">
        <v>10127.15</v>
      </c>
      <c r="C157">
        <v>9758.89</v>
      </c>
      <c r="D157">
        <v>12704.97</v>
      </c>
      <c r="E157">
        <v>5155.6400000000003</v>
      </c>
      <c r="F157">
        <v>0</v>
      </c>
      <c r="G157">
        <v>37746.65</v>
      </c>
      <c r="I157" s="3" t="s">
        <v>52</v>
      </c>
      <c r="J157">
        <f t="shared" si="6"/>
        <v>9.2229752151115996</v>
      </c>
      <c r="K157">
        <f t="shared" si="6"/>
        <v>9.1859339434312499</v>
      </c>
      <c r="L157">
        <f t="shared" si="6"/>
        <v>9.4497485344763881</v>
      </c>
      <c r="M157">
        <f t="shared" si="5"/>
        <v>8.5478465400543335</v>
      </c>
      <c r="N157">
        <f>_xlfn.FORECAST.LINEAR(5, J157:M157, {1,2,3,4})</f>
        <v>8.6612331997367278</v>
      </c>
      <c r="O157">
        <f t="shared" si="7"/>
        <v>5774.6515721138039</v>
      </c>
      <c r="Q157" s="3" t="s">
        <v>142</v>
      </c>
      <c r="R157">
        <v>1868.3308181865755</v>
      </c>
    </row>
    <row r="158" spans="1:18" x14ac:dyDescent="0.35">
      <c r="A158" t="s">
        <v>194</v>
      </c>
      <c r="B158">
        <v>1365.1</v>
      </c>
      <c r="C158">
        <v>0</v>
      </c>
      <c r="D158">
        <v>1927.2</v>
      </c>
      <c r="E158">
        <v>441.65</v>
      </c>
      <c r="F158">
        <v>0</v>
      </c>
      <c r="G158">
        <v>3733.9500000000003</v>
      </c>
      <c r="I158" s="3" t="s">
        <v>194</v>
      </c>
      <c r="J158">
        <f t="shared" si="6"/>
        <v>7.2189829650089319</v>
      </c>
      <c r="K158" t="e">
        <f t="shared" si="6"/>
        <v>#NUM!</v>
      </c>
      <c r="L158">
        <f t="shared" si="6"/>
        <v>7.5638234513006619</v>
      </c>
      <c r="M158">
        <f t="shared" si="5"/>
        <v>6.090517713191141</v>
      </c>
      <c r="N158" t="e">
        <f>_xlfn.FORECAST.LINEAR(5, J158:M158, {1,2,3,4})</f>
        <v>#NUM!</v>
      </c>
      <c r="O158" t="e">
        <f t="shared" si="7"/>
        <v>#NUM!</v>
      </c>
      <c r="Q158" s="3" t="s">
        <v>177</v>
      </c>
      <c r="R158">
        <v>1820.6099217370163</v>
      </c>
    </row>
    <row r="159" spans="1:18" x14ac:dyDescent="0.35">
      <c r="A159" t="s">
        <v>184</v>
      </c>
      <c r="B159">
        <v>29009.82</v>
      </c>
      <c r="C159">
        <v>4266.1499999999996</v>
      </c>
      <c r="D159">
        <v>14220.5</v>
      </c>
      <c r="E159">
        <v>15642.55</v>
      </c>
      <c r="F159">
        <v>0</v>
      </c>
      <c r="G159">
        <v>63139.020000000004</v>
      </c>
      <c r="I159" s="3" t="s">
        <v>184</v>
      </c>
      <c r="J159">
        <f t="shared" si="6"/>
        <v>10.27538967233922</v>
      </c>
      <c r="K159">
        <f t="shared" si="6"/>
        <v>8.3584670601571585</v>
      </c>
      <c r="L159">
        <f t="shared" si="6"/>
        <v>9.5624398644830944</v>
      </c>
      <c r="M159">
        <f t="shared" si="5"/>
        <v>9.65775004428742</v>
      </c>
      <c r="N159">
        <f>_xlfn.FORECAST.LINEAR(5, J159:M159, {1,2,3,4})</f>
        <v>9.3012751403593583</v>
      </c>
      <c r="O159">
        <f t="shared" si="7"/>
        <v>10951.975614206185</v>
      </c>
      <c r="Q159" s="3" t="s">
        <v>174</v>
      </c>
      <c r="R159">
        <v>1767.325873802148</v>
      </c>
    </row>
    <row r="160" spans="1:18" x14ac:dyDescent="0.35">
      <c r="A160" t="s">
        <v>71</v>
      </c>
      <c r="B160">
        <v>4853.3999999999996</v>
      </c>
      <c r="C160">
        <v>13104.18</v>
      </c>
      <c r="D160">
        <v>1941.36</v>
      </c>
      <c r="E160">
        <v>0</v>
      </c>
      <c r="F160">
        <v>0</v>
      </c>
      <c r="G160">
        <v>19898.940000000002</v>
      </c>
      <c r="I160" s="3" t="s">
        <v>71</v>
      </c>
      <c r="J160">
        <f t="shared" si="6"/>
        <v>8.4874347692519621</v>
      </c>
      <c r="K160">
        <f t="shared" si="6"/>
        <v>9.4806865422622462</v>
      </c>
      <c r="L160">
        <f t="shared" si="6"/>
        <v>7.5711440373778069</v>
      </c>
      <c r="M160" t="e">
        <f t="shared" si="5"/>
        <v>#NUM!</v>
      </c>
      <c r="N160" t="e">
        <f>_xlfn.FORECAST.LINEAR(5, J160:M160, {1,2,3,4})</f>
        <v>#NUM!</v>
      </c>
      <c r="O160" t="e">
        <f t="shared" si="7"/>
        <v>#NUM!</v>
      </c>
      <c r="Q160" s="3" t="s">
        <v>66</v>
      </c>
      <c r="R160">
        <v>1762.368962788441</v>
      </c>
    </row>
    <row r="161" spans="1:18" x14ac:dyDescent="0.35">
      <c r="A161" t="s">
        <v>78</v>
      </c>
      <c r="B161">
        <v>12594.41</v>
      </c>
      <c r="C161">
        <v>3474.32</v>
      </c>
      <c r="D161">
        <v>7382.93</v>
      </c>
      <c r="E161">
        <v>8251.51</v>
      </c>
      <c r="F161">
        <v>0</v>
      </c>
      <c r="G161">
        <v>31703.17</v>
      </c>
      <c r="I161" s="3" t="s">
        <v>78</v>
      </c>
      <c r="J161">
        <f t="shared" si="6"/>
        <v>9.4410083437037891</v>
      </c>
      <c r="K161">
        <f t="shared" si="6"/>
        <v>8.1531540553971507</v>
      </c>
      <c r="L161">
        <f t="shared" si="6"/>
        <v>8.9069258577735297</v>
      </c>
      <c r="M161">
        <f t="shared" si="5"/>
        <v>9.0181514928837547</v>
      </c>
      <c r="N161">
        <f>_xlfn.FORECAST.LINEAR(5, J161:M161, {1,2,3,4})</f>
        <v>8.7511102499186233</v>
      </c>
      <c r="O161">
        <f t="shared" si="7"/>
        <v>6317.6984399375588</v>
      </c>
      <c r="Q161" s="3" t="s">
        <v>102</v>
      </c>
      <c r="R161">
        <v>1734.320520461056</v>
      </c>
    </row>
    <row r="162" spans="1:18" x14ac:dyDescent="0.35">
      <c r="A162" t="s">
        <v>163</v>
      </c>
      <c r="B162">
        <v>0</v>
      </c>
      <c r="C162">
        <v>16430.22</v>
      </c>
      <c r="D162">
        <v>15986.16</v>
      </c>
      <c r="E162">
        <v>23091.119999999999</v>
      </c>
      <c r="F162">
        <v>0</v>
      </c>
      <c r="G162">
        <v>55507.5</v>
      </c>
      <c r="I162" s="3" t="s">
        <v>163</v>
      </c>
      <c r="J162" t="e">
        <f t="shared" si="6"/>
        <v>#NUM!</v>
      </c>
      <c r="K162">
        <f t="shared" si="6"/>
        <v>9.7068776010816542</v>
      </c>
      <c r="L162">
        <f t="shared" si="6"/>
        <v>9.6794786268935393</v>
      </c>
      <c r="M162">
        <f t="shared" si="5"/>
        <v>10.047203407018857</v>
      </c>
      <c r="N162" t="e">
        <f>_xlfn.FORECAST.LINEAR(5, J162:M162, {1,2,3,4})</f>
        <v>#NUM!</v>
      </c>
      <c r="O162" t="e">
        <f t="shared" si="7"/>
        <v>#NUM!</v>
      </c>
      <c r="Q162" s="3" t="s">
        <v>160</v>
      </c>
      <c r="R162">
        <v>1627.6115201423238</v>
      </c>
    </row>
    <row r="163" spans="1:18" x14ac:dyDescent="0.35">
      <c r="A163" t="s">
        <v>77</v>
      </c>
      <c r="B163">
        <v>4275.7</v>
      </c>
      <c r="C163">
        <v>2643.16</v>
      </c>
      <c r="D163">
        <v>4353.4399999999996</v>
      </c>
      <c r="E163">
        <v>2332.1999999999998</v>
      </c>
      <c r="F163">
        <v>0</v>
      </c>
      <c r="G163">
        <v>13604.5</v>
      </c>
      <c r="I163" s="3" t="s">
        <v>77</v>
      </c>
      <c r="J163">
        <f t="shared" si="6"/>
        <v>8.3607031106565479</v>
      </c>
      <c r="K163">
        <f t="shared" si="6"/>
        <v>7.8797304500402383</v>
      </c>
      <c r="L163">
        <f t="shared" si="6"/>
        <v>8.3787216161592255</v>
      </c>
      <c r="M163">
        <f t="shared" si="5"/>
        <v>7.7545673070862327</v>
      </c>
      <c r="N163">
        <f>_xlfn.FORECAST.LINEAR(5, J163:M163, {1,2,3,4})</f>
        <v>7.7635765598375706</v>
      </c>
      <c r="O163">
        <f t="shared" si="7"/>
        <v>2353.3063125584099</v>
      </c>
      <c r="Q163" s="3" t="s">
        <v>123</v>
      </c>
      <c r="R163">
        <v>1542.3592886565898</v>
      </c>
    </row>
    <row r="164" spans="1:18" x14ac:dyDescent="0.35">
      <c r="A164" t="s">
        <v>84</v>
      </c>
      <c r="B164">
        <v>592.02</v>
      </c>
      <c r="C164">
        <v>753.48</v>
      </c>
      <c r="D164">
        <v>107.64</v>
      </c>
      <c r="E164">
        <v>1991.34</v>
      </c>
      <c r="F164">
        <v>0</v>
      </c>
      <c r="G164">
        <v>3444.48</v>
      </c>
      <c r="I164" s="3" t="s">
        <v>84</v>
      </c>
      <c r="J164">
        <f t="shared" si="6"/>
        <v>6.3835404180971302</v>
      </c>
      <c r="K164">
        <f t="shared" si="6"/>
        <v>6.6247024749140184</v>
      </c>
      <c r="L164">
        <f t="shared" si="6"/>
        <v>4.678792325858705</v>
      </c>
      <c r="M164">
        <f t="shared" si="5"/>
        <v>7.5965630579429844</v>
      </c>
      <c r="N164">
        <f>_xlfn.FORECAST.LINEAR(5, J164:M164, {1,2,3,4})</f>
        <v>6.7441890118237708</v>
      </c>
      <c r="O164">
        <f t="shared" si="7"/>
        <v>849.11022901516196</v>
      </c>
      <c r="Q164" s="3" t="s">
        <v>162</v>
      </c>
      <c r="R164">
        <v>1540.6803991443828</v>
      </c>
    </row>
    <row r="165" spans="1:18" x14ac:dyDescent="0.35">
      <c r="A165" t="s">
        <v>203</v>
      </c>
      <c r="B165">
        <v>13331.06</v>
      </c>
      <c r="C165">
        <v>8233.89</v>
      </c>
      <c r="D165">
        <v>784.18</v>
      </c>
      <c r="E165">
        <v>1960.45</v>
      </c>
      <c r="F165">
        <v>0</v>
      </c>
      <c r="G165">
        <v>24309.579999999998</v>
      </c>
      <c r="I165" s="3" t="s">
        <v>203</v>
      </c>
      <c r="J165">
        <f t="shared" si="6"/>
        <v>9.497851929891187</v>
      </c>
      <c r="K165">
        <f t="shared" si="6"/>
        <v>9.0160138429984471</v>
      </c>
      <c r="L165">
        <f t="shared" si="6"/>
        <v>6.6646385858349699</v>
      </c>
      <c r="M165">
        <f t="shared" si="5"/>
        <v>7.580929317709125</v>
      </c>
      <c r="N165">
        <f>_xlfn.FORECAST.LINEAR(5, J165:M165, {1,2,3,4})</f>
        <v>6.1643226456810165</v>
      </c>
      <c r="O165">
        <f t="shared" si="7"/>
        <v>475.47896610247864</v>
      </c>
      <c r="Q165" s="3" t="s">
        <v>48</v>
      </c>
      <c r="R165">
        <v>1539.169629638008</v>
      </c>
    </row>
    <row r="166" spans="1:18" x14ac:dyDescent="0.35">
      <c r="A166" t="s">
        <v>93</v>
      </c>
      <c r="B166">
        <v>850.32</v>
      </c>
      <c r="C166">
        <v>2173.04</v>
      </c>
      <c r="D166">
        <v>3590.24</v>
      </c>
      <c r="E166">
        <v>1511.68</v>
      </c>
      <c r="F166">
        <v>0</v>
      </c>
      <c r="G166">
        <v>8125.2800000000007</v>
      </c>
      <c r="I166" s="3" t="s">
        <v>93</v>
      </c>
      <c r="J166">
        <f t="shared" si="6"/>
        <v>6.7456127492253266</v>
      </c>
      <c r="K166">
        <f t="shared" si="6"/>
        <v>7.6838823878182563</v>
      </c>
      <c r="L166">
        <f t="shared" si="6"/>
        <v>8.1859743316154923</v>
      </c>
      <c r="M166">
        <f t="shared" si="5"/>
        <v>7.3209768941288882</v>
      </c>
      <c r="N166">
        <f>_xlfn.FORECAST.LINEAR(5, J166:M166, {1,2,3,4})</f>
        <v>8.0411576853239701</v>
      </c>
      <c r="O166">
        <f t="shared" si="7"/>
        <v>3106.2071200027103</v>
      </c>
      <c r="Q166" s="3" t="s">
        <v>112</v>
      </c>
      <c r="R166">
        <v>1506.025949736591</v>
      </c>
    </row>
    <row r="167" spans="1:18" x14ac:dyDescent="0.35">
      <c r="A167" t="s">
        <v>199</v>
      </c>
      <c r="B167">
        <v>5230.7299999999996</v>
      </c>
      <c r="C167">
        <v>3246.66</v>
      </c>
      <c r="D167">
        <v>7755.91</v>
      </c>
      <c r="E167">
        <v>8116.65</v>
      </c>
      <c r="F167">
        <v>0</v>
      </c>
      <c r="G167">
        <v>24349.949999999997</v>
      </c>
      <c r="I167" s="3" t="s">
        <v>199</v>
      </c>
      <c r="J167">
        <f t="shared" si="6"/>
        <v>8.5623061266685809</v>
      </c>
      <c r="K167">
        <f t="shared" si="6"/>
        <v>8.0853820545782717</v>
      </c>
      <c r="L167">
        <f t="shared" si="6"/>
        <v>8.9562104123756701</v>
      </c>
      <c r="M167">
        <f t="shared" si="5"/>
        <v>9.0016727864524277</v>
      </c>
      <c r="N167">
        <f>_xlfn.FORECAST.LINEAR(5, J167:M167, {1,2,3,4})</f>
        <v>9.1986249293059714</v>
      </c>
      <c r="O167">
        <f t="shared" si="7"/>
        <v>9883.529159174801</v>
      </c>
      <c r="Q167" s="3" t="s">
        <v>44</v>
      </c>
      <c r="R167">
        <v>1498.3441891737568</v>
      </c>
    </row>
    <row r="168" spans="1:18" x14ac:dyDescent="0.35">
      <c r="A168" t="s">
        <v>216</v>
      </c>
      <c r="B168">
        <v>6082.4</v>
      </c>
      <c r="C168">
        <v>11252.44</v>
      </c>
      <c r="D168">
        <v>5170.04</v>
      </c>
      <c r="E168">
        <v>9123.6</v>
      </c>
      <c r="F168">
        <v>0</v>
      </c>
      <c r="G168">
        <v>31628.480000000003</v>
      </c>
      <c r="I168" s="3" t="s">
        <v>216</v>
      </c>
      <c r="J168">
        <f t="shared" si="6"/>
        <v>8.7131546339142272</v>
      </c>
      <c r="K168">
        <f t="shared" si="6"/>
        <v>9.3283402730044607</v>
      </c>
      <c r="L168">
        <f t="shared" si="6"/>
        <v>8.550635704416452</v>
      </c>
      <c r="M168">
        <f t="shared" si="5"/>
        <v>9.1186197420223909</v>
      </c>
      <c r="N168">
        <f>_xlfn.FORECAST.LINEAR(5, J168:M168, {1,2,3,4})</f>
        <v>9.0373602772735033</v>
      </c>
      <c r="O168">
        <f t="shared" si="7"/>
        <v>8411.5435810557337</v>
      </c>
      <c r="Q168" s="3" t="s">
        <v>75</v>
      </c>
      <c r="R168">
        <v>1265.3625645752954</v>
      </c>
    </row>
    <row r="169" spans="1:18" x14ac:dyDescent="0.35">
      <c r="A169" t="s">
        <v>155</v>
      </c>
      <c r="B169">
        <v>8547.91</v>
      </c>
      <c r="C169">
        <v>26543.51</v>
      </c>
      <c r="D169">
        <v>7648.13</v>
      </c>
      <c r="E169">
        <v>15296.26</v>
      </c>
      <c r="F169">
        <v>0</v>
      </c>
      <c r="G169">
        <v>58035.81</v>
      </c>
      <c r="I169" s="3" t="s">
        <v>155</v>
      </c>
      <c r="J169">
        <f t="shared" si="6"/>
        <v>9.0534420876049477</v>
      </c>
      <c r="K169">
        <f t="shared" si="6"/>
        <v>10.186540552344228</v>
      </c>
      <c r="L169">
        <f t="shared" si="6"/>
        <v>8.9422164524947245</v>
      </c>
      <c r="M169">
        <f t="shared" si="5"/>
        <v>9.6353636330546699</v>
      </c>
      <c r="N169">
        <f>_xlfn.FORECAST.LINEAR(5, J169:M169, {1,2,3,4})</f>
        <v>9.5797508154995583</v>
      </c>
      <c r="O169">
        <f t="shared" si="7"/>
        <v>14468.813448948902</v>
      </c>
      <c r="Q169" s="3" t="s">
        <v>122</v>
      </c>
      <c r="R169">
        <v>1210.1292365765676</v>
      </c>
    </row>
    <row r="170" spans="1:18" x14ac:dyDescent="0.35">
      <c r="A170" t="s">
        <v>130</v>
      </c>
      <c r="B170">
        <v>7984.22</v>
      </c>
      <c r="C170">
        <v>6105.58</v>
      </c>
      <c r="D170">
        <v>10332.52</v>
      </c>
      <c r="E170">
        <v>10567.35</v>
      </c>
      <c r="F170">
        <v>0</v>
      </c>
      <c r="G170">
        <v>34989.67</v>
      </c>
      <c r="I170" s="3" t="s">
        <v>130</v>
      </c>
      <c r="J170">
        <f t="shared" si="6"/>
        <v>8.9852223727218856</v>
      </c>
      <c r="K170">
        <f t="shared" si="6"/>
        <v>8.7169583861272066</v>
      </c>
      <c r="L170">
        <f t="shared" si="6"/>
        <v>9.2430514820239846</v>
      </c>
      <c r="M170">
        <f t="shared" si="5"/>
        <v>9.2655243378760428</v>
      </c>
      <c r="N170">
        <f>_xlfn.FORECAST.LINEAR(5, J170:M170, {1,2,3,4})</f>
        <v>9.3944388925270932</v>
      </c>
      <c r="O170">
        <f t="shared" si="7"/>
        <v>12021.3425219115</v>
      </c>
      <c r="Q170" s="3" t="s">
        <v>108</v>
      </c>
      <c r="R170">
        <v>1166.1416430859215</v>
      </c>
    </row>
    <row r="171" spans="1:18" x14ac:dyDescent="0.35">
      <c r="A171" t="s">
        <v>85</v>
      </c>
      <c r="B171">
        <v>1124.24</v>
      </c>
      <c r="C171">
        <v>2248.48</v>
      </c>
      <c r="D171">
        <v>3286.24</v>
      </c>
      <c r="E171">
        <v>3545.68</v>
      </c>
      <c r="F171">
        <v>0</v>
      </c>
      <c r="G171">
        <v>10204.64</v>
      </c>
      <c r="I171" s="3" t="s">
        <v>85</v>
      </c>
      <c r="J171">
        <f t="shared" si="6"/>
        <v>7.0248625307924897</v>
      </c>
      <c r="K171">
        <f t="shared" si="6"/>
        <v>7.7180097113524351</v>
      </c>
      <c r="L171">
        <f t="shared" si="6"/>
        <v>8.097499333057339</v>
      </c>
      <c r="M171">
        <f t="shared" si="5"/>
        <v>8.1734852400352604</v>
      </c>
      <c r="N171">
        <f>_xlfn.FORECAST.LINEAR(5, J171:M171, {1,2,3,4})</f>
        <v>8.7098036411676851</v>
      </c>
      <c r="O171">
        <f t="shared" si="7"/>
        <v>6062.052033703033</v>
      </c>
      <c r="Q171" s="3" t="s">
        <v>109</v>
      </c>
      <c r="R171">
        <v>1163.1442509410861</v>
      </c>
    </row>
    <row r="172" spans="1:18" x14ac:dyDescent="0.35">
      <c r="A172" t="s">
        <v>198</v>
      </c>
      <c r="B172">
        <v>0</v>
      </c>
      <c r="C172">
        <v>562.24</v>
      </c>
      <c r="D172">
        <v>808.22</v>
      </c>
      <c r="E172">
        <v>0</v>
      </c>
      <c r="F172">
        <v>0</v>
      </c>
      <c r="G172">
        <v>1370.46</v>
      </c>
      <c r="I172" s="3" t="s">
        <v>198</v>
      </c>
      <c r="J172" t="e">
        <f t="shared" si="6"/>
        <v>#NUM!</v>
      </c>
      <c r="K172">
        <f t="shared" si="6"/>
        <v>6.3319288049987321</v>
      </c>
      <c r="L172">
        <f t="shared" si="6"/>
        <v>6.6948342986881011</v>
      </c>
      <c r="M172" t="e">
        <f t="shared" si="5"/>
        <v>#NUM!</v>
      </c>
      <c r="N172" t="e">
        <f>_xlfn.FORECAST.LINEAR(5, J172:M172, {1,2,3,4})</f>
        <v>#NUM!</v>
      </c>
      <c r="O172" t="e">
        <f t="shared" si="7"/>
        <v>#NUM!</v>
      </c>
      <c r="Q172" s="3" t="s">
        <v>28</v>
      </c>
      <c r="R172">
        <v>1082.6169918700309</v>
      </c>
    </row>
    <row r="173" spans="1:18" x14ac:dyDescent="0.35">
      <c r="A173" t="s">
        <v>69</v>
      </c>
      <c r="B173">
        <v>16970.5</v>
      </c>
      <c r="C173">
        <v>0</v>
      </c>
      <c r="D173">
        <v>5769.97</v>
      </c>
      <c r="E173">
        <v>6448.79</v>
      </c>
      <c r="F173">
        <v>0</v>
      </c>
      <c r="G173">
        <v>29189.260000000002</v>
      </c>
      <c r="I173" s="3" t="s">
        <v>69</v>
      </c>
      <c r="J173">
        <f t="shared" si="6"/>
        <v>9.7392318215537994</v>
      </c>
      <c r="K173" t="e">
        <f t="shared" si="6"/>
        <v>#NUM!</v>
      </c>
      <c r="L173">
        <f t="shared" si="6"/>
        <v>8.6604221601818701</v>
      </c>
      <c r="M173">
        <f t="shared" si="5"/>
        <v>8.7716477952920933</v>
      </c>
      <c r="N173" t="e">
        <f>_xlfn.FORECAST.LINEAR(5, J173:M173, {1,2,3,4})</f>
        <v>#NUM!</v>
      </c>
      <c r="O173" t="e">
        <f t="shared" si="7"/>
        <v>#NUM!</v>
      </c>
      <c r="Q173" s="3" t="s">
        <v>90</v>
      </c>
      <c r="R173">
        <v>1073.8220140872797</v>
      </c>
    </row>
    <row r="174" spans="1:18" x14ac:dyDescent="0.35">
      <c r="A174" t="s">
        <v>104</v>
      </c>
      <c r="B174">
        <v>3639.24</v>
      </c>
      <c r="C174">
        <v>3142.98</v>
      </c>
      <c r="D174">
        <v>8105.58</v>
      </c>
      <c r="E174">
        <v>2646.72</v>
      </c>
      <c r="F174">
        <v>0</v>
      </c>
      <c r="G174">
        <v>17534.52</v>
      </c>
      <c r="I174" s="3" t="s">
        <v>104</v>
      </c>
      <c r="J174">
        <f t="shared" si="6"/>
        <v>8.1995301476220757</v>
      </c>
      <c r="K174">
        <f t="shared" si="6"/>
        <v>8.0529266734302016</v>
      </c>
      <c r="L174">
        <f t="shared" si="6"/>
        <v>9.0003079923743865</v>
      </c>
      <c r="M174">
        <f t="shared" si="5"/>
        <v>7.8810764165035412</v>
      </c>
      <c r="N174">
        <f>_xlfn.FORECAST.LINEAR(5, J174:M174, {1,2,3,4})</f>
        <v>8.2814653388796966</v>
      </c>
      <c r="O174">
        <f t="shared" si="7"/>
        <v>3949.9781999490474</v>
      </c>
      <c r="Q174" s="3" t="s">
        <v>179</v>
      </c>
      <c r="R174">
        <v>1027.212499999999</v>
      </c>
    </row>
    <row r="175" spans="1:18" x14ac:dyDescent="0.35">
      <c r="A175" t="s">
        <v>81</v>
      </c>
      <c r="B175">
        <v>144.66999999999999</v>
      </c>
      <c r="C175">
        <v>119.14</v>
      </c>
      <c r="D175">
        <v>306.36</v>
      </c>
      <c r="E175">
        <v>229.77</v>
      </c>
      <c r="F175">
        <v>0</v>
      </c>
      <c r="G175">
        <v>799.94</v>
      </c>
      <c r="I175" s="3" t="s">
        <v>81</v>
      </c>
      <c r="J175">
        <f t="shared" si="6"/>
        <v>4.9744552866414988</v>
      </c>
      <c r="K175">
        <f t="shared" si="6"/>
        <v>4.7802992722005415</v>
      </c>
      <c r="L175">
        <f t="shared" si="6"/>
        <v>5.7247608810413926</v>
      </c>
      <c r="M175">
        <f t="shared" si="5"/>
        <v>5.4370788085896118</v>
      </c>
      <c r="N175">
        <f>_xlfn.FORECAST.LINEAR(5, J175:M175, {1,2,3,4})</f>
        <v>5.8122316057895587</v>
      </c>
      <c r="O175">
        <f t="shared" si="7"/>
        <v>334.3644633875893</v>
      </c>
      <c r="Q175" s="3" t="s">
        <v>87</v>
      </c>
      <c r="R175">
        <v>1025.7939266733842</v>
      </c>
    </row>
    <row r="176" spans="1:18" x14ac:dyDescent="0.35">
      <c r="A176" t="s">
        <v>222</v>
      </c>
      <c r="B176">
        <v>9688.7999999999993</v>
      </c>
      <c r="C176">
        <v>15179.12</v>
      </c>
      <c r="D176">
        <v>4521.4399999999996</v>
      </c>
      <c r="E176">
        <v>21961.279999999999</v>
      </c>
      <c r="F176">
        <v>0</v>
      </c>
      <c r="G176">
        <v>51350.64</v>
      </c>
      <c r="I176" s="3" t="s">
        <v>222</v>
      </c>
      <c r="J176">
        <f t="shared" si="6"/>
        <v>9.1787258582068407</v>
      </c>
      <c r="K176">
        <f t="shared" si="6"/>
        <v>9.6276760782547441</v>
      </c>
      <c r="L176">
        <f t="shared" si="6"/>
        <v>8.4165858061599437</v>
      </c>
      <c r="M176">
        <f t="shared" si="5"/>
        <v>9.9970361817207927</v>
      </c>
      <c r="N176">
        <f>_xlfn.FORECAST.LINEAR(5, J176:M176, {1,2,3,4})</f>
        <v>9.615966155697345</v>
      </c>
      <c r="O176">
        <f t="shared" si="7"/>
        <v>15002.410327830234</v>
      </c>
      <c r="Q176" s="3" t="s">
        <v>88</v>
      </c>
      <c r="R176">
        <v>905.92914342305357</v>
      </c>
    </row>
    <row r="177" spans="1:18" x14ac:dyDescent="0.35">
      <c r="A177" t="s">
        <v>192</v>
      </c>
      <c r="B177">
        <v>2562.12</v>
      </c>
      <c r="C177">
        <v>6832.32</v>
      </c>
      <c r="D177">
        <v>2846.8</v>
      </c>
      <c r="E177">
        <v>6547.64</v>
      </c>
      <c r="F177">
        <v>0</v>
      </c>
      <c r="G177">
        <v>18788.879999999997</v>
      </c>
      <c r="I177" s="3" t="s">
        <v>192</v>
      </c>
      <c r="J177">
        <f t="shared" si="6"/>
        <v>7.8485903197672897</v>
      </c>
      <c r="K177">
        <f t="shared" si="6"/>
        <v>8.8294195727790168</v>
      </c>
      <c r="L177">
        <f t="shared" si="6"/>
        <v>7.9539508354251165</v>
      </c>
      <c r="M177">
        <f t="shared" si="5"/>
        <v>8.7868599583602194</v>
      </c>
      <c r="N177">
        <f>_xlfn.FORECAST.LINEAR(5, J177:M177, {1,2,3,4})</f>
        <v>8.8395402161891319</v>
      </c>
      <c r="O177">
        <f t="shared" si="7"/>
        <v>6901.8185662749529</v>
      </c>
      <c r="Q177" s="3" t="s">
        <v>84</v>
      </c>
      <c r="R177">
        <v>849.11022901516196</v>
      </c>
    </row>
    <row r="178" spans="1:18" x14ac:dyDescent="0.35">
      <c r="A178" t="s">
        <v>147</v>
      </c>
      <c r="B178">
        <v>6008.22</v>
      </c>
      <c r="C178">
        <v>3522.06</v>
      </c>
      <c r="D178">
        <v>17403.12</v>
      </c>
      <c r="E178">
        <v>4972.32</v>
      </c>
      <c r="F178">
        <v>0</v>
      </c>
      <c r="G178">
        <v>31905.72</v>
      </c>
      <c r="I178" s="3" t="s">
        <v>147</v>
      </c>
      <c r="J178">
        <f t="shared" si="6"/>
        <v>8.7008838106164301</v>
      </c>
      <c r="K178">
        <f t="shared" si="6"/>
        <v>8.1668013246861726</v>
      </c>
      <c r="L178">
        <f t="shared" si="6"/>
        <v>9.7644047794732689</v>
      </c>
      <c r="M178">
        <f t="shared" si="5"/>
        <v>8.5116418109779008</v>
      </c>
      <c r="N178">
        <f>_xlfn.FORECAST.LINEAR(5, J178:M178, {1,2,3,4})</f>
        <v>9.0434022954063202</v>
      </c>
      <c r="O178">
        <f t="shared" si="7"/>
        <v>8462.520125421177</v>
      </c>
      <c r="Q178" s="3" t="s">
        <v>188</v>
      </c>
      <c r="R178">
        <v>835.12139285256114</v>
      </c>
    </row>
    <row r="179" spans="1:18" x14ac:dyDescent="0.35">
      <c r="A179" t="s">
        <v>103</v>
      </c>
      <c r="B179">
        <v>15076.4</v>
      </c>
      <c r="C179">
        <v>4899.83</v>
      </c>
      <c r="D179">
        <v>21483.87</v>
      </c>
      <c r="E179">
        <v>10176.57</v>
      </c>
      <c r="F179">
        <v>0</v>
      </c>
      <c r="G179">
        <v>51636.67</v>
      </c>
      <c r="I179" s="3" t="s">
        <v>103</v>
      </c>
      <c r="J179">
        <f t="shared" si="6"/>
        <v>9.6208858862717204</v>
      </c>
      <c r="K179">
        <f t="shared" si="6"/>
        <v>8.4969557896193209</v>
      </c>
      <c r="L179">
        <f t="shared" si="6"/>
        <v>9.9750576999923339</v>
      </c>
      <c r="M179">
        <f t="shared" si="5"/>
        <v>9.2278432981621119</v>
      </c>
      <c r="N179">
        <f>_xlfn.FORECAST.LINEAR(5, J179:M179, {1,2,3,4})</f>
        <v>9.4049292050224196</v>
      </c>
      <c r="O179">
        <f t="shared" si="7"/>
        <v>12148.113934886454</v>
      </c>
      <c r="Q179" s="3" t="s">
        <v>161</v>
      </c>
      <c r="R179">
        <v>778.91479516910772</v>
      </c>
    </row>
    <row r="180" spans="1:18" x14ac:dyDescent="0.35">
      <c r="A180" t="s">
        <v>138</v>
      </c>
      <c r="B180">
        <v>8609.44</v>
      </c>
      <c r="C180">
        <v>6149.6</v>
      </c>
      <c r="D180">
        <v>1383.66</v>
      </c>
      <c r="E180">
        <v>0</v>
      </c>
      <c r="F180">
        <v>0</v>
      </c>
      <c r="G180">
        <v>16142.7</v>
      </c>
      <c r="I180" s="3" t="s">
        <v>138</v>
      </c>
      <c r="J180">
        <f t="shared" si="6"/>
        <v>9.0606145546561354</v>
      </c>
      <c r="K180">
        <f t="shared" si="6"/>
        <v>8.7241423180349216</v>
      </c>
      <c r="L180">
        <f t="shared" si="6"/>
        <v>7.2324874412572058</v>
      </c>
      <c r="M180" t="e">
        <f t="shared" si="5"/>
        <v>#NUM!</v>
      </c>
      <c r="N180" t="e">
        <f>_xlfn.FORECAST.LINEAR(5, J180:M180, {1,2,3,4})</f>
        <v>#NUM!</v>
      </c>
      <c r="O180" t="e">
        <f t="shared" si="7"/>
        <v>#NUM!</v>
      </c>
      <c r="Q180" s="3" t="s">
        <v>61</v>
      </c>
      <c r="R180">
        <v>753.07937175307052</v>
      </c>
    </row>
    <row r="181" spans="1:18" x14ac:dyDescent="0.35">
      <c r="A181" t="s">
        <v>98</v>
      </c>
      <c r="B181">
        <v>3477</v>
      </c>
      <c r="C181">
        <v>1326.75</v>
      </c>
      <c r="D181">
        <v>869.25</v>
      </c>
      <c r="E181">
        <v>503.25</v>
      </c>
      <c r="F181">
        <v>0</v>
      </c>
      <c r="G181">
        <v>6176.25</v>
      </c>
      <c r="I181" s="3" t="s">
        <v>98</v>
      </c>
      <c r="J181">
        <f t="shared" si="6"/>
        <v>8.1539251320078616</v>
      </c>
      <c r="K181">
        <f t="shared" si="6"/>
        <v>7.1904876217080043</v>
      </c>
      <c r="L181">
        <f t="shared" si="6"/>
        <v>6.7676307708879708</v>
      </c>
      <c r="M181">
        <f t="shared" si="5"/>
        <v>6.2210870645199012</v>
      </c>
      <c r="N181">
        <f>_xlfn.FORECAST.LINEAR(5, J181:M181, {1,2,3,4})</f>
        <v>5.5279398839599549</v>
      </c>
      <c r="O181">
        <f t="shared" si="7"/>
        <v>251.62499999999986</v>
      </c>
      <c r="Q181" s="3" t="s">
        <v>121</v>
      </c>
      <c r="R181">
        <v>738.87516438357625</v>
      </c>
    </row>
    <row r="182" spans="1:18" x14ac:dyDescent="0.35">
      <c r="A182" t="s">
        <v>32</v>
      </c>
      <c r="B182">
        <v>2346</v>
      </c>
      <c r="C182">
        <v>7272.6</v>
      </c>
      <c r="D182">
        <v>3049.8</v>
      </c>
      <c r="E182">
        <v>4222.8</v>
      </c>
      <c r="F182">
        <v>0</v>
      </c>
      <c r="G182">
        <v>16891.2</v>
      </c>
      <c r="I182" s="3" t="s">
        <v>32</v>
      </c>
      <c r="J182">
        <f t="shared" si="6"/>
        <v>7.7604670292134204</v>
      </c>
      <c r="K182">
        <f t="shared" si="6"/>
        <v>8.8918691407045216</v>
      </c>
      <c r="L182">
        <f t="shared" si="6"/>
        <v>8.0228312936809125</v>
      </c>
      <c r="M182">
        <f t="shared" si="5"/>
        <v>8.3482536941155399</v>
      </c>
      <c r="N182">
        <f>_xlfn.FORECAST.LINEAR(5, J182:M182, {1,2,3,4})</f>
        <v>8.4794358263492864</v>
      </c>
      <c r="O182">
        <f t="shared" si="7"/>
        <v>4814.7327851086447</v>
      </c>
      <c r="Q182" s="3" t="s">
        <v>46</v>
      </c>
      <c r="R182">
        <v>694.25127425162111</v>
      </c>
    </row>
    <row r="183" spans="1:18" x14ac:dyDescent="0.35">
      <c r="A183" t="s">
        <v>114</v>
      </c>
      <c r="B183">
        <v>4690.28</v>
      </c>
      <c r="C183">
        <v>5862.85</v>
      </c>
      <c r="D183">
        <v>4020.24</v>
      </c>
      <c r="E183">
        <v>7202.93</v>
      </c>
      <c r="F183">
        <v>0</v>
      </c>
      <c r="G183">
        <v>21776.300000000003</v>
      </c>
      <c r="I183" s="3" t="s">
        <v>114</v>
      </c>
      <c r="J183">
        <f t="shared" si="6"/>
        <v>8.4532475611507998</v>
      </c>
      <c r="K183">
        <f t="shared" si="6"/>
        <v>8.6763911124650086</v>
      </c>
      <c r="L183">
        <f t="shared" si="6"/>
        <v>8.2990968813235408</v>
      </c>
      <c r="M183">
        <f t="shared" si="5"/>
        <v>8.8822431666691575</v>
      </c>
      <c r="N183">
        <f>_xlfn.FORECAST.LINEAR(5, J183:M183, {1,2,3,4})</f>
        <v>8.8051678267555271</v>
      </c>
      <c r="O183">
        <f t="shared" si="7"/>
        <v>6668.6173712546943</v>
      </c>
      <c r="Q183" s="3" t="s">
        <v>38</v>
      </c>
      <c r="R183">
        <v>638.38372323382998</v>
      </c>
    </row>
    <row r="184" spans="1:18" x14ac:dyDescent="0.35">
      <c r="A184" t="s">
        <v>215</v>
      </c>
      <c r="B184">
        <v>8383.68</v>
      </c>
      <c r="C184">
        <v>4191.84</v>
      </c>
      <c r="D184">
        <v>5356.24</v>
      </c>
      <c r="E184">
        <v>11178.24</v>
      </c>
      <c r="F184">
        <v>0</v>
      </c>
      <c r="G184">
        <v>29110</v>
      </c>
      <c r="I184" s="3" t="s">
        <v>215</v>
      </c>
      <c r="J184">
        <f t="shared" si="6"/>
        <v>9.0340422378934786</v>
      </c>
      <c r="K184">
        <f t="shared" si="6"/>
        <v>8.3408950573335332</v>
      </c>
      <c r="L184">
        <f t="shared" si="6"/>
        <v>8.5860175153665175</v>
      </c>
      <c r="M184">
        <f t="shared" si="5"/>
        <v>9.3217243103452585</v>
      </c>
      <c r="N184">
        <f>_xlfn.FORECAST.LINEAR(5, J184:M184, {1,2,3,4})</f>
        <v>9.0977119490817788</v>
      </c>
      <c r="O184">
        <f t="shared" si="7"/>
        <v>8934.8259611925314</v>
      </c>
      <c r="Q184" s="3" t="s">
        <v>220</v>
      </c>
      <c r="R184">
        <v>624.56171723684702</v>
      </c>
    </row>
    <row r="185" spans="1:18" x14ac:dyDescent="0.35">
      <c r="A185" t="s">
        <v>75</v>
      </c>
      <c r="B185">
        <v>9530.08</v>
      </c>
      <c r="C185">
        <v>6126.48</v>
      </c>
      <c r="D185">
        <v>14635.48</v>
      </c>
      <c r="E185">
        <v>1021.08</v>
      </c>
      <c r="F185">
        <v>0</v>
      </c>
      <c r="G185">
        <v>31313.120000000003</v>
      </c>
      <c r="I185" s="3" t="s">
        <v>75</v>
      </c>
      <c r="J185">
        <f t="shared" si="6"/>
        <v>9.162208391156561</v>
      </c>
      <c r="K185">
        <f t="shared" si="6"/>
        <v>8.7203756388775204</v>
      </c>
      <c r="L185">
        <f t="shared" si="6"/>
        <v>9.5912039966749187</v>
      </c>
      <c r="M185">
        <f t="shared" si="5"/>
        <v>6.9286161696494659</v>
      </c>
      <c r="N185">
        <f>_xlfn.FORECAST.LINEAR(5, J185:M185, {1,2,3,4})</f>
        <v>7.1431139724086448</v>
      </c>
      <c r="O185">
        <f t="shared" si="7"/>
        <v>1265.3625645752954</v>
      </c>
      <c r="Q185" s="3" t="s">
        <v>53</v>
      </c>
      <c r="R185">
        <v>595.32447526538033</v>
      </c>
    </row>
    <row r="186" spans="1:18" x14ac:dyDescent="0.35">
      <c r="A186" t="s">
        <v>105</v>
      </c>
      <c r="B186">
        <v>4075.05</v>
      </c>
      <c r="C186">
        <v>1979.31</v>
      </c>
      <c r="D186">
        <v>2794.32</v>
      </c>
      <c r="E186">
        <v>7218.66</v>
      </c>
      <c r="F186">
        <v>0</v>
      </c>
      <c r="G186">
        <v>16067.34</v>
      </c>
      <c r="I186" s="3" t="s">
        <v>105</v>
      </c>
      <c r="J186">
        <f t="shared" si="6"/>
        <v>8.3126382955383384</v>
      </c>
      <c r="K186">
        <f t="shared" si="6"/>
        <v>7.5905035781051406</v>
      </c>
      <c r="L186">
        <f t="shared" si="6"/>
        <v>7.9353440643968707</v>
      </c>
      <c r="M186">
        <f t="shared" si="5"/>
        <v>8.8844246190940162</v>
      </c>
      <c r="N186">
        <f>_xlfn.FORECAST.LINEAR(5, J186:M186, {1,2,3,4})</f>
        <v>8.6957775035232832</v>
      </c>
      <c r="O186">
        <f t="shared" si="7"/>
        <v>5977.6183807227408</v>
      </c>
      <c r="Q186" s="3" t="s">
        <v>197</v>
      </c>
      <c r="R186">
        <v>577.63050617731926</v>
      </c>
    </row>
    <row r="187" spans="1:18" x14ac:dyDescent="0.35">
      <c r="A187" t="s">
        <v>79</v>
      </c>
      <c r="B187">
        <v>1329.2</v>
      </c>
      <c r="C187">
        <v>299.07</v>
      </c>
      <c r="D187">
        <v>0</v>
      </c>
      <c r="E187">
        <v>631.37</v>
      </c>
      <c r="F187">
        <v>0</v>
      </c>
      <c r="G187">
        <v>2259.64</v>
      </c>
      <c r="I187" s="3" t="s">
        <v>79</v>
      </c>
      <c r="J187">
        <f t="shared" si="6"/>
        <v>7.1923325364804391</v>
      </c>
      <c r="K187">
        <f t="shared" si="6"/>
        <v>5.7006776597027224</v>
      </c>
      <c r="L187" t="e">
        <f t="shared" si="6"/>
        <v>#NUM!</v>
      </c>
      <c r="M187">
        <f t="shared" si="5"/>
        <v>6.4478920615329436</v>
      </c>
      <c r="N187" t="e">
        <f>_xlfn.FORECAST.LINEAR(5, J187:M187, {1,2,3,4})</f>
        <v>#NUM!</v>
      </c>
      <c r="O187" t="e">
        <f t="shared" si="7"/>
        <v>#NUM!</v>
      </c>
      <c r="Q187" s="3" t="s">
        <v>101</v>
      </c>
      <c r="R187">
        <v>552.18154909223028</v>
      </c>
    </row>
    <row r="188" spans="1:18" x14ac:dyDescent="0.35">
      <c r="A188" t="s">
        <v>160</v>
      </c>
      <c r="B188">
        <v>1034.3699999999999</v>
      </c>
      <c r="C188">
        <v>5861.43</v>
      </c>
      <c r="D188">
        <v>574.65</v>
      </c>
      <c r="E188">
        <v>2183.67</v>
      </c>
      <c r="F188">
        <v>0</v>
      </c>
      <c r="G188">
        <v>9654.119999999999</v>
      </c>
      <c r="I188" s="3" t="s">
        <v>160</v>
      </c>
      <c r="J188">
        <f t="shared" si="6"/>
        <v>6.9415478247168867</v>
      </c>
      <c r="K188">
        <f t="shared" si="6"/>
        <v>8.6761488801049929</v>
      </c>
      <c r="L188">
        <f t="shared" si="6"/>
        <v>6.3537611598147681</v>
      </c>
      <c r="M188">
        <f t="shared" si="5"/>
        <v>7.6887622265471078</v>
      </c>
      <c r="N188">
        <f>_xlfn.FORECAST.LINEAR(5, J188:M188, {1,2,3,4})</f>
        <v>7.3948688940960494</v>
      </c>
      <c r="O188">
        <f t="shared" si="7"/>
        <v>1627.6115201423238</v>
      </c>
      <c r="Q188" s="3" t="s">
        <v>203</v>
      </c>
      <c r="R188">
        <v>475.47896610247864</v>
      </c>
    </row>
    <row r="189" spans="1:18" x14ac:dyDescent="0.35">
      <c r="A189" t="s">
        <v>150</v>
      </c>
      <c r="B189">
        <v>11554.88</v>
      </c>
      <c r="C189">
        <v>6138.53</v>
      </c>
      <c r="D189">
        <v>7943.98</v>
      </c>
      <c r="E189">
        <v>25998.48</v>
      </c>
      <c r="F189">
        <v>0</v>
      </c>
      <c r="G189">
        <v>51635.869999999995</v>
      </c>
      <c r="I189" s="3" t="s">
        <v>150</v>
      </c>
      <c r="J189">
        <f t="shared" si="6"/>
        <v>9.354863137539887</v>
      </c>
      <c r="K189">
        <f t="shared" si="6"/>
        <v>8.7223405787963753</v>
      </c>
      <c r="L189">
        <f t="shared" si="6"/>
        <v>8.980169688098476</v>
      </c>
      <c r="M189">
        <f t="shared" si="5"/>
        <v>10.165793353756214</v>
      </c>
      <c r="N189">
        <f>_xlfn.FORECAST.LINEAR(5, J189:M189, {1,2,3,4})</f>
        <v>9.9784466290355098</v>
      </c>
      <c r="O189">
        <f t="shared" si="7"/>
        <v>21556.800819889762</v>
      </c>
      <c r="Q189" s="3" t="s">
        <v>81</v>
      </c>
      <c r="R189">
        <v>334.3644633875893</v>
      </c>
    </row>
    <row r="190" spans="1:18" x14ac:dyDescent="0.35">
      <c r="A190" t="s">
        <v>167</v>
      </c>
      <c r="B190">
        <v>8290.8799999999992</v>
      </c>
      <c r="C190">
        <v>2232.16</v>
      </c>
      <c r="D190">
        <v>15306.24</v>
      </c>
      <c r="E190">
        <v>5739.84</v>
      </c>
      <c r="F190">
        <v>0</v>
      </c>
      <c r="G190">
        <v>31569.119999999999</v>
      </c>
      <c r="I190" s="3" t="s">
        <v>167</v>
      </c>
      <c r="J190">
        <f t="shared" si="6"/>
        <v>9.0229113944859662</v>
      </c>
      <c r="K190">
        <f t="shared" si="6"/>
        <v>7.710725005519798</v>
      </c>
      <c r="L190">
        <f t="shared" si="6"/>
        <v>9.6360158673723753</v>
      </c>
      <c r="M190">
        <f t="shared" si="5"/>
        <v>8.65518661436065</v>
      </c>
      <c r="N190">
        <f>_xlfn.FORECAST.LINEAR(5, J190:M190, {1,2,3,4})</f>
        <v>8.9617388508038545</v>
      </c>
      <c r="O190">
        <f t="shared" si="7"/>
        <v>7798.9068139974252</v>
      </c>
      <c r="Q190" s="3" t="s">
        <v>110</v>
      </c>
      <c r="R190">
        <v>272.09501899152792</v>
      </c>
    </row>
    <row r="191" spans="1:18" x14ac:dyDescent="0.35">
      <c r="A191" t="s">
        <v>110</v>
      </c>
      <c r="B191">
        <v>43.9</v>
      </c>
      <c r="C191">
        <v>188.77</v>
      </c>
      <c r="D191">
        <v>70.239999999999995</v>
      </c>
      <c r="E191">
        <v>215.11</v>
      </c>
      <c r="F191">
        <v>0</v>
      </c>
      <c r="G191">
        <v>518.02</v>
      </c>
      <c r="I191" s="3" t="s">
        <v>110</v>
      </c>
      <c r="J191">
        <f t="shared" si="6"/>
        <v>3.7819143200811256</v>
      </c>
      <c r="K191">
        <f t="shared" si="6"/>
        <v>5.2405293427806425</v>
      </c>
      <c r="L191">
        <f t="shared" si="6"/>
        <v>4.2519179493268613</v>
      </c>
      <c r="M191">
        <f t="shared" si="5"/>
        <v>5.3711495251977066</v>
      </c>
      <c r="N191">
        <f>_xlfn.FORECAST.LINEAR(5, J191:M191, {1,2,3,4})</f>
        <v>5.606151339820574</v>
      </c>
      <c r="O191">
        <f t="shared" si="7"/>
        <v>272.09501899152792</v>
      </c>
      <c r="Q191" s="3" t="s">
        <v>98</v>
      </c>
      <c r="R191">
        <v>251.62499999999986</v>
      </c>
    </row>
    <row r="192" spans="1:18" x14ac:dyDescent="0.35">
      <c r="A192" t="s">
        <v>111</v>
      </c>
      <c r="B192">
        <v>14239.26</v>
      </c>
      <c r="C192">
        <v>6441.57</v>
      </c>
      <c r="D192">
        <v>6780.6</v>
      </c>
      <c r="E192">
        <v>21697.919999999998</v>
      </c>
      <c r="F192">
        <v>0</v>
      </c>
      <c r="G192">
        <v>49159.35</v>
      </c>
      <c r="I192" s="3" t="s">
        <v>111</v>
      </c>
      <c r="J192">
        <f t="shared" si="6"/>
        <v>9.5637582173235369</v>
      </c>
      <c r="K192">
        <f t="shared" si="6"/>
        <v>8.7705275782066092</v>
      </c>
      <c r="L192">
        <f t="shared" si="6"/>
        <v>8.8218208725941594</v>
      </c>
      <c r="M192">
        <f t="shared" si="5"/>
        <v>9.9849716823998413</v>
      </c>
      <c r="N192">
        <f>_xlfn.FORECAST.LINEAR(5, J192:M192, {1,2,3,4})</f>
        <v>9.6140030100351535</v>
      </c>
      <c r="O192">
        <f t="shared" si="7"/>
        <v>14972.987301365672</v>
      </c>
      <c r="Q192" s="3" t="s">
        <v>186</v>
      </c>
      <c r="R192">
        <v>174.20282661311774</v>
      </c>
    </row>
    <row r="193" spans="1:18" x14ac:dyDescent="0.35">
      <c r="A193" t="s">
        <v>29</v>
      </c>
      <c r="B193">
        <v>5892.7</v>
      </c>
      <c r="C193">
        <v>13124.65</v>
      </c>
      <c r="D193">
        <v>4017.75</v>
      </c>
      <c r="E193">
        <v>5357</v>
      </c>
      <c r="F193">
        <v>0</v>
      </c>
      <c r="G193">
        <v>28392.1</v>
      </c>
      <c r="I193" s="3" t="s">
        <v>29</v>
      </c>
      <c r="J193">
        <f t="shared" si="6"/>
        <v>8.681469575685286</v>
      </c>
      <c r="K193">
        <f t="shared" si="6"/>
        <v>9.4822474204375951</v>
      </c>
      <c r="L193">
        <f t="shared" si="6"/>
        <v>8.2984773234291787</v>
      </c>
      <c r="M193">
        <f t="shared" si="5"/>
        <v>8.5861593958809603</v>
      </c>
      <c r="N193">
        <f>_xlfn.FORECAST.LINEAR(5, J193:M193, {1,2,3,4})</f>
        <v>8.3946632697529058</v>
      </c>
      <c r="O193">
        <f t="shared" si="7"/>
        <v>4423.3971673364276</v>
      </c>
      <c r="Q193" s="3" t="s">
        <v>96</v>
      </c>
      <c r="R193">
        <v>164.93230934740092</v>
      </c>
    </row>
    <row r="194" spans="1:18" x14ac:dyDescent="0.35">
      <c r="A194" t="s">
        <v>76</v>
      </c>
      <c r="B194">
        <v>1646.19</v>
      </c>
      <c r="C194">
        <v>11889.15</v>
      </c>
      <c r="D194">
        <v>7133.49</v>
      </c>
      <c r="E194">
        <v>4938.57</v>
      </c>
      <c r="F194">
        <v>0</v>
      </c>
      <c r="G194">
        <v>25607.4</v>
      </c>
      <c r="I194" s="3" t="s">
        <v>76</v>
      </c>
      <c r="J194">
        <f t="shared" si="6"/>
        <v>7.4062188059240537</v>
      </c>
      <c r="K194">
        <f t="shared" si="6"/>
        <v>9.3833814984834714</v>
      </c>
      <c r="L194">
        <f t="shared" si="6"/>
        <v>8.8725558747174809</v>
      </c>
      <c r="M194">
        <f t="shared" si="5"/>
        <v>8.5048310945921628</v>
      </c>
      <c r="N194">
        <f>_xlfn.FORECAST.LINEAR(5, J194:M194, {1,2,3,4})</f>
        <v>9.2379996289888773</v>
      </c>
      <c r="O194">
        <f t="shared" si="7"/>
        <v>10280.453254983462</v>
      </c>
      <c r="Q194" s="3" t="s">
        <v>117</v>
      </c>
      <c r="R194">
        <v>84.828043711970622</v>
      </c>
    </row>
    <row r="195" spans="1:18" x14ac:dyDescent="0.35">
      <c r="A195" t="s">
        <v>134</v>
      </c>
      <c r="B195">
        <v>1215.0899999999999</v>
      </c>
      <c r="C195">
        <v>0</v>
      </c>
      <c r="D195">
        <v>3780.28</v>
      </c>
      <c r="E195">
        <v>7020.52</v>
      </c>
      <c r="F195">
        <v>0</v>
      </c>
      <c r="G195">
        <v>12015.89</v>
      </c>
      <c r="I195" s="3" t="s">
        <v>134</v>
      </c>
      <c r="J195">
        <f t="shared" si="6"/>
        <v>7.1025734271053738</v>
      </c>
      <c r="K195" t="e">
        <f t="shared" si="6"/>
        <v>#NUM!</v>
      </c>
      <c r="L195">
        <f t="shared" si="6"/>
        <v>8.2375533599443589</v>
      </c>
      <c r="M195">
        <f t="shared" si="6"/>
        <v>8.8565925683505817</v>
      </c>
      <c r="N195" t="e">
        <f>_xlfn.FORECAST.LINEAR(5, J195:M195, {1,2,3,4})</f>
        <v>#NUM!</v>
      </c>
      <c r="O195" t="e">
        <f t="shared" si="7"/>
        <v>#NUM!</v>
      </c>
      <c r="Q195" s="3" t="s">
        <v>178</v>
      </c>
      <c r="R195">
        <v>71.69156303587134</v>
      </c>
    </row>
    <row r="196" spans="1:18" x14ac:dyDescent="0.35">
      <c r="A196" t="s">
        <v>86</v>
      </c>
      <c r="B196">
        <v>9714</v>
      </c>
      <c r="C196">
        <v>0</v>
      </c>
      <c r="D196">
        <v>4857</v>
      </c>
      <c r="E196">
        <v>13599.6</v>
      </c>
      <c r="F196">
        <v>0</v>
      </c>
      <c r="G196">
        <v>28170.6</v>
      </c>
      <c r="I196" s="3" t="s">
        <v>86</v>
      </c>
      <c r="J196">
        <f t="shared" ref="J196:M199" si="8">LN(B196)</f>
        <v>9.1813234229056899</v>
      </c>
      <c r="K196" t="e">
        <f t="shared" si="8"/>
        <v>#NUM!</v>
      </c>
      <c r="L196">
        <f t="shared" si="8"/>
        <v>8.4881762423457445</v>
      </c>
      <c r="M196">
        <f t="shared" si="8"/>
        <v>9.5177956595269038</v>
      </c>
      <c r="N196" t="e">
        <f>_xlfn.FORECAST.LINEAR(5, J196:M196, {1,2,3,4})</f>
        <v>#NUM!</v>
      </c>
      <c r="O196" t="e">
        <f t="shared" ref="O196:O199" si="9">EXP(N196)</f>
        <v>#NUM!</v>
      </c>
      <c r="Q196" s="3" t="s">
        <v>125</v>
      </c>
      <c r="R196">
        <v>71.606539386128276</v>
      </c>
    </row>
    <row r="197" spans="1:18" x14ac:dyDescent="0.35">
      <c r="A197" t="s">
        <v>96</v>
      </c>
      <c r="B197">
        <v>242.4</v>
      </c>
      <c r="C197">
        <v>549.44000000000005</v>
      </c>
      <c r="D197">
        <v>40.4</v>
      </c>
      <c r="E197">
        <v>404</v>
      </c>
      <c r="F197">
        <v>0</v>
      </c>
      <c r="G197">
        <v>1236.24</v>
      </c>
      <c r="I197" s="3" t="s">
        <v>96</v>
      </c>
      <c r="J197">
        <f t="shared" si="8"/>
        <v>5.4905892541951591</v>
      </c>
      <c r="K197">
        <f t="shared" si="8"/>
        <v>6.308899577709111</v>
      </c>
      <c r="L197">
        <f t="shared" si="8"/>
        <v>3.6988297849671046</v>
      </c>
      <c r="M197">
        <f t="shared" si="8"/>
        <v>6.0014148779611505</v>
      </c>
      <c r="N197">
        <f>_xlfn.FORECAST.LINEAR(5, J197:M197, {1,2,3,4})</f>
        <v>5.1055351433471241</v>
      </c>
      <c r="O197">
        <f t="shared" si="9"/>
        <v>164.93230934740092</v>
      </c>
      <c r="Q197" s="3" t="s">
        <v>171</v>
      </c>
      <c r="R197">
        <v>69.961829961865021</v>
      </c>
    </row>
    <row r="198" spans="1:18" x14ac:dyDescent="0.35">
      <c r="A198" t="s">
        <v>90</v>
      </c>
      <c r="B198">
        <v>8761.74</v>
      </c>
      <c r="C198">
        <v>1010.97</v>
      </c>
      <c r="D198">
        <v>22241.34</v>
      </c>
      <c r="E198">
        <v>673.98</v>
      </c>
      <c r="F198">
        <v>0</v>
      </c>
      <c r="G198">
        <v>32688.03</v>
      </c>
      <c r="I198" s="3" t="s">
        <v>90</v>
      </c>
      <c r="J198">
        <f t="shared" si="8"/>
        <v>9.0781497943430693</v>
      </c>
      <c r="K198">
        <f t="shared" si="8"/>
        <v>6.9186655449896977</v>
      </c>
      <c r="L198">
        <f t="shared" si="8"/>
        <v>10.009707998348013</v>
      </c>
      <c r="M198">
        <f t="shared" si="8"/>
        <v>6.5132004368815331</v>
      </c>
      <c r="N198">
        <f>_xlfn.FORECAST.LINEAR(5, J198:M198, {1,2,3,4})</f>
        <v>6.9789795388840048</v>
      </c>
      <c r="O198">
        <f t="shared" si="9"/>
        <v>1073.8220140872797</v>
      </c>
      <c r="Q198" s="3" t="s">
        <v>56</v>
      </c>
      <c r="R198">
        <v>64.872986288593154</v>
      </c>
    </row>
    <row r="199" spans="1:18" x14ac:dyDescent="0.35">
      <c r="A199" t="s">
        <v>175</v>
      </c>
      <c r="B199">
        <v>25546.560000000001</v>
      </c>
      <c r="C199">
        <v>6877.92</v>
      </c>
      <c r="D199">
        <v>16212.24</v>
      </c>
      <c r="E199">
        <v>10808.16</v>
      </c>
      <c r="F199">
        <v>0</v>
      </c>
      <c r="G199">
        <v>59444.880000000005</v>
      </c>
      <c r="I199" s="3" t="s">
        <v>175</v>
      </c>
      <c r="J199">
        <f t="shared" si="8"/>
        <v>10.148257948602572</v>
      </c>
      <c r="K199">
        <f t="shared" si="8"/>
        <v>8.8360715596364017</v>
      </c>
      <c r="L199">
        <f t="shared" si="8"/>
        <v>9.6935217914876244</v>
      </c>
      <c r="M199">
        <f t="shared" si="8"/>
        <v>9.2880566833794589</v>
      </c>
      <c r="N199">
        <f>_xlfn.FORECAST.LINEAR(5, J199:M199, {1,2,3,4})</f>
        <v>9.0606886048219852</v>
      </c>
      <c r="O199">
        <f t="shared" si="9"/>
        <v>8610.0775540650775</v>
      </c>
      <c r="Q199" s="3" t="s">
        <v>59</v>
      </c>
      <c r="R199">
        <v>64.554090411753791</v>
      </c>
    </row>
    <row r="200" spans="1:18" x14ac:dyDescent="0.35">
      <c r="A200" t="s">
        <v>225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200" s="3" t="s">
        <v>225</v>
      </c>
      <c r="Q200" s="3" t="s">
        <v>225</v>
      </c>
    </row>
    <row r="201" spans="1:18" x14ac:dyDescent="0.35">
      <c r="A201" t="s">
        <v>226</v>
      </c>
      <c r="B201">
        <v>1521278.8399999992</v>
      </c>
      <c r="C201">
        <v>1651987.9200000002</v>
      </c>
      <c r="D201">
        <v>1575094.8000000003</v>
      </c>
      <c r="E201">
        <v>1400816.3600000003</v>
      </c>
      <c r="F201">
        <v>0</v>
      </c>
      <c r="G201">
        <v>6149177.9199999981</v>
      </c>
      <c r="I201" s="3" t="s">
        <v>226</v>
      </c>
      <c r="Q201" s="3" t="s">
        <v>226</v>
      </c>
    </row>
  </sheetData>
  <sortState xmlns:xlrd2="http://schemas.microsoft.com/office/spreadsheetml/2017/richdata2" ref="W3:X7">
    <sortCondition ref="X3:X7"/>
  </sortState>
  <mergeCells count="2">
    <mergeCell ref="T2:U2"/>
    <mergeCell ref="W2:X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0CA2-C52A-4E9B-8555-F2515C6DA95D}">
  <dimension ref="A1:B4"/>
  <sheetViews>
    <sheetView zoomScale="78" workbookViewId="0">
      <selection activeCell="L36" sqref="L36"/>
    </sheetView>
  </sheetViews>
  <sheetFormatPr defaultRowHeight="14.5" x14ac:dyDescent="0.35"/>
  <cols>
    <col min="1" max="1" width="18" bestFit="1" customWidth="1"/>
    <col min="2" max="2" width="14.08984375" bestFit="1" customWidth="1"/>
  </cols>
  <sheetData>
    <row r="1" spans="1:2" x14ac:dyDescent="0.35">
      <c r="A1" t="s">
        <v>236</v>
      </c>
      <c r="B1" t="s">
        <v>241</v>
      </c>
    </row>
    <row r="2" spans="1:2" x14ac:dyDescent="0.35">
      <c r="A2" t="s">
        <v>238</v>
      </c>
      <c r="B2">
        <v>85570</v>
      </c>
    </row>
    <row r="3" spans="1:2" x14ac:dyDescent="0.35">
      <c r="A3" t="s">
        <v>239</v>
      </c>
      <c r="B3">
        <v>75847</v>
      </c>
    </row>
    <row r="4" spans="1:2" x14ac:dyDescent="0.35">
      <c r="A4" t="s">
        <v>240</v>
      </c>
      <c r="B4">
        <v>78065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056B-4A81-41F3-94B3-81E6016E05C4}">
  <dimension ref="A1:B4"/>
  <sheetViews>
    <sheetView zoomScale="59" workbookViewId="0">
      <selection activeCell="O24" sqref="O24"/>
    </sheetView>
  </sheetViews>
  <sheetFormatPr defaultRowHeight="14.5" x14ac:dyDescent="0.35"/>
  <cols>
    <col min="1" max="1" width="18" bestFit="1" customWidth="1"/>
    <col min="2" max="2" width="15.1796875" bestFit="1" customWidth="1"/>
  </cols>
  <sheetData>
    <row r="1" spans="1:2" x14ac:dyDescent="0.35">
      <c r="A1" t="s">
        <v>236</v>
      </c>
      <c r="B1" t="s">
        <v>237</v>
      </c>
    </row>
    <row r="2" spans="1:2" x14ac:dyDescent="0.35">
      <c r="A2" t="s">
        <v>238</v>
      </c>
      <c r="B2">
        <v>336</v>
      </c>
    </row>
    <row r="3" spans="1:2" x14ac:dyDescent="0.35">
      <c r="A3" t="s">
        <v>239</v>
      </c>
      <c r="B3">
        <v>327</v>
      </c>
    </row>
    <row r="4" spans="1:2" x14ac:dyDescent="0.35">
      <c r="A4" t="s">
        <v>240</v>
      </c>
      <c r="B4">
        <v>318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3EE5-2F84-461E-A7D8-643A91F4E337}">
  <dimension ref="A1:AF201"/>
  <sheetViews>
    <sheetView zoomScale="37" workbookViewId="0">
      <selection activeCell="A13" sqref="A13"/>
    </sheetView>
  </sheetViews>
  <sheetFormatPr defaultRowHeight="14.5" x14ac:dyDescent="0.35"/>
  <cols>
    <col min="1" max="1" width="25.36328125" bestFit="1" customWidth="1"/>
    <col min="2" max="2" width="11.36328125" bestFit="1" customWidth="1"/>
    <col min="5" max="5" width="25.36328125" bestFit="1" customWidth="1"/>
    <col min="6" max="6" width="15.26953125" style="7" bestFit="1" customWidth="1"/>
    <col min="10" max="10" width="31.81640625" bestFit="1" customWidth="1"/>
    <col min="11" max="11" width="10.54296875" bestFit="1" customWidth="1"/>
    <col min="13" max="13" width="23.81640625" bestFit="1" customWidth="1"/>
    <col min="14" max="14" width="9.90625" bestFit="1" customWidth="1"/>
    <col min="31" max="31" width="25.36328125" bestFit="1" customWidth="1"/>
    <col min="32" max="32" width="24.08984375" bestFit="1" customWidth="1"/>
  </cols>
  <sheetData>
    <row r="1" spans="1:32" x14ac:dyDescent="0.35">
      <c r="A1" s="3" t="s">
        <v>117</v>
      </c>
      <c r="B1">
        <v>22.05</v>
      </c>
      <c r="E1" s="3" t="s">
        <v>138</v>
      </c>
      <c r="F1" s="7">
        <v>-5457.77</v>
      </c>
    </row>
    <row r="2" spans="1:32" x14ac:dyDescent="0.35">
      <c r="A2" s="3" t="s">
        <v>178</v>
      </c>
      <c r="B2">
        <v>49.41</v>
      </c>
      <c r="E2" s="3" t="s">
        <v>220</v>
      </c>
      <c r="F2" s="7">
        <v>-4459.010000000002</v>
      </c>
      <c r="J2" s="23" t="s">
        <v>233</v>
      </c>
      <c r="K2" s="24"/>
      <c r="M2" s="12" t="s">
        <v>234</v>
      </c>
      <c r="N2" s="12"/>
      <c r="AE2" t="s">
        <v>230</v>
      </c>
      <c r="AF2" t="s">
        <v>242</v>
      </c>
    </row>
    <row r="3" spans="1:32" x14ac:dyDescent="0.35">
      <c r="A3" s="3" t="s">
        <v>56</v>
      </c>
      <c r="B3">
        <v>57.39</v>
      </c>
      <c r="E3" s="3" t="s">
        <v>203</v>
      </c>
      <c r="F3" s="7">
        <v>-4312.989999999998</v>
      </c>
      <c r="J3" s="10" t="s">
        <v>207</v>
      </c>
      <c r="K3" s="11">
        <v>30472.84</v>
      </c>
      <c r="M3" s="10" t="s">
        <v>186</v>
      </c>
      <c r="N3" s="11">
        <v>123.18</v>
      </c>
      <c r="AE3" t="s">
        <v>27</v>
      </c>
      <c r="AF3">
        <v>-4656.5008361743648</v>
      </c>
    </row>
    <row r="4" spans="1:32" x14ac:dyDescent="0.35">
      <c r="A4" s="3" t="s">
        <v>59</v>
      </c>
      <c r="B4">
        <v>93.94</v>
      </c>
      <c r="E4" s="3" t="s">
        <v>34</v>
      </c>
      <c r="F4" s="7">
        <v>-2579.8949999999968</v>
      </c>
      <c r="J4" s="10" t="s">
        <v>208</v>
      </c>
      <c r="K4" s="11">
        <v>28405.5</v>
      </c>
      <c r="M4" s="10" t="s">
        <v>59</v>
      </c>
      <c r="N4" s="11">
        <v>93.94</v>
      </c>
      <c r="AE4" t="s">
        <v>138</v>
      </c>
      <c r="AF4">
        <v>-3470.7271779128641</v>
      </c>
    </row>
    <row r="5" spans="1:32" x14ac:dyDescent="0.35">
      <c r="A5" s="3" t="s">
        <v>186</v>
      </c>
      <c r="B5">
        <v>123.18</v>
      </c>
      <c r="E5" s="3" t="s">
        <v>27</v>
      </c>
      <c r="F5" s="7">
        <v>-1904.3999999999978</v>
      </c>
      <c r="J5" s="10" t="s">
        <v>150</v>
      </c>
      <c r="K5" s="11">
        <v>25998.48</v>
      </c>
      <c r="M5" s="10" t="s">
        <v>56</v>
      </c>
      <c r="N5" s="11">
        <v>57.39</v>
      </c>
      <c r="AE5" t="s">
        <v>35</v>
      </c>
      <c r="AF5">
        <v>-3427.6741894145657</v>
      </c>
    </row>
    <row r="6" spans="1:32" x14ac:dyDescent="0.35">
      <c r="A6" s="3" t="s">
        <v>125</v>
      </c>
      <c r="B6">
        <v>141.21</v>
      </c>
      <c r="E6" s="3" t="s">
        <v>171</v>
      </c>
      <c r="F6" s="7">
        <v>-1549.3499999999995</v>
      </c>
      <c r="J6" s="10" t="s">
        <v>145</v>
      </c>
      <c r="K6" s="11">
        <v>24464.44</v>
      </c>
      <c r="M6" s="10" t="s">
        <v>178</v>
      </c>
      <c r="N6" s="11">
        <v>49.41</v>
      </c>
      <c r="AE6" t="s">
        <v>203</v>
      </c>
      <c r="AF6">
        <v>-3222.0001613705954</v>
      </c>
    </row>
    <row r="7" spans="1:32" x14ac:dyDescent="0.35">
      <c r="A7" s="3" t="s">
        <v>110</v>
      </c>
      <c r="B7">
        <v>215.11</v>
      </c>
      <c r="E7" s="3" t="s">
        <v>98</v>
      </c>
      <c r="F7" s="7">
        <v>-800.625</v>
      </c>
      <c r="J7" s="10" t="s">
        <v>163</v>
      </c>
      <c r="K7" s="11">
        <v>23091.119999999999</v>
      </c>
      <c r="M7" s="10" t="s">
        <v>117</v>
      </c>
      <c r="N7" s="11">
        <v>22.05</v>
      </c>
      <c r="AE7" t="s">
        <v>220</v>
      </c>
      <c r="AF7">
        <v>-2891.4302602489065</v>
      </c>
    </row>
    <row r="8" spans="1:32" x14ac:dyDescent="0.35">
      <c r="A8" s="3" t="s">
        <v>81</v>
      </c>
      <c r="B8">
        <v>229.77</v>
      </c>
      <c r="E8" s="3" t="s">
        <v>125</v>
      </c>
      <c r="F8" s="7">
        <v>-470.69999999999982</v>
      </c>
      <c r="J8" s="10" t="s">
        <v>186</v>
      </c>
      <c r="K8" s="11">
        <v>123.18</v>
      </c>
      <c r="AE8" t="s">
        <v>217</v>
      </c>
      <c r="AF8">
        <v>-2771.9992879696388</v>
      </c>
    </row>
    <row r="9" spans="1:32" x14ac:dyDescent="0.35">
      <c r="A9" s="3" t="s">
        <v>188</v>
      </c>
      <c r="B9">
        <v>295.26</v>
      </c>
      <c r="E9" s="3" t="s">
        <v>59</v>
      </c>
      <c r="F9" s="7">
        <v>-352.27500000000055</v>
      </c>
      <c r="J9" s="10" t="s">
        <v>59</v>
      </c>
      <c r="K9" s="11">
        <v>93.94</v>
      </c>
      <c r="AE9" t="s">
        <v>73</v>
      </c>
      <c r="AF9">
        <v>-1641.9407681694529</v>
      </c>
    </row>
    <row r="10" spans="1:32" x14ac:dyDescent="0.35">
      <c r="A10" s="3" t="s">
        <v>46</v>
      </c>
      <c r="B10">
        <v>352.68</v>
      </c>
      <c r="E10" s="3" t="s">
        <v>109</v>
      </c>
      <c r="F10" s="7">
        <v>-220.56000000000131</v>
      </c>
      <c r="J10" s="10" t="s">
        <v>56</v>
      </c>
      <c r="K10" s="11">
        <v>57.39</v>
      </c>
      <c r="AE10" t="s">
        <v>71</v>
      </c>
      <c r="AF10">
        <v>-1397.9864614829623</v>
      </c>
    </row>
    <row r="11" spans="1:32" x14ac:dyDescent="0.35">
      <c r="A11" s="3" t="s">
        <v>96</v>
      </c>
      <c r="B11">
        <v>404</v>
      </c>
      <c r="E11" s="3" t="s">
        <v>65</v>
      </c>
      <c r="F11" s="7">
        <v>-193.9600000000064</v>
      </c>
      <c r="J11" s="10" t="s">
        <v>178</v>
      </c>
      <c r="K11" s="11">
        <v>49.41</v>
      </c>
      <c r="AE11" t="s">
        <v>171</v>
      </c>
      <c r="AF11">
        <v>-1060.3510373227659</v>
      </c>
    </row>
    <row r="12" spans="1:32" x14ac:dyDescent="0.35">
      <c r="A12" s="3" t="s">
        <v>194</v>
      </c>
      <c r="B12">
        <v>441.65</v>
      </c>
      <c r="E12" s="3" t="s">
        <v>200</v>
      </c>
      <c r="F12" s="7">
        <v>-169.40000000000009</v>
      </c>
      <c r="J12" s="10" t="s">
        <v>117</v>
      </c>
      <c r="K12" s="11">
        <v>22.05</v>
      </c>
      <c r="AE12" t="s">
        <v>70</v>
      </c>
      <c r="AF12">
        <v>-923.67192433638286</v>
      </c>
    </row>
    <row r="13" spans="1:32" x14ac:dyDescent="0.35">
      <c r="A13" s="3" t="s">
        <v>121</v>
      </c>
      <c r="B13">
        <v>496.54</v>
      </c>
      <c r="E13" s="3" t="s">
        <v>28</v>
      </c>
      <c r="F13" s="7">
        <v>-146.17000000000007</v>
      </c>
      <c r="AE13" t="s">
        <v>42</v>
      </c>
      <c r="AF13">
        <v>-595.53713483558158</v>
      </c>
    </row>
    <row r="14" spans="1:32" x14ac:dyDescent="0.35">
      <c r="A14" s="3" t="s">
        <v>98</v>
      </c>
      <c r="B14">
        <v>503.25</v>
      </c>
      <c r="E14" s="3" t="s">
        <v>38</v>
      </c>
      <c r="F14" s="7">
        <v>36.5</v>
      </c>
      <c r="AE14" t="s">
        <v>200</v>
      </c>
      <c r="AF14">
        <v>-558.68508421840761</v>
      </c>
    </row>
    <row r="15" spans="1:32" x14ac:dyDescent="0.35">
      <c r="A15" s="3" t="s">
        <v>171</v>
      </c>
      <c r="B15">
        <v>550.88</v>
      </c>
      <c r="E15" s="3" t="s">
        <v>117</v>
      </c>
      <c r="F15" s="7">
        <v>38.954999999999998</v>
      </c>
      <c r="AE15" t="s">
        <v>98</v>
      </c>
      <c r="AF15">
        <v>-554.28728217155356</v>
      </c>
    </row>
    <row r="16" spans="1:32" x14ac:dyDescent="0.35">
      <c r="A16" s="3" t="s">
        <v>66</v>
      </c>
      <c r="B16">
        <v>557.30999999999995</v>
      </c>
      <c r="E16" s="3" t="s">
        <v>178</v>
      </c>
      <c r="F16" s="7">
        <v>55.814999999999998</v>
      </c>
      <c r="AE16" t="s">
        <v>125</v>
      </c>
      <c r="AF16">
        <v>-450.55648441402576</v>
      </c>
    </row>
    <row r="17" spans="1:32" x14ac:dyDescent="0.35">
      <c r="A17" s="3" t="s">
        <v>88</v>
      </c>
      <c r="B17">
        <v>630.5</v>
      </c>
      <c r="E17" s="3" t="s">
        <v>56</v>
      </c>
      <c r="F17" s="7">
        <v>200.86499999999978</v>
      </c>
      <c r="AE17" t="s">
        <v>59</v>
      </c>
      <c r="AF17">
        <v>-356.7081296475663</v>
      </c>
    </row>
    <row r="18" spans="1:32" x14ac:dyDescent="0.35">
      <c r="A18" s="3" t="s">
        <v>79</v>
      </c>
      <c r="B18">
        <v>631.37</v>
      </c>
      <c r="E18" s="3" t="s">
        <v>110</v>
      </c>
      <c r="F18" s="7">
        <v>228.27999999999997</v>
      </c>
      <c r="AE18" t="s">
        <v>89</v>
      </c>
      <c r="AF18">
        <v>-222.35170956164879</v>
      </c>
    </row>
    <row r="19" spans="1:32" x14ac:dyDescent="0.35">
      <c r="A19" s="3" t="s">
        <v>90</v>
      </c>
      <c r="B19">
        <v>673.98</v>
      </c>
      <c r="E19" s="3" t="s">
        <v>89</v>
      </c>
      <c r="F19" s="7">
        <v>276.59999999999991</v>
      </c>
      <c r="AE19" t="s">
        <v>109</v>
      </c>
      <c r="AF19">
        <v>-200.12036972996506</v>
      </c>
    </row>
    <row r="20" spans="1:32" x14ac:dyDescent="0.35">
      <c r="A20" s="3" t="s">
        <v>197</v>
      </c>
      <c r="B20">
        <v>707.45</v>
      </c>
      <c r="E20" s="3" t="s">
        <v>79</v>
      </c>
      <c r="F20" s="7">
        <v>284.82857142857142</v>
      </c>
      <c r="J20" s="23" t="s">
        <v>235</v>
      </c>
      <c r="K20" s="24"/>
      <c r="AE20" t="s">
        <v>63</v>
      </c>
      <c r="AF20">
        <v>-173.07011577285152</v>
      </c>
    </row>
    <row r="21" spans="1:32" x14ac:dyDescent="0.35">
      <c r="A21" s="3" t="s">
        <v>179</v>
      </c>
      <c r="B21">
        <v>821.77</v>
      </c>
      <c r="E21" s="3" t="s">
        <v>186</v>
      </c>
      <c r="F21" s="7">
        <v>287.41999999999996</v>
      </c>
      <c r="J21" s="10" t="s">
        <v>145</v>
      </c>
      <c r="K21" s="11">
        <v>35050.014999999999</v>
      </c>
      <c r="AE21" t="s">
        <v>28</v>
      </c>
      <c r="AF21">
        <v>-74.602899399831159</v>
      </c>
    </row>
    <row r="22" spans="1:32" x14ac:dyDescent="0.35">
      <c r="A22" s="3" t="s">
        <v>174</v>
      </c>
      <c r="B22">
        <v>830.7</v>
      </c>
      <c r="E22" s="3" t="s">
        <v>61</v>
      </c>
      <c r="F22" s="7">
        <v>289.1200000000008</v>
      </c>
      <c r="J22" s="10" t="s">
        <v>37</v>
      </c>
      <c r="K22" s="11">
        <v>30712.5</v>
      </c>
      <c r="AE22" t="s">
        <v>61</v>
      </c>
      <c r="AF22">
        <v>-28.508671221292932</v>
      </c>
    </row>
    <row r="23" spans="1:32" x14ac:dyDescent="0.35">
      <c r="A23" s="3" t="s">
        <v>61</v>
      </c>
      <c r="B23">
        <v>867.36</v>
      </c>
      <c r="E23" s="3" t="s">
        <v>96</v>
      </c>
      <c r="F23" s="7">
        <v>303</v>
      </c>
      <c r="J23" s="10" t="s">
        <v>113</v>
      </c>
      <c r="K23" s="11">
        <v>30045.434999999998</v>
      </c>
      <c r="AE23" t="s">
        <v>117</v>
      </c>
      <c r="AF23">
        <v>34.920055346050034</v>
      </c>
    </row>
    <row r="24" spans="1:32" x14ac:dyDescent="0.35">
      <c r="A24" s="3" t="s">
        <v>48</v>
      </c>
      <c r="B24">
        <v>888.64</v>
      </c>
      <c r="E24" s="3" t="s">
        <v>101</v>
      </c>
      <c r="F24" s="7">
        <v>303.60000000000014</v>
      </c>
      <c r="J24" s="10" t="s">
        <v>189</v>
      </c>
      <c r="K24" s="11">
        <v>27338.959999999999</v>
      </c>
      <c r="AE24" t="s">
        <v>186</v>
      </c>
      <c r="AF24">
        <v>50.811673961279432</v>
      </c>
    </row>
    <row r="25" spans="1:32" x14ac:dyDescent="0.35">
      <c r="A25" s="3" t="s">
        <v>53</v>
      </c>
      <c r="B25">
        <v>977.43</v>
      </c>
      <c r="E25" s="3" t="s">
        <v>81</v>
      </c>
      <c r="F25" s="7">
        <v>310.61500000000001</v>
      </c>
      <c r="J25" s="10" t="s">
        <v>207</v>
      </c>
      <c r="K25" s="11">
        <v>26887.800000000003</v>
      </c>
      <c r="AE25" t="s">
        <v>178</v>
      </c>
      <c r="AF25">
        <v>58.8714660815439</v>
      </c>
    </row>
    <row r="26" spans="1:32" x14ac:dyDescent="0.35">
      <c r="A26" s="3" t="s">
        <v>209</v>
      </c>
      <c r="B26">
        <v>983.67</v>
      </c>
      <c r="E26" s="3" t="s">
        <v>53</v>
      </c>
      <c r="F26" s="7">
        <v>362.5949999999998</v>
      </c>
      <c r="J26" s="10" t="s">
        <v>138</v>
      </c>
      <c r="K26" s="11">
        <v>-5457.77</v>
      </c>
      <c r="AE26" t="s">
        <v>79</v>
      </c>
      <c r="AF26">
        <v>186.69417015767291</v>
      </c>
    </row>
    <row r="27" spans="1:32" x14ac:dyDescent="0.35">
      <c r="A27" s="3" t="s">
        <v>162</v>
      </c>
      <c r="B27">
        <v>1014.2</v>
      </c>
      <c r="E27" s="3" t="s">
        <v>197</v>
      </c>
      <c r="F27" s="7">
        <v>424.47000000000025</v>
      </c>
      <c r="J27" s="10" t="s">
        <v>220</v>
      </c>
      <c r="K27" s="11">
        <v>-4459.010000000002</v>
      </c>
      <c r="AE27" t="s">
        <v>56</v>
      </c>
      <c r="AF27">
        <v>189.05049904562821</v>
      </c>
    </row>
    <row r="28" spans="1:32" x14ac:dyDescent="0.35">
      <c r="A28" s="3" t="s">
        <v>75</v>
      </c>
      <c r="B28">
        <v>1021.08</v>
      </c>
      <c r="E28" s="3" t="s">
        <v>121</v>
      </c>
      <c r="F28" s="7">
        <v>610.61</v>
      </c>
      <c r="J28" s="10" t="s">
        <v>203</v>
      </c>
      <c r="K28" s="11">
        <v>-4312.989999999998</v>
      </c>
      <c r="AE28" t="s">
        <v>110</v>
      </c>
      <c r="AF28">
        <v>209.89647015106416</v>
      </c>
    </row>
    <row r="29" spans="1:32" x14ac:dyDescent="0.35">
      <c r="A29" s="3" t="s">
        <v>42</v>
      </c>
      <c r="B29">
        <v>1046.25</v>
      </c>
      <c r="E29" s="3" t="s">
        <v>82</v>
      </c>
      <c r="F29" s="7">
        <v>687.73500000000058</v>
      </c>
      <c r="J29" s="10" t="s">
        <v>34</v>
      </c>
      <c r="K29" s="11">
        <v>-2579.8949999999968</v>
      </c>
      <c r="AE29" t="s">
        <v>198</v>
      </c>
      <c r="AF29">
        <v>225.92072626225018</v>
      </c>
    </row>
    <row r="30" spans="1:32" x14ac:dyDescent="0.35">
      <c r="A30" s="3" t="s">
        <v>101</v>
      </c>
      <c r="B30">
        <v>1076.4000000000001</v>
      </c>
      <c r="E30" s="3" t="s">
        <v>122</v>
      </c>
      <c r="F30" s="7">
        <v>693.65999999999985</v>
      </c>
      <c r="J30" s="10" t="s">
        <v>27</v>
      </c>
      <c r="K30" s="11">
        <v>-1904.3999999999978</v>
      </c>
      <c r="AE30" t="s">
        <v>169</v>
      </c>
      <c r="AF30">
        <v>239.26513496333379</v>
      </c>
    </row>
    <row r="31" spans="1:32" x14ac:dyDescent="0.35">
      <c r="A31" s="3" t="s">
        <v>38</v>
      </c>
      <c r="B31">
        <v>1204.5</v>
      </c>
      <c r="E31" s="3" t="s">
        <v>194</v>
      </c>
      <c r="F31" s="7">
        <v>722.7</v>
      </c>
      <c r="AE31" t="s">
        <v>96</v>
      </c>
      <c r="AF31">
        <v>261.97364541113177</v>
      </c>
    </row>
    <row r="32" spans="1:32" x14ac:dyDescent="0.35">
      <c r="A32" s="3" t="s">
        <v>33</v>
      </c>
      <c r="B32">
        <v>1233.5999999999999</v>
      </c>
      <c r="E32" s="3" t="s">
        <v>188</v>
      </c>
      <c r="F32" s="7">
        <v>730.38</v>
      </c>
      <c r="J32" t="s">
        <v>145</v>
      </c>
      <c r="K32">
        <v>32346.758975799799</v>
      </c>
      <c r="AE32" t="s">
        <v>65</v>
      </c>
      <c r="AF32">
        <v>270.40415776179492</v>
      </c>
    </row>
    <row r="33" spans="1:32" x14ac:dyDescent="0.35">
      <c r="A33" s="3" t="s">
        <v>183</v>
      </c>
      <c r="B33">
        <v>1314.17</v>
      </c>
      <c r="E33" s="3" t="s">
        <v>161</v>
      </c>
      <c r="F33" s="7">
        <v>843.2</v>
      </c>
      <c r="J33" t="s">
        <v>163</v>
      </c>
      <c r="K33">
        <v>31118.467881715253</v>
      </c>
      <c r="AE33" t="s">
        <v>81</v>
      </c>
      <c r="AF33">
        <v>311.08213093002979</v>
      </c>
    </row>
    <row r="34" spans="1:32" x14ac:dyDescent="0.35">
      <c r="A34" s="3" t="s">
        <v>161</v>
      </c>
      <c r="B34">
        <v>1349.12</v>
      </c>
      <c r="E34" s="3" t="s">
        <v>69</v>
      </c>
      <c r="F34" s="7">
        <v>848.52499999999782</v>
      </c>
      <c r="J34" t="s">
        <v>207</v>
      </c>
      <c r="K34">
        <v>30578.879141936424</v>
      </c>
      <c r="AE34" t="s">
        <v>46</v>
      </c>
      <c r="AF34">
        <v>336.88711356491859</v>
      </c>
    </row>
    <row r="35" spans="1:32" x14ac:dyDescent="0.35">
      <c r="A35" s="3" t="s">
        <v>44</v>
      </c>
      <c r="B35">
        <v>1372.2</v>
      </c>
      <c r="E35" s="3" t="s">
        <v>179</v>
      </c>
      <c r="F35" s="7">
        <v>921.71500000000003</v>
      </c>
      <c r="J35" t="s">
        <v>37</v>
      </c>
      <c r="K35">
        <v>29281.376733288747</v>
      </c>
      <c r="AE35" t="s">
        <v>38</v>
      </c>
      <c r="AF35">
        <v>381.15978447041124</v>
      </c>
    </row>
    <row r="36" spans="1:32" x14ac:dyDescent="0.35">
      <c r="A36" s="3" t="s">
        <v>122</v>
      </c>
      <c r="B36">
        <v>1387.32</v>
      </c>
      <c r="E36" s="3" t="s">
        <v>66</v>
      </c>
      <c r="F36" s="7">
        <v>943.14</v>
      </c>
      <c r="J36" t="s">
        <v>113</v>
      </c>
      <c r="K36">
        <v>28216.871984879122</v>
      </c>
      <c r="AE36" t="s">
        <v>195</v>
      </c>
      <c r="AF36">
        <v>481.55340242841794</v>
      </c>
    </row>
    <row r="37" spans="1:32" x14ac:dyDescent="0.35">
      <c r="A37" s="3" t="s">
        <v>93</v>
      </c>
      <c r="B37">
        <v>1511.68</v>
      </c>
      <c r="E37" s="3" t="s">
        <v>46</v>
      </c>
      <c r="F37" s="7">
        <v>1028.6500000000001</v>
      </c>
      <c r="AE37" t="s">
        <v>53</v>
      </c>
      <c r="AF37">
        <v>489.62759378447589</v>
      </c>
    </row>
    <row r="38" spans="1:32" x14ac:dyDescent="0.35">
      <c r="A38" s="3" t="s">
        <v>87</v>
      </c>
      <c r="B38">
        <v>1530.9</v>
      </c>
      <c r="E38" s="3" t="s">
        <v>88</v>
      </c>
      <c r="F38" s="7">
        <v>1046.6300000000001</v>
      </c>
      <c r="AE38" t="s">
        <v>197</v>
      </c>
      <c r="AF38">
        <v>490.49847317571607</v>
      </c>
    </row>
    <row r="39" spans="1:32" x14ac:dyDescent="0.35">
      <c r="A39" s="3" t="s">
        <v>212</v>
      </c>
      <c r="B39">
        <v>1540.8</v>
      </c>
      <c r="E39" s="3" t="s">
        <v>73</v>
      </c>
      <c r="F39" s="7">
        <v>1049.2799999999988</v>
      </c>
      <c r="AE39" t="s">
        <v>188</v>
      </c>
      <c r="AF39">
        <v>562.52839280293529</v>
      </c>
    </row>
    <row r="40" spans="1:32" x14ac:dyDescent="0.35">
      <c r="A40" s="3" t="s">
        <v>109</v>
      </c>
      <c r="B40">
        <v>1543.92</v>
      </c>
      <c r="E40" s="3" t="s">
        <v>87</v>
      </c>
      <c r="F40" s="7">
        <v>1071.6299999999999</v>
      </c>
      <c r="AE40" t="s">
        <v>121</v>
      </c>
      <c r="AF40">
        <v>608.8768316103633</v>
      </c>
    </row>
    <row r="41" spans="1:32" x14ac:dyDescent="0.35">
      <c r="A41" s="3" t="s">
        <v>220</v>
      </c>
      <c r="B41">
        <v>1550.96</v>
      </c>
      <c r="E41" s="3" t="s">
        <v>108</v>
      </c>
      <c r="F41" s="7">
        <v>1076.3000000000002</v>
      </c>
      <c r="AE41" t="s">
        <v>101</v>
      </c>
      <c r="AF41">
        <v>646.73705839765751</v>
      </c>
    </row>
    <row r="42" spans="1:32" x14ac:dyDescent="0.35">
      <c r="A42" s="3" t="s">
        <v>142</v>
      </c>
      <c r="B42">
        <v>1720.98</v>
      </c>
      <c r="E42" s="3" t="s">
        <v>174</v>
      </c>
      <c r="F42" s="7">
        <v>1258.83</v>
      </c>
      <c r="J42" s="3" t="s">
        <v>248</v>
      </c>
      <c r="AE42" t="s">
        <v>122</v>
      </c>
      <c r="AF42">
        <v>657.95434333196829</v>
      </c>
    </row>
    <row r="43" spans="1:32" x14ac:dyDescent="0.35">
      <c r="A43" s="3" t="s">
        <v>49</v>
      </c>
      <c r="B43">
        <v>1742.75</v>
      </c>
      <c r="E43" s="3" t="s">
        <v>198</v>
      </c>
      <c r="F43" s="7">
        <v>1300.18</v>
      </c>
      <c r="J43" s="3" t="s">
        <v>204</v>
      </c>
      <c r="K43" s="7">
        <v>61779.394422149395</v>
      </c>
      <c r="AE43" t="s">
        <v>66</v>
      </c>
      <c r="AF43">
        <v>707.9882543688251</v>
      </c>
    </row>
    <row r="44" spans="1:32" x14ac:dyDescent="0.35">
      <c r="A44" s="3" t="s">
        <v>28</v>
      </c>
      <c r="B44">
        <v>1754.04</v>
      </c>
      <c r="E44" s="3" t="s">
        <v>162</v>
      </c>
      <c r="F44" s="7">
        <v>1406.0500000000002</v>
      </c>
      <c r="J44" s="3" t="s">
        <v>113</v>
      </c>
      <c r="K44" s="7">
        <v>52693.797457158173</v>
      </c>
      <c r="AE44" t="s">
        <v>88</v>
      </c>
      <c r="AF44">
        <v>846.37909320672361</v>
      </c>
    </row>
    <row r="45" spans="1:32" x14ac:dyDescent="0.35">
      <c r="A45" s="3" t="s">
        <v>62</v>
      </c>
      <c r="B45">
        <v>1913.45</v>
      </c>
      <c r="E45" s="3" t="s">
        <v>48</v>
      </c>
      <c r="F45" s="7">
        <v>1416.2700000000002</v>
      </c>
      <c r="J45" s="3" t="s">
        <v>145</v>
      </c>
      <c r="K45" s="7">
        <v>39079.78267948897</v>
      </c>
      <c r="AE45" t="s">
        <v>194</v>
      </c>
      <c r="AF45">
        <v>918.554657298439</v>
      </c>
    </row>
    <row r="46" spans="1:32" x14ac:dyDescent="0.35">
      <c r="A46" s="3" t="s">
        <v>203</v>
      </c>
      <c r="B46">
        <v>1960.45</v>
      </c>
      <c r="E46" s="3" t="s">
        <v>123</v>
      </c>
      <c r="F46" s="7">
        <v>1423.9800000000005</v>
      </c>
      <c r="J46" s="3" t="s">
        <v>115</v>
      </c>
      <c r="K46" s="7">
        <v>36639.453893651313</v>
      </c>
      <c r="AE46" t="s">
        <v>179</v>
      </c>
      <c r="AF46">
        <v>925.52348039260801</v>
      </c>
    </row>
    <row r="47" spans="1:32" x14ac:dyDescent="0.35">
      <c r="A47" s="3" t="s">
        <v>84</v>
      </c>
      <c r="B47">
        <v>1991.34</v>
      </c>
      <c r="E47" s="3" t="s">
        <v>112</v>
      </c>
      <c r="F47" s="7">
        <v>1502.6349999999993</v>
      </c>
      <c r="J47" s="3" t="s">
        <v>202</v>
      </c>
      <c r="K47" s="7">
        <v>28949.019881571712</v>
      </c>
      <c r="AE47" t="s">
        <v>69</v>
      </c>
      <c r="AF47">
        <v>978.64791131068034</v>
      </c>
    </row>
    <row r="48" spans="1:32" x14ac:dyDescent="0.35">
      <c r="A48" s="9" t="s">
        <v>230</v>
      </c>
      <c r="B48" s="9">
        <v>2023</v>
      </c>
      <c r="E48" s="3" t="s">
        <v>64</v>
      </c>
      <c r="F48" s="7">
        <v>1686.8249999999998</v>
      </c>
      <c r="J48" s="3" t="s">
        <v>178</v>
      </c>
      <c r="K48" s="7">
        <v>71.69156303587134</v>
      </c>
      <c r="AE48" t="s">
        <v>161</v>
      </c>
      <c r="AF48">
        <v>996.17643681995753</v>
      </c>
    </row>
    <row r="49" spans="1:32" x14ac:dyDescent="0.35">
      <c r="A49" s="3" t="s">
        <v>102</v>
      </c>
      <c r="B49">
        <v>2028.8</v>
      </c>
      <c r="E49" s="3" t="s">
        <v>118</v>
      </c>
      <c r="F49" s="7">
        <v>1707.3000000000002</v>
      </c>
      <c r="J49" s="3" t="s">
        <v>125</v>
      </c>
      <c r="K49" s="7">
        <v>71.606539386128276</v>
      </c>
      <c r="AE49" t="s">
        <v>48</v>
      </c>
      <c r="AF49">
        <v>1152.3724553630182</v>
      </c>
    </row>
    <row r="50" spans="1:32" x14ac:dyDescent="0.35">
      <c r="A50" s="3" t="s">
        <v>80</v>
      </c>
      <c r="B50">
        <v>2041.6</v>
      </c>
      <c r="E50" s="3" t="s">
        <v>44</v>
      </c>
      <c r="F50" s="7">
        <v>1715.25</v>
      </c>
      <c r="J50" s="3" t="s">
        <v>171</v>
      </c>
      <c r="K50" s="7">
        <v>69.961829961865021</v>
      </c>
      <c r="AE50" t="s">
        <v>174</v>
      </c>
      <c r="AF50">
        <v>1166.2499580419706</v>
      </c>
    </row>
    <row r="51" spans="1:32" x14ac:dyDescent="0.35">
      <c r="A51" s="3" t="s">
        <v>123</v>
      </c>
      <c r="B51">
        <v>2162.34</v>
      </c>
      <c r="E51" s="3" t="s">
        <v>84</v>
      </c>
      <c r="F51" s="7">
        <v>1749.1499999999999</v>
      </c>
      <c r="J51" s="3" t="s">
        <v>56</v>
      </c>
      <c r="K51" s="7">
        <v>64.872986288593154</v>
      </c>
      <c r="AE51" t="s">
        <v>34</v>
      </c>
      <c r="AF51">
        <v>1184.8572889580528</v>
      </c>
    </row>
    <row r="52" spans="1:32" x14ac:dyDescent="0.35">
      <c r="A52" s="3" t="s">
        <v>160</v>
      </c>
      <c r="B52">
        <v>2183.67</v>
      </c>
      <c r="E52" s="3" t="s">
        <v>102</v>
      </c>
      <c r="F52" s="7">
        <v>1806.8999999999996</v>
      </c>
      <c r="J52" s="3" t="s">
        <v>59</v>
      </c>
      <c r="K52" s="7">
        <v>64.554090411753791</v>
      </c>
      <c r="AE52" t="s">
        <v>87</v>
      </c>
      <c r="AF52">
        <v>1270.8990127715867</v>
      </c>
    </row>
    <row r="53" spans="1:32" x14ac:dyDescent="0.35">
      <c r="A53" s="3" t="s">
        <v>118</v>
      </c>
      <c r="B53">
        <v>2276.4</v>
      </c>
      <c r="E53" s="3" t="s">
        <v>177</v>
      </c>
      <c r="F53" s="7">
        <v>1845.0299999999997</v>
      </c>
      <c r="AE53" t="s">
        <v>108</v>
      </c>
      <c r="AF53">
        <v>1300.3556610742605</v>
      </c>
    </row>
    <row r="54" spans="1:32" x14ac:dyDescent="0.35">
      <c r="A54" s="3" t="s">
        <v>68</v>
      </c>
      <c r="B54">
        <v>2326.6</v>
      </c>
      <c r="E54" s="3" t="s">
        <v>205</v>
      </c>
      <c r="F54" s="7">
        <v>1932.9200000000019</v>
      </c>
      <c r="AE54" t="s">
        <v>162</v>
      </c>
      <c r="AF54">
        <v>1312.5688091877239</v>
      </c>
    </row>
    <row r="55" spans="1:32" x14ac:dyDescent="0.35">
      <c r="A55" s="3" t="s">
        <v>77</v>
      </c>
      <c r="B55">
        <v>2332.1999999999998</v>
      </c>
      <c r="E55" s="3" t="s">
        <v>160</v>
      </c>
      <c r="F55" s="7">
        <v>1953.8099999999997</v>
      </c>
      <c r="AE55" t="s">
        <v>82</v>
      </c>
      <c r="AF55">
        <v>1348.2597344482945</v>
      </c>
    </row>
    <row r="56" spans="1:32" x14ac:dyDescent="0.35">
      <c r="A56" s="3" t="s">
        <v>112</v>
      </c>
      <c r="B56">
        <v>2487.12</v>
      </c>
      <c r="E56" s="3" t="s">
        <v>142</v>
      </c>
      <c r="F56" s="7">
        <v>1960.0050000000001</v>
      </c>
      <c r="AE56" t="s">
        <v>142</v>
      </c>
      <c r="AF56">
        <v>1467.426436514995</v>
      </c>
    </row>
    <row r="57" spans="1:32" x14ac:dyDescent="0.35">
      <c r="A57" s="3" t="s">
        <v>73</v>
      </c>
      <c r="B57">
        <v>2623.2</v>
      </c>
      <c r="E57" s="3" t="s">
        <v>30</v>
      </c>
      <c r="F57" s="7">
        <v>1961.4150000000009</v>
      </c>
      <c r="AE57" t="s">
        <v>75</v>
      </c>
      <c r="AF57">
        <v>1529.2618752422356</v>
      </c>
    </row>
    <row r="58" spans="1:32" x14ac:dyDescent="0.35">
      <c r="A58" s="3" t="s">
        <v>104</v>
      </c>
      <c r="B58">
        <v>2646.72</v>
      </c>
      <c r="E58" s="3" t="s">
        <v>68</v>
      </c>
      <c r="F58" s="7">
        <v>2093.9400000000005</v>
      </c>
      <c r="AE58" t="s">
        <v>112</v>
      </c>
      <c r="AF58">
        <v>1614.2951540143113</v>
      </c>
    </row>
    <row r="59" spans="1:32" x14ac:dyDescent="0.35">
      <c r="A59" s="3" t="s">
        <v>185</v>
      </c>
      <c r="B59">
        <v>2664.2</v>
      </c>
      <c r="E59" s="3" t="s">
        <v>219</v>
      </c>
      <c r="F59" s="7">
        <v>2199.989999999998</v>
      </c>
      <c r="J59" t="s">
        <v>251</v>
      </c>
      <c r="AE59" t="s">
        <v>44</v>
      </c>
      <c r="AF59">
        <v>1645.1437216280053</v>
      </c>
    </row>
    <row r="60" spans="1:32" x14ac:dyDescent="0.35">
      <c r="A60" s="3" t="s">
        <v>94</v>
      </c>
      <c r="B60">
        <v>2703</v>
      </c>
      <c r="E60" s="3" t="s">
        <v>33</v>
      </c>
      <c r="F60" s="7">
        <v>2210.1999999999998</v>
      </c>
      <c r="J60" t="s">
        <v>186</v>
      </c>
      <c r="AE60" t="s">
        <v>118</v>
      </c>
      <c r="AF60">
        <v>1714.7644082332165</v>
      </c>
    </row>
    <row r="61" spans="1:32" x14ac:dyDescent="0.35">
      <c r="A61" s="3" t="s">
        <v>177</v>
      </c>
      <c r="B61">
        <v>3019.14</v>
      </c>
      <c r="E61" s="3" t="s">
        <v>54</v>
      </c>
      <c r="F61" s="7">
        <v>2218.2299999999996</v>
      </c>
      <c r="J61" t="s">
        <v>59</v>
      </c>
      <c r="AE61" t="s">
        <v>123</v>
      </c>
      <c r="AF61">
        <v>1733.0669703435678</v>
      </c>
    </row>
    <row r="62" spans="1:32" x14ac:dyDescent="0.35">
      <c r="A62" s="3" t="s">
        <v>64</v>
      </c>
      <c r="B62">
        <v>3073.77</v>
      </c>
      <c r="E62" s="3" t="s">
        <v>71</v>
      </c>
      <c r="F62" s="7">
        <v>2264.92</v>
      </c>
      <c r="J62" t="s">
        <v>56</v>
      </c>
      <c r="AE62" t="s">
        <v>30</v>
      </c>
      <c r="AF62">
        <v>1822.7804950988511</v>
      </c>
    </row>
    <row r="63" spans="1:32" x14ac:dyDescent="0.35">
      <c r="A63" s="3" t="s">
        <v>70</v>
      </c>
      <c r="B63">
        <v>3076.36</v>
      </c>
      <c r="E63" s="3" t="s">
        <v>77</v>
      </c>
      <c r="F63" s="7">
        <v>2371.0700000000002</v>
      </c>
      <c r="J63" t="s">
        <v>178</v>
      </c>
      <c r="AE63" t="s">
        <v>102</v>
      </c>
      <c r="AF63">
        <v>1874.5329850163214</v>
      </c>
    </row>
    <row r="64" spans="1:32" x14ac:dyDescent="0.35">
      <c r="A64" s="3" t="s">
        <v>108</v>
      </c>
      <c r="B64">
        <v>3228.9</v>
      </c>
      <c r="E64" s="3" t="s">
        <v>116</v>
      </c>
      <c r="F64" s="7">
        <v>2762.2799999999988</v>
      </c>
      <c r="J64" t="s">
        <v>117</v>
      </c>
      <c r="AE64" t="s">
        <v>33</v>
      </c>
      <c r="AF64">
        <v>1912.7166106320569</v>
      </c>
    </row>
    <row r="65" spans="1:32" x14ac:dyDescent="0.35">
      <c r="A65" s="3" t="s">
        <v>57</v>
      </c>
      <c r="B65">
        <v>3345.16</v>
      </c>
      <c r="E65" s="3" t="s">
        <v>94</v>
      </c>
      <c r="F65" s="7">
        <v>2815.625</v>
      </c>
      <c r="AE65" t="s">
        <v>205</v>
      </c>
      <c r="AF65">
        <v>1921.7017204054503</v>
      </c>
    </row>
    <row r="66" spans="1:32" x14ac:dyDescent="0.35">
      <c r="A66" s="3" t="s">
        <v>50</v>
      </c>
      <c r="B66">
        <v>3395.55</v>
      </c>
      <c r="E66" s="3" t="s">
        <v>190</v>
      </c>
      <c r="F66" s="7">
        <v>2837.5999999999995</v>
      </c>
      <c r="AE66" t="s">
        <v>68</v>
      </c>
      <c r="AF66">
        <v>1936.5325671823696</v>
      </c>
    </row>
    <row r="67" spans="1:32" x14ac:dyDescent="0.35">
      <c r="A67" s="3" t="s">
        <v>172</v>
      </c>
      <c r="B67">
        <v>3466.32</v>
      </c>
      <c r="E67" s="3" t="s">
        <v>63</v>
      </c>
      <c r="F67" s="7">
        <v>2876.6250000000005</v>
      </c>
      <c r="AE67" t="s">
        <v>177</v>
      </c>
      <c r="AF67">
        <v>1981.4644265450465</v>
      </c>
    </row>
    <row r="68" spans="1:32" x14ac:dyDescent="0.35">
      <c r="A68" s="3" t="s">
        <v>54</v>
      </c>
      <c r="B68">
        <v>3485.79</v>
      </c>
      <c r="E68" s="3" t="s">
        <v>93</v>
      </c>
      <c r="F68" s="7">
        <v>2881.6400000000003</v>
      </c>
      <c r="AE68" t="s">
        <v>64</v>
      </c>
      <c r="AF68">
        <v>1996.2277985884507</v>
      </c>
    </row>
    <row r="69" spans="1:32" x14ac:dyDescent="0.35">
      <c r="A69" s="3" t="s">
        <v>119</v>
      </c>
      <c r="B69">
        <v>3501.4</v>
      </c>
      <c r="E69" s="3" t="s">
        <v>35</v>
      </c>
      <c r="F69" s="7">
        <v>2966.2666666666664</v>
      </c>
      <c r="AE69" t="s">
        <v>84</v>
      </c>
      <c r="AF69">
        <v>2043.1666203969141</v>
      </c>
    </row>
    <row r="70" spans="1:32" x14ac:dyDescent="0.35">
      <c r="A70" s="3" t="s">
        <v>85</v>
      </c>
      <c r="B70">
        <v>3545.68</v>
      </c>
      <c r="E70" s="3" t="s">
        <v>135</v>
      </c>
      <c r="F70" s="7">
        <v>3185.2800000000016</v>
      </c>
      <c r="AE70" t="s">
        <v>160</v>
      </c>
      <c r="AF70">
        <v>2056.6061617309097</v>
      </c>
    </row>
    <row r="71" spans="1:32" x14ac:dyDescent="0.35">
      <c r="A71" s="3" t="s">
        <v>74</v>
      </c>
      <c r="B71">
        <v>3701.6</v>
      </c>
      <c r="E71" s="3" t="s">
        <v>42</v>
      </c>
      <c r="F71" s="7">
        <v>3188.5714285714275</v>
      </c>
      <c r="AE71" t="s">
        <v>45</v>
      </c>
      <c r="AF71">
        <v>2154.9794904876376</v>
      </c>
    </row>
    <row r="72" spans="1:32" x14ac:dyDescent="0.35">
      <c r="A72" s="3" t="s">
        <v>165</v>
      </c>
      <c r="B72">
        <v>3726</v>
      </c>
      <c r="E72" s="3" t="s">
        <v>70</v>
      </c>
      <c r="F72" s="7">
        <v>3327.4914285714276</v>
      </c>
      <c r="AE72" t="s">
        <v>54</v>
      </c>
      <c r="AF72">
        <v>2193.8237435600436</v>
      </c>
    </row>
    <row r="73" spans="1:32" x14ac:dyDescent="0.35">
      <c r="A73" s="3" t="s">
        <v>152</v>
      </c>
      <c r="B73">
        <v>3814.59</v>
      </c>
      <c r="E73" s="3" t="s">
        <v>164</v>
      </c>
      <c r="F73" s="7">
        <v>3405.255000000001</v>
      </c>
      <c r="AE73" t="s">
        <v>190</v>
      </c>
      <c r="AF73">
        <v>2343.8964681780221</v>
      </c>
    </row>
    <row r="74" spans="1:32" x14ac:dyDescent="0.35">
      <c r="A74" s="3" t="s">
        <v>106</v>
      </c>
      <c r="B74">
        <v>3872.75</v>
      </c>
      <c r="E74" s="3" t="s">
        <v>45</v>
      </c>
      <c r="F74" s="7">
        <v>3482.8000000000029</v>
      </c>
      <c r="AE74" t="s">
        <v>212</v>
      </c>
      <c r="AF74">
        <v>2397.3198457764852</v>
      </c>
    </row>
    <row r="75" spans="1:32" x14ac:dyDescent="0.35">
      <c r="A75" s="3" t="s">
        <v>32</v>
      </c>
      <c r="B75">
        <v>4222.8</v>
      </c>
      <c r="E75" s="3" t="s">
        <v>49</v>
      </c>
      <c r="F75" s="7">
        <v>3485.5</v>
      </c>
      <c r="AE75" t="s">
        <v>219</v>
      </c>
      <c r="AF75">
        <v>2418.8640178278733</v>
      </c>
    </row>
    <row r="76" spans="1:32" x14ac:dyDescent="0.35">
      <c r="A76" s="3" t="s">
        <v>30</v>
      </c>
      <c r="B76">
        <v>4358.7</v>
      </c>
      <c r="E76" s="3" t="s">
        <v>75</v>
      </c>
      <c r="F76" s="7">
        <v>3573.7800000000007</v>
      </c>
      <c r="AE76" t="s">
        <v>93</v>
      </c>
      <c r="AF76">
        <v>2449.2493833882941</v>
      </c>
    </row>
    <row r="77" spans="1:32" x14ac:dyDescent="0.35">
      <c r="A77" s="3" t="s">
        <v>137</v>
      </c>
      <c r="B77">
        <v>4406.3100000000004</v>
      </c>
      <c r="E77" s="3" t="s">
        <v>196</v>
      </c>
      <c r="F77" s="7">
        <v>3577.0349999999999</v>
      </c>
      <c r="AE77" t="s">
        <v>77</v>
      </c>
      <c r="AF77">
        <v>2494.8962944727359</v>
      </c>
    </row>
    <row r="78" spans="1:32" x14ac:dyDescent="0.35">
      <c r="A78" s="3" t="s">
        <v>170</v>
      </c>
      <c r="B78">
        <v>4432.96</v>
      </c>
      <c r="E78" s="3" t="s">
        <v>212</v>
      </c>
      <c r="F78" s="7">
        <v>3659.4</v>
      </c>
      <c r="AE78" t="s">
        <v>132</v>
      </c>
      <c r="AF78">
        <v>2715.9512960298571</v>
      </c>
    </row>
    <row r="79" spans="1:32" x14ac:dyDescent="0.35">
      <c r="A79" s="3" t="s">
        <v>83</v>
      </c>
      <c r="B79">
        <v>4518.3</v>
      </c>
      <c r="E79" s="3" t="s">
        <v>181</v>
      </c>
      <c r="F79" s="7">
        <v>3704.4</v>
      </c>
      <c r="AE79" t="s">
        <v>183</v>
      </c>
      <c r="AF79">
        <v>2738.0723262184324</v>
      </c>
    </row>
    <row r="80" spans="1:32" x14ac:dyDescent="0.35">
      <c r="A80" s="3" t="s">
        <v>67</v>
      </c>
      <c r="B80">
        <v>4666.8</v>
      </c>
      <c r="E80" s="3" t="s">
        <v>183</v>
      </c>
      <c r="F80" s="7">
        <v>4002.244999999999</v>
      </c>
      <c r="AE80" t="s">
        <v>94</v>
      </c>
      <c r="AF80">
        <v>2849.0804157913562</v>
      </c>
    </row>
    <row r="81" spans="1:32" x14ac:dyDescent="0.35">
      <c r="A81" s="3" t="s">
        <v>187</v>
      </c>
      <c r="B81">
        <v>4671.75</v>
      </c>
      <c r="E81" s="3" t="s">
        <v>57</v>
      </c>
      <c r="F81" s="7">
        <v>4181.4500000000007</v>
      </c>
      <c r="AE81" t="s">
        <v>135</v>
      </c>
      <c r="AF81">
        <v>3249.7122467921295</v>
      </c>
    </row>
    <row r="82" spans="1:32" x14ac:dyDescent="0.35">
      <c r="A82" s="3" t="s">
        <v>196</v>
      </c>
      <c r="B82">
        <v>4769.38</v>
      </c>
      <c r="E82" s="3" t="s">
        <v>185</v>
      </c>
      <c r="F82" s="7">
        <v>4329.3249999999989</v>
      </c>
      <c r="AE82" t="s">
        <v>57</v>
      </c>
      <c r="AF82">
        <v>3258.2652783849458</v>
      </c>
    </row>
    <row r="83" spans="1:32" x14ac:dyDescent="0.35">
      <c r="A83" s="3" t="s">
        <v>128</v>
      </c>
      <c r="B83">
        <v>4812.24</v>
      </c>
      <c r="E83" s="3" t="s">
        <v>223</v>
      </c>
      <c r="F83" s="7">
        <v>4336.3999999999978</v>
      </c>
      <c r="AE83" t="s">
        <v>165</v>
      </c>
      <c r="AF83">
        <v>3411.2627281642494</v>
      </c>
    </row>
    <row r="84" spans="1:32" x14ac:dyDescent="0.35">
      <c r="A84" s="3" t="s">
        <v>190</v>
      </c>
      <c r="B84">
        <v>4823.92</v>
      </c>
      <c r="E84" s="3" t="s">
        <v>29</v>
      </c>
      <c r="F84" s="7">
        <v>4419.5249999999996</v>
      </c>
      <c r="AE84" t="s">
        <v>49</v>
      </c>
      <c r="AF84">
        <v>3452.0068603235241</v>
      </c>
    </row>
    <row r="85" spans="1:32" x14ac:dyDescent="0.35">
      <c r="A85" s="3" t="s">
        <v>82</v>
      </c>
      <c r="B85">
        <v>4890.5600000000004</v>
      </c>
      <c r="E85" s="3" t="s">
        <v>166</v>
      </c>
      <c r="F85" s="7">
        <v>4478.1099999999997</v>
      </c>
      <c r="AE85" t="s">
        <v>164</v>
      </c>
      <c r="AF85">
        <v>3559.6677305522048</v>
      </c>
    </row>
    <row r="86" spans="1:32" x14ac:dyDescent="0.35">
      <c r="A86" s="3" t="s">
        <v>76</v>
      </c>
      <c r="B86">
        <v>4938.57</v>
      </c>
      <c r="E86" s="3" t="s">
        <v>165</v>
      </c>
      <c r="F86" s="7">
        <v>4509.6428571428569</v>
      </c>
      <c r="AE86" t="s">
        <v>185</v>
      </c>
      <c r="AF86">
        <v>3567.654014574407</v>
      </c>
    </row>
    <row r="87" spans="1:32" x14ac:dyDescent="0.35">
      <c r="A87" s="3" t="s">
        <v>166</v>
      </c>
      <c r="B87">
        <v>4962.2299999999996</v>
      </c>
      <c r="E87" s="3" t="s">
        <v>32</v>
      </c>
      <c r="F87" s="7">
        <v>4574.7000000000007</v>
      </c>
      <c r="AE87" t="s">
        <v>104</v>
      </c>
      <c r="AF87">
        <v>3863.1335329439394</v>
      </c>
    </row>
    <row r="88" spans="1:32" x14ac:dyDescent="0.35">
      <c r="A88" s="3" t="s">
        <v>147</v>
      </c>
      <c r="B88">
        <v>4972.32</v>
      </c>
      <c r="E88" s="3" t="s">
        <v>85</v>
      </c>
      <c r="F88" s="7">
        <v>4626.6799999999994</v>
      </c>
      <c r="AE88" t="s">
        <v>80</v>
      </c>
      <c r="AF88">
        <v>4037.6813622646346</v>
      </c>
    </row>
    <row r="89" spans="1:32" x14ac:dyDescent="0.35">
      <c r="A89" s="3" t="s">
        <v>132</v>
      </c>
      <c r="B89">
        <v>5038.18</v>
      </c>
      <c r="E89" s="3" t="s">
        <v>172</v>
      </c>
      <c r="F89" s="7">
        <v>4732.8600000000006</v>
      </c>
      <c r="AE89" t="s">
        <v>116</v>
      </c>
      <c r="AF89">
        <v>4083.9277586770359</v>
      </c>
    </row>
    <row r="90" spans="1:32" x14ac:dyDescent="0.35">
      <c r="A90" s="3" t="s">
        <v>116</v>
      </c>
      <c r="B90">
        <v>5064.18</v>
      </c>
      <c r="E90" s="3" t="s">
        <v>104</v>
      </c>
      <c r="F90" s="7">
        <v>4879.8899999999994</v>
      </c>
      <c r="AE90" t="s">
        <v>209</v>
      </c>
      <c r="AF90">
        <v>4228.8962790867199</v>
      </c>
    </row>
    <row r="91" spans="1:32" x14ac:dyDescent="0.35">
      <c r="A91" s="3" t="s">
        <v>181</v>
      </c>
      <c r="B91">
        <v>5115.6000000000004</v>
      </c>
      <c r="E91" s="3" t="s">
        <v>168</v>
      </c>
      <c r="F91" s="7">
        <v>4899.9299999999985</v>
      </c>
      <c r="AE91" t="s">
        <v>223</v>
      </c>
      <c r="AF91">
        <v>4306.2809604040394</v>
      </c>
    </row>
    <row r="92" spans="1:32" x14ac:dyDescent="0.35">
      <c r="A92" s="3" t="s">
        <v>127</v>
      </c>
      <c r="B92">
        <v>5147.66</v>
      </c>
      <c r="E92" s="3" t="s">
        <v>170</v>
      </c>
      <c r="F92" s="7">
        <v>4987.08</v>
      </c>
      <c r="AE92" t="s">
        <v>168</v>
      </c>
      <c r="AF92">
        <v>4477.103429357544</v>
      </c>
    </row>
    <row r="93" spans="1:32" x14ac:dyDescent="0.35">
      <c r="A93" s="3" t="s">
        <v>52</v>
      </c>
      <c r="B93">
        <v>5155.6400000000003</v>
      </c>
      <c r="E93" s="3" t="s">
        <v>132</v>
      </c>
      <c r="F93" s="7">
        <v>5038.18</v>
      </c>
      <c r="AE93" t="s">
        <v>166</v>
      </c>
      <c r="AF93">
        <v>4479.9678854175681</v>
      </c>
    </row>
    <row r="94" spans="1:32" x14ac:dyDescent="0.35">
      <c r="A94" s="3" t="s">
        <v>29</v>
      </c>
      <c r="B94">
        <v>5357</v>
      </c>
      <c r="E94" s="3" t="s">
        <v>169</v>
      </c>
      <c r="F94" s="7">
        <v>5150.5400000000009</v>
      </c>
      <c r="AE94" t="s">
        <v>127</v>
      </c>
      <c r="AF94">
        <v>4496.6072774511322</v>
      </c>
    </row>
    <row r="95" spans="1:32" x14ac:dyDescent="0.35">
      <c r="A95" s="3" t="s">
        <v>219</v>
      </c>
      <c r="B95">
        <v>5415.36</v>
      </c>
      <c r="E95" s="3" t="s">
        <v>152</v>
      </c>
      <c r="F95" s="7">
        <v>5183.9300000000012</v>
      </c>
      <c r="AE95" t="s">
        <v>85</v>
      </c>
      <c r="AF95">
        <v>4515.5039692555156</v>
      </c>
    </row>
    <row r="96" spans="1:32" x14ac:dyDescent="0.35">
      <c r="A96" s="3" t="s">
        <v>167</v>
      </c>
      <c r="B96">
        <v>5739.84</v>
      </c>
      <c r="E96" s="3" t="s">
        <v>218</v>
      </c>
      <c r="F96" s="7">
        <v>5246.5300000000007</v>
      </c>
      <c r="AE96" t="s">
        <v>99</v>
      </c>
      <c r="AF96">
        <v>4524.0898986314451</v>
      </c>
    </row>
    <row r="97" spans="1:32" x14ac:dyDescent="0.35">
      <c r="A97" s="3" t="s">
        <v>124</v>
      </c>
      <c r="B97">
        <v>6009.44</v>
      </c>
      <c r="E97" s="3" t="s">
        <v>60</v>
      </c>
      <c r="F97" s="7">
        <v>5277.7200000000012</v>
      </c>
      <c r="AE97" t="s">
        <v>29</v>
      </c>
      <c r="AF97">
        <v>4561.5173983617224</v>
      </c>
    </row>
    <row r="98" spans="1:32" x14ac:dyDescent="0.35">
      <c r="A98" s="3" t="s">
        <v>164</v>
      </c>
      <c r="B98">
        <v>6161.89</v>
      </c>
      <c r="E98" s="3" t="s">
        <v>78</v>
      </c>
      <c r="F98" s="7">
        <v>5645.7699999999995</v>
      </c>
      <c r="AE98" t="s">
        <v>181</v>
      </c>
      <c r="AF98">
        <v>4600.9735600374042</v>
      </c>
    </row>
    <row r="99" spans="1:32" x14ac:dyDescent="0.35">
      <c r="A99" s="3" t="s">
        <v>135</v>
      </c>
      <c r="B99">
        <v>6370.56</v>
      </c>
      <c r="E99" s="3" t="s">
        <v>80</v>
      </c>
      <c r="F99" s="7">
        <v>6124.7999999999984</v>
      </c>
      <c r="AE99" t="s">
        <v>152</v>
      </c>
      <c r="AF99">
        <v>4601.7944465726987</v>
      </c>
    </row>
    <row r="100" spans="1:32" x14ac:dyDescent="0.35">
      <c r="A100" s="3" t="s">
        <v>69</v>
      </c>
      <c r="B100">
        <v>6448.79</v>
      </c>
      <c r="E100" s="3" t="s">
        <v>175</v>
      </c>
      <c r="F100" s="7">
        <v>6141</v>
      </c>
      <c r="AE100" t="s">
        <v>32</v>
      </c>
      <c r="AF100">
        <v>4638.4696190519362</v>
      </c>
    </row>
    <row r="101" spans="1:32" x14ac:dyDescent="0.35">
      <c r="A101" s="3" t="s">
        <v>221</v>
      </c>
      <c r="B101">
        <v>6531.7</v>
      </c>
      <c r="E101" s="3" t="s">
        <v>119</v>
      </c>
      <c r="F101" s="7">
        <v>6252.5</v>
      </c>
      <c r="AE101" t="s">
        <v>196</v>
      </c>
      <c r="AF101">
        <v>5051.2268090767711</v>
      </c>
    </row>
    <row r="102" spans="1:32" x14ac:dyDescent="0.35">
      <c r="A102" s="3" t="s">
        <v>168</v>
      </c>
      <c r="B102">
        <v>6533.24</v>
      </c>
      <c r="E102" s="3" t="s">
        <v>52</v>
      </c>
      <c r="F102" s="7">
        <v>6444.5500000000011</v>
      </c>
      <c r="AE102" t="s">
        <v>170</v>
      </c>
      <c r="AF102">
        <v>5102.4994609541436</v>
      </c>
    </row>
    <row r="103" spans="1:32" x14ac:dyDescent="0.35">
      <c r="A103" s="3" t="s">
        <v>192</v>
      </c>
      <c r="B103">
        <v>6547.64</v>
      </c>
      <c r="E103" s="3" t="s">
        <v>99</v>
      </c>
      <c r="F103" s="7">
        <v>6507</v>
      </c>
      <c r="AE103" t="s">
        <v>218</v>
      </c>
      <c r="AF103">
        <v>5166.4620885998702</v>
      </c>
    </row>
    <row r="104" spans="1:32" x14ac:dyDescent="0.35">
      <c r="A104" s="3" t="s">
        <v>140</v>
      </c>
      <c r="B104">
        <v>6656.16</v>
      </c>
      <c r="E104" s="3" t="s">
        <v>105</v>
      </c>
      <c r="F104" s="7">
        <v>6578.2950000000001</v>
      </c>
      <c r="AE104" t="s">
        <v>172</v>
      </c>
      <c r="AF104">
        <v>5169.1936918194233</v>
      </c>
    </row>
    <row r="105" spans="1:32" x14ac:dyDescent="0.35">
      <c r="A105" s="3" t="s">
        <v>99</v>
      </c>
      <c r="B105">
        <v>6868.5</v>
      </c>
      <c r="E105" s="3" t="s">
        <v>192</v>
      </c>
      <c r="F105" s="7">
        <v>6689.98</v>
      </c>
      <c r="AE105" t="s">
        <v>52</v>
      </c>
      <c r="AF105">
        <v>5216.8538646133466</v>
      </c>
    </row>
    <row r="106" spans="1:32" x14ac:dyDescent="0.35">
      <c r="A106" s="3" t="s">
        <v>134</v>
      </c>
      <c r="B106">
        <v>7020.52</v>
      </c>
      <c r="E106" s="3" t="s">
        <v>114</v>
      </c>
      <c r="F106" s="7">
        <v>6867.9100000000017</v>
      </c>
      <c r="AE106" t="s">
        <v>90</v>
      </c>
      <c r="AF106">
        <v>5544.9363192290439</v>
      </c>
    </row>
    <row r="107" spans="1:32" x14ac:dyDescent="0.35">
      <c r="A107" s="3" t="s">
        <v>129</v>
      </c>
      <c r="B107">
        <v>7098.08</v>
      </c>
      <c r="E107" s="3" t="s">
        <v>153</v>
      </c>
      <c r="F107" s="7">
        <v>6947.5999999999985</v>
      </c>
      <c r="AE107" t="s">
        <v>78</v>
      </c>
      <c r="AF107">
        <v>5716.0489844770027</v>
      </c>
    </row>
    <row r="108" spans="1:32" x14ac:dyDescent="0.35">
      <c r="A108" s="3" t="s">
        <v>114</v>
      </c>
      <c r="B108">
        <v>7202.93</v>
      </c>
      <c r="E108" s="3" t="s">
        <v>182</v>
      </c>
      <c r="F108" s="7">
        <v>7037.2750000000015</v>
      </c>
      <c r="AE108" t="s">
        <v>83</v>
      </c>
      <c r="AF108">
        <v>5824.4844747922007</v>
      </c>
    </row>
    <row r="109" spans="1:32" x14ac:dyDescent="0.35">
      <c r="A109" s="3" t="s">
        <v>105</v>
      </c>
      <c r="B109">
        <v>7218.66</v>
      </c>
      <c r="E109" s="3" t="s">
        <v>127</v>
      </c>
      <c r="F109" s="7">
        <v>7169.9550000000017</v>
      </c>
      <c r="AE109" t="s">
        <v>175</v>
      </c>
      <c r="AF109">
        <v>6007.4403186419104</v>
      </c>
    </row>
    <row r="110" spans="1:32" x14ac:dyDescent="0.35">
      <c r="A110" s="3" t="s">
        <v>148</v>
      </c>
      <c r="B110">
        <v>7316.8</v>
      </c>
      <c r="E110" s="3" t="s">
        <v>209</v>
      </c>
      <c r="F110" s="7">
        <v>7377.5249999999996</v>
      </c>
      <c r="AE110" t="s">
        <v>50</v>
      </c>
      <c r="AF110">
        <v>6079.1612879221466</v>
      </c>
    </row>
    <row r="111" spans="1:32" x14ac:dyDescent="0.35">
      <c r="A111" s="3" t="s">
        <v>97</v>
      </c>
      <c r="B111">
        <v>7579.11</v>
      </c>
      <c r="E111" s="3" t="s">
        <v>90</v>
      </c>
      <c r="F111" s="7">
        <v>7413.7800000000007</v>
      </c>
      <c r="AE111" t="s">
        <v>192</v>
      </c>
      <c r="AF111">
        <v>6241.5012428959026</v>
      </c>
    </row>
    <row r="112" spans="1:32" x14ac:dyDescent="0.35">
      <c r="A112" s="3" t="s">
        <v>159</v>
      </c>
      <c r="B112">
        <v>7674.82</v>
      </c>
      <c r="E112" s="3" t="s">
        <v>83</v>
      </c>
      <c r="F112" s="7">
        <v>7455.1950000000015</v>
      </c>
      <c r="AE112" t="s">
        <v>119</v>
      </c>
      <c r="AF112">
        <v>6456.9943085531349</v>
      </c>
    </row>
    <row r="113" spans="1:32" x14ac:dyDescent="0.35">
      <c r="A113" s="3" t="s">
        <v>65</v>
      </c>
      <c r="B113">
        <v>7758.4</v>
      </c>
      <c r="E113" s="3" t="s">
        <v>128</v>
      </c>
      <c r="F113" s="7">
        <v>7619.38</v>
      </c>
      <c r="AE113" t="s">
        <v>128</v>
      </c>
      <c r="AF113">
        <v>6640.8022810691664</v>
      </c>
    </row>
    <row r="114" spans="1:32" x14ac:dyDescent="0.35">
      <c r="A114" s="3" t="s">
        <v>91</v>
      </c>
      <c r="B114">
        <v>8028</v>
      </c>
      <c r="E114" s="3" t="s">
        <v>191</v>
      </c>
      <c r="F114" s="7">
        <v>7666.1750000000011</v>
      </c>
      <c r="AE114" t="s">
        <v>62</v>
      </c>
      <c r="AF114">
        <v>6797.814237626927</v>
      </c>
    </row>
    <row r="115" spans="1:32" x14ac:dyDescent="0.35">
      <c r="A115" s="3" t="s">
        <v>199</v>
      </c>
      <c r="B115">
        <v>8116.65</v>
      </c>
      <c r="E115" s="3" t="s">
        <v>76</v>
      </c>
      <c r="F115" s="7">
        <v>7682.22</v>
      </c>
      <c r="AE115" t="s">
        <v>106</v>
      </c>
      <c r="AF115">
        <v>6813.5606451338735</v>
      </c>
    </row>
    <row r="116" spans="1:32" x14ac:dyDescent="0.35">
      <c r="A116" s="3" t="s">
        <v>92</v>
      </c>
      <c r="B116">
        <v>8193.3799999999992</v>
      </c>
      <c r="E116" s="3" t="s">
        <v>180</v>
      </c>
      <c r="F116" s="7">
        <v>8120.4750000000013</v>
      </c>
      <c r="AE116" t="s">
        <v>182</v>
      </c>
      <c r="AF116">
        <v>6937.2872193091507</v>
      </c>
    </row>
    <row r="117" spans="1:32" x14ac:dyDescent="0.35">
      <c r="A117" s="3" t="s">
        <v>218</v>
      </c>
      <c r="B117">
        <v>8211.9599999999991</v>
      </c>
      <c r="E117" s="3" t="s">
        <v>184</v>
      </c>
      <c r="F117" s="7">
        <v>8247.8900000000012</v>
      </c>
      <c r="AE117" t="s">
        <v>124</v>
      </c>
      <c r="AF117">
        <v>6990.3695758468366</v>
      </c>
    </row>
    <row r="118" spans="1:32" x14ac:dyDescent="0.35">
      <c r="A118" s="3" t="s">
        <v>205</v>
      </c>
      <c r="B118">
        <v>8214.91</v>
      </c>
      <c r="E118" s="3" t="s">
        <v>134</v>
      </c>
      <c r="F118" s="7">
        <v>8303.1150000000016</v>
      </c>
      <c r="AE118" t="s">
        <v>146</v>
      </c>
      <c r="AF118">
        <v>7113.6538399277952</v>
      </c>
    </row>
    <row r="119" spans="1:32" x14ac:dyDescent="0.35">
      <c r="A119" s="3" t="s">
        <v>78</v>
      </c>
      <c r="B119">
        <v>8251.51</v>
      </c>
      <c r="E119" s="3" t="s">
        <v>124</v>
      </c>
      <c r="F119" s="7">
        <v>8450.7749999999996</v>
      </c>
      <c r="AE119" t="s">
        <v>114</v>
      </c>
      <c r="AF119">
        <v>7223.633987307463</v>
      </c>
    </row>
    <row r="120" spans="1:32" x14ac:dyDescent="0.35">
      <c r="A120" s="3" t="s">
        <v>51</v>
      </c>
      <c r="B120">
        <v>8440.9599999999991</v>
      </c>
      <c r="E120" s="3" t="s">
        <v>187</v>
      </c>
      <c r="F120" s="7">
        <v>8471.4399999999987</v>
      </c>
      <c r="AE120" t="s">
        <v>67</v>
      </c>
      <c r="AF120">
        <v>7270.4066227853145</v>
      </c>
    </row>
    <row r="121" spans="1:32" x14ac:dyDescent="0.35">
      <c r="A121" s="3" t="s">
        <v>131</v>
      </c>
      <c r="B121">
        <v>8490.99</v>
      </c>
      <c r="E121" s="3" t="s">
        <v>106</v>
      </c>
      <c r="F121" s="7">
        <v>8630.7000000000007</v>
      </c>
      <c r="AE121" t="s">
        <v>105</v>
      </c>
      <c r="AF121">
        <v>7441.7937349917356</v>
      </c>
    </row>
    <row r="122" spans="1:32" x14ac:dyDescent="0.35">
      <c r="A122" s="3" t="s">
        <v>153</v>
      </c>
      <c r="B122">
        <v>8510.81</v>
      </c>
      <c r="E122" s="3" t="s">
        <v>214</v>
      </c>
      <c r="F122" s="7">
        <v>8665.7799999999988</v>
      </c>
      <c r="AE122" t="s">
        <v>76</v>
      </c>
      <c r="AF122">
        <v>7568.7428900227878</v>
      </c>
    </row>
    <row r="123" spans="1:32" x14ac:dyDescent="0.35">
      <c r="A123" s="3" t="s">
        <v>39</v>
      </c>
      <c r="B123">
        <v>8535</v>
      </c>
      <c r="E123" s="3" t="s">
        <v>92</v>
      </c>
      <c r="F123" s="7">
        <v>8666.0749999999989</v>
      </c>
      <c r="AE123" t="s">
        <v>60</v>
      </c>
      <c r="AF123">
        <v>7819.5851241179689</v>
      </c>
    </row>
    <row r="124" spans="1:32" x14ac:dyDescent="0.35">
      <c r="A124" s="3" t="s">
        <v>45</v>
      </c>
      <c r="B124">
        <v>8707</v>
      </c>
      <c r="E124" s="3" t="s">
        <v>216</v>
      </c>
      <c r="F124" s="7">
        <v>8667.4200000000019</v>
      </c>
      <c r="AE124" t="s">
        <v>92</v>
      </c>
      <c r="AF124">
        <v>7883.2099953765373</v>
      </c>
    </row>
    <row r="125" spans="1:32" x14ac:dyDescent="0.35">
      <c r="A125" s="3" t="s">
        <v>216</v>
      </c>
      <c r="B125">
        <v>9123.6</v>
      </c>
      <c r="E125" s="3" t="s">
        <v>50</v>
      </c>
      <c r="F125" s="7">
        <v>8715.244999999999</v>
      </c>
      <c r="AE125" t="s">
        <v>216</v>
      </c>
      <c r="AF125">
        <v>7966.5211674440206</v>
      </c>
    </row>
    <row r="126" spans="1:32" x14ac:dyDescent="0.35">
      <c r="A126" s="3" t="s">
        <v>40</v>
      </c>
      <c r="B126">
        <v>9176.7999999999993</v>
      </c>
      <c r="E126" s="3" t="s">
        <v>149</v>
      </c>
      <c r="F126" s="7">
        <v>8833.1949999999997</v>
      </c>
      <c r="AE126" t="s">
        <v>153</v>
      </c>
      <c r="AF126">
        <v>7975.9869236786481</v>
      </c>
    </row>
    <row r="127" spans="1:32" x14ac:dyDescent="0.35">
      <c r="A127" s="3" t="s">
        <v>144</v>
      </c>
      <c r="B127">
        <v>9186.56</v>
      </c>
      <c r="E127" s="3" t="s">
        <v>221</v>
      </c>
      <c r="F127" s="7">
        <v>8902.0749999999989</v>
      </c>
      <c r="AE127" t="s">
        <v>221</v>
      </c>
      <c r="AF127">
        <v>8364.0359431452271</v>
      </c>
    </row>
    <row r="128" spans="1:32" x14ac:dyDescent="0.35">
      <c r="A128" s="3" t="s">
        <v>223</v>
      </c>
      <c r="B128">
        <v>9540.08</v>
      </c>
      <c r="E128" s="3" t="s">
        <v>41</v>
      </c>
      <c r="F128" s="7">
        <v>8979.25</v>
      </c>
      <c r="AE128" t="s">
        <v>97</v>
      </c>
      <c r="AF128">
        <v>8391.5609325170426</v>
      </c>
    </row>
    <row r="129" spans="1:32" x14ac:dyDescent="0.35">
      <c r="A129" s="3" t="s">
        <v>146</v>
      </c>
      <c r="B129">
        <v>9573.34</v>
      </c>
      <c r="E129" s="3" t="s">
        <v>97</v>
      </c>
      <c r="F129" s="7">
        <v>9139.5149999999994</v>
      </c>
      <c r="AE129" t="s">
        <v>184</v>
      </c>
      <c r="AF129">
        <v>8419.928635606766</v>
      </c>
    </row>
    <row r="130" spans="1:32" x14ac:dyDescent="0.35">
      <c r="A130" s="3" t="s">
        <v>182</v>
      </c>
      <c r="B130">
        <v>9651.1200000000008</v>
      </c>
      <c r="E130" s="3" t="s">
        <v>51</v>
      </c>
      <c r="F130" s="7">
        <v>9232.2999999999993</v>
      </c>
      <c r="AE130" t="s">
        <v>159</v>
      </c>
      <c r="AF130">
        <v>8528.7593738313262</v>
      </c>
    </row>
    <row r="131" spans="1:32" x14ac:dyDescent="0.35">
      <c r="A131" s="3" t="s">
        <v>103</v>
      </c>
      <c r="B131">
        <v>10176.57</v>
      </c>
      <c r="E131" s="3" t="s">
        <v>167</v>
      </c>
      <c r="F131" s="7">
        <v>9247.52</v>
      </c>
      <c r="AE131" t="s">
        <v>41</v>
      </c>
      <c r="AF131">
        <v>8833.0043431819104</v>
      </c>
    </row>
    <row r="132" spans="1:32" x14ac:dyDescent="0.35">
      <c r="A132" s="3" t="s">
        <v>130</v>
      </c>
      <c r="B132">
        <v>10567.35</v>
      </c>
      <c r="E132" s="3" t="s">
        <v>91</v>
      </c>
      <c r="F132" s="7">
        <v>9258.9599999999991</v>
      </c>
      <c r="AE132" t="s">
        <v>134</v>
      </c>
      <c r="AF132">
        <v>8926.8354482697505</v>
      </c>
    </row>
    <row r="133" spans="1:32" x14ac:dyDescent="0.35">
      <c r="A133" s="3" t="s">
        <v>180</v>
      </c>
      <c r="B133">
        <v>10630.44</v>
      </c>
      <c r="E133" s="3" t="s">
        <v>199</v>
      </c>
      <c r="F133" s="7">
        <v>9379.24</v>
      </c>
      <c r="AE133" t="s">
        <v>147</v>
      </c>
      <c r="AF133">
        <v>9011.119729920114</v>
      </c>
    </row>
    <row r="134" spans="1:32" x14ac:dyDescent="0.35">
      <c r="A134" s="3" t="s">
        <v>151</v>
      </c>
      <c r="B134">
        <v>10765.7</v>
      </c>
      <c r="E134" s="3" t="s">
        <v>157</v>
      </c>
      <c r="F134" s="7">
        <v>9452.0399999999991</v>
      </c>
      <c r="AE134" t="s">
        <v>180</v>
      </c>
      <c r="AF134">
        <v>9061.8244710807412</v>
      </c>
    </row>
    <row r="135" spans="1:32" x14ac:dyDescent="0.35">
      <c r="A135" s="3" t="s">
        <v>175</v>
      </c>
      <c r="B135">
        <v>10808.16</v>
      </c>
      <c r="E135" s="3" t="s">
        <v>67</v>
      </c>
      <c r="F135" s="7">
        <v>9566.94</v>
      </c>
      <c r="AE135" t="s">
        <v>74</v>
      </c>
      <c r="AF135">
        <v>9220.4440199409601</v>
      </c>
    </row>
    <row r="136" spans="1:32" x14ac:dyDescent="0.35">
      <c r="A136" s="3" t="s">
        <v>36</v>
      </c>
      <c r="B136">
        <v>10935.49</v>
      </c>
      <c r="E136" s="3" t="s">
        <v>215</v>
      </c>
      <c r="F136" s="7">
        <v>9664.52</v>
      </c>
      <c r="AE136" t="s">
        <v>51</v>
      </c>
      <c r="AF136">
        <v>9257.7072646822089</v>
      </c>
    </row>
    <row r="137" spans="1:32" x14ac:dyDescent="0.35">
      <c r="A137" s="3" t="s">
        <v>215</v>
      </c>
      <c r="B137">
        <v>11178.24</v>
      </c>
      <c r="E137" s="3" t="s">
        <v>136</v>
      </c>
      <c r="F137" s="7">
        <v>9835.99</v>
      </c>
      <c r="AE137" t="s">
        <v>199</v>
      </c>
      <c r="AF137">
        <v>9322.9125278480024</v>
      </c>
    </row>
    <row r="138" spans="1:32" x14ac:dyDescent="0.35">
      <c r="A138" s="3" t="s">
        <v>157</v>
      </c>
      <c r="B138">
        <v>11269.74</v>
      </c>
      <c r="E138" s="3" t="s">
        <v>95</v>
      </c>
      <c r="F138" s="7">
        <v>10027.819999999992</v>
      </c>
      <c r="AE138" t="s">
        <v>187</v>
      </c>
      <c r="AF138">
        <v>9442.8220639036172</v>
      </c>
    </row>
    <row r="139" spans="1:32" x14ac:dyDescent="0.35">
      <c r="A139" s="3" t="s">
        <v>126</v>
      </c>
      <c r="B139">
        <v>11300.52</v>
      </c>
      <c r="E139" s="3" t="s">
        <v>151</v>
      </c>
      <c r="F139" s="7">
        <v>10276.35</v>
      </c>
      <c r="AE139" t="s">
        <v>157</v>
      </c>
      <c r="AF139">
        <v>9506.6431578730917</v>
      </c>
    </row>
    <row r="140" spans="1:32" x14ac:dyDescent="0.35">
      <c r="A140" s="3" t="s">
        <v>55</v>
      </c>
      <c r="B140">
        <v>11742.78</v>
      </c>
      <c r="E140" s="3" t="s">
        <v>147</v>
      </c>
      <c r="F140" s="7">
        <v>10669.77</v>
      </c>
      <c r="AE140" t="s">
        <v>176</v>
      </c>
      <c r="AF140">
        <v>9563.680363917636</v>
      </c>
    </row>
    <row r="141" spans="1:32" x14ac:dyDescent="0.35">
      <c r="A141" s="3" t="s">
        <v>204</v>
      </c>
      <c r="B141">
        <v>11889.45</v>
      </c>
      <c r="E141" s="3" t="s">
        <v>126</v>
      </c>
      <c r="F141" s="7">
        <v>10762.4</v>
      </c>
      <c r="AE141" t="s">
        <v>167</v>
      </c>
      <c r="AF141">
        <v>9594.8990669601681</v>
      </c>
    </row>
    <row r="142" spans="1:32" x14ac:dyDescent="0.35">
      <c r="A142" s="3" t="s">
        <v>214</v>
      </c>
      <c r="B142">
        <v>11952.8</v>
      </c>
      <c r="E142" s="3" t="s">
        <v>176</v>
      </c>
      <c r="F142" s="7">
        <v>10908.209999999997</v>
      </c>
      <c r="AE142" t="s">
        <v>140</v>
      </c>
      <c r="AF142">
        <v>9617.4542085937301</v>
      </c>
    </row>
    <row r="143" spans="1:32" x14ac:dyDescent="0.35">
      <c r="A143" s="3" t="s">
        <v>41</v>
      </c>
      <c r="B143">
        <v>12094.5</v>
      </c>
      <c r="E143" s="3" t="s">
        <v>141</v>
      </c>
      <c r="F143" s="7">
        <v>10910.399999999998</v>
      </c>
      <c r="AE143" t="s">
        <v>95</v>
      </c>
      <c r="AF143">
        <v>10555.007995411419</v>
      </c>
    </row>
    <row r="144" spans="1:32" x14ac:dyDescent="0.35">
      <c r="A144" s="3" t="s">
        <v>120</v>
      </c>
      <c r="B144">
        <v>12617.67</v>
      </c>
      <c r="E144" s="3" t="s">
        <v>36</v>
      </c>
      <c r="F144" s="7">
        <v>10935.49</v>
      </c>
      <c r="AE144" t="s">
        <v>131</v>
      </c>
      <c r="AF144">
        <v>10675.886774988494</v>
      </c>
    </row>
    <row r="145" spans="1:32" x14ac:dyDescent="0.35">
      <c r="A145" s="3" t="s">
        <v>107</v>
      </c>
      <c r="B145">
        <v>12893.02</v>
      </c>
      <c r="E145" s="3" t="s">
        <v>86</v>
      </c>
      <c r="F145" s="7">
        <v>11171.099999999999</v>
      </c>
      <c r="AE145" t="s">
        <v>91</v>
      </c>
      <c r="AF145">
        <v>10696.743681862579</v>
      </c>
    </row>
    <row r="146" spans="1:32" x14ac:dyDescent="0.35">
      <c r="A146" s="3" t="s">
        <v>143</v>
      </c>
      <c r="B146">
        <v>12940.2</v>
      </c>
      <c r="E146" s="3" t="s">
        <v>159</v>
      </c>
      <c r="F146" s="7">
        <v>11286.5</v>
      </c>
      <c r="AE146" t="s">
        <v>191</v>
      </c>
      <c r="AF146">
        <v>10712.219844009654</v>
      </c>
    </row>
    <row r="147" spans="1:32" x14ac:dyDescent="0.35">
      <c r="A147" s="3" t="s">
        <v>158</v>
      </c>
      <c r="B147">
        <v>12985</v>
      </c>
      <c r="E147" s="3" t="s">
        <v>74</v>
      </c>
      <c r="F147" s="7">
        <v>11289.880000000001</v>
      </c>
      <c r="AE147" t="s">
        <v>214</v>
      </c>
      <c r="AF147">
        <v>10764.378506063902</v>
      </c>
    </row>
    <row r="148" spans="1:32" x14ac:dyDescent="0.35">
      <c r="A148" s="3" t="s">
        <v>210</v>
      </c>
      <c r="B148">
        <v>13351.46</v>
      </c>
      <c r="E148" s="3" t="s">
        <v>40</v>
      </c>
      <c r="F148" s="7">
        <v>11430.8</v>
      </c>
      <c r="AE148" t="s">
        <v>151</v>
      </c>
      <c r="AF148">
        <v>10819.156915800091</v>
      </c>
    </row>
    <row r="149" spans="1:32" x14ac:dyDescent="0.35">
      <c r="A149" s="3" t="s">
        <v>31</v>
      </c>
      <c r="B149">
        <v>13465.47</v>
      </c>
      <c r="E149" s="3" t="s">
        <v>100</v>
      </c>
      <c r="F149" s="7">
        <v>11457.895000000008</v>
      </c>
      <c r="AE149" t="s">
        <v>129</v>
      </c>
      <c r="AF149">
        <v>10896.864985065571</v>
      </c>
    </row>
    <row r="150" spans="1:32" x14ac:dyDescent="0.35">
      <c r="A150" s="3" t="s">
        <v>176</v>
      </c>
      <c r="B150">
        <v>13595.74</v>
      </c>
      <c r="E150" s="3" t="s">
        <v>31</v>
      </c>
      <c r="F150" s="7">
        <v>11510.805</v>
      </c>
      <c r="AE150" t="s">
        <v>215</v>
      </c>
      <c r="AF150">
        <v>11000.641681179886</v>
      </c>
    </row>
    <row r="151" spans="1:32" x14ac:dyDescent="0.35">
      <c r="A151" s="3" t="s">
        <v>86</v>
      </c>
      <c r="B151">
        <v>13599.6</v>
      </c>
      <c r="E151" s="3" t="s">
        <v>195</v>
      </c>
      <c r="F151" s="7">
        <v>11538.8</v>
      </c>
      <c r="AE151" t="s">
        <v>149</v>
      </c>
      <c r="AF151">
        <v>11028.450594579244</v>
      </c>
    </row>
    <row r="152" spans="1:32" x14ac:dyDescent="0.35">
      <c r="A152" s="3" t="s">
        <v>58</v>
      </c>
      <c r="B152">
        <v>13743.21</v>
      </c>
      <c r="E152" s="3" t="s">
        <v>39</v>
      </c>
      <c r="F152" s="7">
        <v>11735.625</v>
      </c>
      <c r="AE152" t="s">
        <v>40</v>
      </c>
      <c r="AF152">
        <v>11279.637560416555</v>
      </c>
    </row>
    <row r="153" spans="1:32" x14ac:dyDescent="0.35">
      <c r="A153" s="3" t="s">
        <v>149</v>
      </c>
      <c r="B153">
        <v>13846.63</v>
      </c>
      <c r="E153" s="3" t="s">
        <v>130</v>
      </c>
      <c r="F153" s="7">
        <v>11741.5</v>
      </c>
      <c r="AE153" t="s">
        <v>36</v>
      </c>
      <c r="AF153">
        <v>11381.725754382769</v>
      </c>
    </row>
    <row r="154" spans="1:32" x14ac:dyDescent="0.35">
      <c r="A154" s="3" t="s">
        <v>43</v>
      </c>
      <c r="B154">
        <v>13897.38</v>
      </c>
      <c r="E154" s="3" t="s">
        <v>129</v>
      </c>
      <c r="F154" s="7">
        <v>12181.840000000002</v>
      </c>
      <c r="AE154" t="s">
        <v>39</v>
      </c>
      <c r="AF154">
        <v>11492.971024357234</v>
      </c>
    </row>
    <row r="155" spans="1:32" x14ac:dyDescent="0.35">
      <c r="A155" s="3" t="s">
        <v>211</v>
      </c>
      <c r="B155">
        <v>13930</v>
      </c>
      <c r="E155" s="3" t="s">
        <v>120</v>
      </c>
      <c r="F155" s="7">
        <v>12401.983333333334</v>
      </c>
      <c r="AE155" t="s">
        <v>31</v>
      </c>
      <c r="AF155">
        <v>11635.495172306926</v>
      </c>
    </row>
    <row r="156" spans="1:32" x14ac:dyDescent="0.35">
      <c r="A156" s="3" t="s">
        <v>60</v>
      </c>
      <c r="B156">
        <v>14073.92</v>
      </c>
      <c r="E156" s="3" t="s">
        <v>62</v>
      </c>
      <c r="F156" s="7">
        <v>12437.425000000001</v>
      </c>
      <c r="AE156" t="s">
        <v>130</v>
      </c>
      <c r="AF156">
        <v>11685.368032972743</v>
      </c>
    </row>
    <row r="157" spans="1:32" x14ac:dyDescent="0.35">
      <c r="A157" s="3" t="s">
        <v>191</v>
      </c>
      <c r="B157">
        <v>14496.04</v>
      </c>
      <c r="E157" s="3" t="s">
        <v>210</v>
      </c>
      <c r="F157" s="7">
        <v>12566.08</v>
      </c>
      <c r="AE157" t="s">
        <v>100</v>
      </c>
      <c r="AF157">
        <v>11844.210745597968</v>
      </c>
    </row>
    <row r="158" spans="1:32" x14ac:dyDescent="0.35">
      <c r="A158" s="3" t="s">
        <v>95</v>
      </c>
      <c r="B158">
        <v>14585.92</v>
      </c>
      <c r="E158" s="3" t="s">
        <v>107</v>
      </c>
      <c r="F158" s="7">
        <v>12723.375</v>
      </c>
      <c r="AE158" t="s">
        <v>144</v>
      </c>
      <c r="AF158">
        <v>12073.6610609</v>
      </c>
    </row>
    <row r="159" spans="1:32" x14ac:dyDescent="0.35">
      <c r="A159" s="3" t="s">
        <v>206</v>
      </c>
      <c r="B159">
        <v>14730.8</v>
      </c>
      <c r="E159" s="3" t="s">
        <v>131</v>
      </c>
      <c r="F159" s="7">
        <v>12986.22</v>
      </c>
      <c r="AE159" t="s">
        <v>143</v>
      </c>
      <c r="AF159">
        <v>13059.53777448089</v>
      </c>
    </row>
    <row r="160" spans="1:32" x14ac:dyDescent="0.35">
      <c r="A160" s="3" t="s">
        <v>34</v>
      </c>
      <c r="B160">
        <v>15065.27</v>
      </c>
      <c r="E160" s="3" t="s">
        <v>206</v>
      </c>
      <c r="F160" s="7">
        <v>13152.5</v>
      </c>
      <c r="AE160" t="s">
        <v>148</v>
      </c>
      <c r="AF160">
        <v>13601.092829149868</v>
      </c>
    </row>
    <row r="161" spans="1:32" x14ac:dyDescent="0.35">
      <c r="A161" s="3" t="s">
        <v>155</v>
      </c>
      <c r="B161">
        <v>15296.26</v>
      </c>
      <c r="E161" s="3" t="s">
        <v>58</v>
      </c>
      <c r="F161" s="7">
        <v>13214.625</v>
      </c>
      <c r="AE161" t="s">
        <v>210</v>
      </c>
      <c r="AF161">
        <v>13649.438716586446</v>
      </c>
    </row>
    <row r="162" spans="1:32" x14ac:dyDescent="0.35">
      <c r="A162" s="3" t="s">
        <v>154</v>
      </c>
      <c r="B162">
        <v>15298.08</v>
      </c>
      <c r="E162" s="3" t="s">
        <v>146</v>
      </c>
      <c r="F162" s="7">
        <v>13258.96</v>
      </c>
      <c r="AE162" t="s">
        <v>86</v>
      </c>
      <c r="AF162">
        <v>13686.344065543186</v>
      </c>
    </row>
    <row r="163" spans="1:32" x14ac:dyDescent="0.35">
      <c r="A163" s="3" t="s">
        <v>139</v>
      </c>
      <c r="B163">
        <v>15425.9</v>
      </c>
      <c r="E163" s="3" t="s">
        <v>103</v>
      </c>
      <c r="F163" s="7">
        <v>13380.304999999998</v>
      </c>
      <c r="AE163" t="s">
        <v>107</v>
      </c>
      <c r="AF163">
        <v>13822.825637657807</v>
      </c>
    </row>
    <row r="164" spans="1:32" x14ac:dyDescent="0.35">
      <c r="A164" s="3" t="s">
        <v>47</v>
      </c>
      <c r="B164">
        <v>15628.42</v>
      </c>
      <c r="E164" s="3" t="s">
        <v>144</v>
      </c>
      <c r="F164" s="7">
        <v>13779.84</v>
      </c>
      <c r="AE164" t="s">
        <v>136</v>
      </c>
      <c r="AF164">
        <v>14118.870980816086</v>
      </c>
    </row>
    <row r="165" spans="1:32" x14ac:dyDescent="0.35">
      <c r="A165" s="3" t="s">
        <v>184</v>
      </c>
      <c r="B165">
        <v>15642.55</v>
      </c>
      <c r="E165" s="3" t="s">
        <v>143</v>
      </c>
      <c r="F165" s="7">
        <v>14788.799999999996</v>
      </c>
      <c r="AE165" t="s">
        <v>141</v>
      </c>
      <c r="AF165">
        <v>14334.765322147341</v>
      </c>
    </row>
    <row r="166" spans="1:32" x14ac:dyDescent="0.35">
      <c r="A166" s="3" t="s">
        <v>202</v>
      </c>
      <c r="B166">
        <v>16466.099999999999</v>
      </c>
      <c r="E166" s="3" t="s">
        <v>155</v>
      </c>
      <c r="F166" s="7">
        <v>14846.369999999999</v>
      </c>
      <c r="AE166" t="s">
        <v>58</v>
      </c>
      <c r="AF166">
        <v>14727.218552264341</v>
      </c>
    </row>
    <row r="167" spans="1:32" x14ac:dyDescent="0.35">
      <c r="A167" s="3" t="s">
        <v>100</v>
      </c>
      <c r="B167">
        <v>16577.38</v>
      </c>
      <c r="E167" s="3" t="s">
        <v>208</v>
      </c>
      <c r="F167" s="7">
        <v>14937.375</v>
      </c>
      <c r="AE167" t="s">
        <v>103</v>
      </c>
      <c r="AF167">
        <v>14929.536421393808</v>
      </c>
    </row>
    <row r="168" spans="1:32" x14ac:dyDescent="0.35">
      <c r="A168" s="3" t="s">
        <v>193</v>
      </c>
      <c r="B168">
        <v>16609.560000000001</v>
      </c>
      <c r="E168" s="3" t="s">
        <v>193</v>
      </c>
      <c r="F168" s="7">
        <v>14973.770000000002</v>
      </c>
      <c r="AE168" t="s">
        <v>137</v>
      </c>
      <c r="AF168">
        <v>15205.643667564918</v>
      </c>
    </row>
    <row r="169" spans="1:32" x14ac:dyDescent="0.35">
      <c r="A169" s="3" t="s">
        <v>173</v>
      </c>
      <c r="B169">
        <v>16724.189999999999</v>
      </c>
      <c r="E169" s="3" t="s">
        <v>158</v>
      </c>
      <c r="F169" s="7">
        <v>15211</v>
      </c>
      <c r="AE169" t="s">
        <v>206</v>
      </c>
      <c r="AF169">
        <v>15240.435725621273</v>
      </c>
    </row>
    <row r="170" spans="1:32" x14ac:dyDescent="0.35">
      <c r="A170" s="3" t="s">
        <v>201</v>
      </c>
      <c r="B170">
        <v>16914.96</v>
      </c>
      <c r="E170" s="3" t="s">
        <v>204</v>
      </c>
      <c r="F170" s="7">
        <v>15324.18</v>
      </c>
      <c r="AE170" t="s">
        <v>155</v>
      </c>
      <c r="AF170">
        <v>15269.565877930638</v>
      </c>
    </row>
    <row r="171" spans="1:32" x14ac:dyDescent="0.35">
      <c r="A171" s="3" t="s">
        <v>115</v>
      </c>
      <c r="B171">
        <v>17037</v>
      </c>
      <c r="E171" s="3" t="s">
        <v>140</v>
      </c>
      <c r="F171" s="7">
        <v>15451.799999999997</v>
      </c>
      <c r="AE171" t="s">
        <v>158</v>
      </c>
      <c r="AF171">
        <v>15299.673980429874</v>
      </c>
    </row>
    <row r="172" spans="1:32" x14ac:dyDescent="0.35">
      <c r="A172" s="3" t="s">
        <v>72</v>
      </c>
      <c r="B172">
        <v>17914.400000000001</v>
      </c>
      <c r="E172" s="3" t="s">
        <v>154</v>
      </c>
      <c r="F172" s="7">
        <v>16026.56</v>
      </c>
      <c r="AE172" t="s">
        <v>204</v>
      </c>
      <c r="AF172">
        <v>15412.803422387307</v>
      </c>
    </row>
    <row r="173" spans="1:32" x14ac:dyDescent="0.35">
      <c r="A173" s="3" t="s">
        <v>133</v>
      </c>
      <c r="B173">
        <v>18326.689999999999</v>
      </c>
      <c r="E173" s="3" t="s">
        <v>133</v>
      </c>
      <c r="F173" s="7">
        <v>16321.259999999997</v>
      </c>
      <c r="AE173" t="s">
        <v>154</v>
      </c>
      <c r="AF173">
        <v>16081.337235933253</v>
      </c>
    </row>
    <row r="174" spans="1:32" x14ac:dyDescent="0.35">
      <c r="A174" s="3" t="s">
        <v>136</v>
      </c>
      <c r="B174">
        <v>18720.11</v>
      </c>
      <c r="E174" s="3" t="s">
        <v>201</v>
      </c>
      <c r="F174" s="7">
        <v>16914.96</v>
      </c>
      <c r="AE174" t="s">
        <v>126</v>
      </c>
      <c r="AF174">
        <v>16081.40199891975</v>
      </c>
    </row>
    <row r="175" spans="1:32" x14ac:dyDescent="0.35">
      <c r="A175" s="3" t="s">
        <v>37</v>
      </c>
      <c r="B175">
        <v>18900</v>
      </c>
      <c r="E175" s="3" t="s">
        <v>47</v>
      </c>
      <c r="F175" s="7">
        <v>17027.98</v>
      </c>
      <c r="AE175" t="s">
        <v>193</v>
      </c>
      <c r="AF175">
        <v>16976.251225692038</v>
      </c>
    </row>
    <row r="176" spans="1:32" x14ac:dyDescent="0.35">
      <c r="A176" s="3" t="s">
        <v>141</v>
      </c>
      <c r="B176">
        <v>19547.8</v>
      </c>
      <c r="E176" s="3" t="s">
        <v>173</v>
      </c>
      <c r="F176" s="7">
        <v>17065.5</v>
      </c>
      <c r="AE176" t="s">
        <v>120</v>
      </c>
      <c r="AF176">
        <v>17019.646480743962</v>
      </c>
    </row>
    <row r="177" spans="1:32" x14ac:dyDescent="0.35">
      <c r="A177" s="3" t="s">
        <v>156</v>
      </c>
      <c r="B177">
        <v>19797</v>
      </c>
      <c r="E177" s="3" t="s">
        <v>211</v>
      </c>
      <c r="F177" s="7">
        <v>17551.8</v>
      </c>
      <c r="AE177" t="s">
        <v>211</v>
      </c>
      <c r="AF177">
        <v>17396.063676729304</v>
      </c>
    </row>
    <row r="178" spans="1:32" x14ac:dyDescent="0.35">
      <c r="A178" s="3" t="s">
        <v>113</v>
      </c>
      <c r="B178">
        <v>20408.22</v>
      </c>
      <c r="E178" s="3" t="s">
        <v>111</v>
      </c>
      <c r="F178" s="7">
        <v>17968.589999999997</v>
      </c>
      <c r="AE178" t="s">
        <v>133</v>
      </c>
      <c r="AF178">
        <v>17791.839457083926</v>
      </c>
    </row>
    <row r="179" spans="1:32" x14ac:dyDescent="0.35">
      <c r="A179" s="3" t="s">
        <v>189</v>
      </c>
      <c r="B179">
        <v>20814.89</v>
      </c>
      <c r="E179" s="3" t="s">
        <v>139</v>
      </c>
      <c r="F179" s="7">
        <v>18511.079999999998</v>
      </c>
      <c r="AE179" t="s">
        <v>55</v>
      </c>
      <c r="AF179">
        <v>17827.998723225795</v>
      </c>
    </row>
    <row r="180" spans="1:32" x14ac:dyDescent="0.35">
      <c r="A180" s="3" t="s">
        <v>213</v>
      </c>
      <c r="B180">
        <v>21060.52</v>
      </c>
      <c r="E180" s="3" t="s">
        <v>213</v>
      </c>
      <c r="F180" s="7">
        <v>18630.460000000003</v>
      </c>
      <c r="AE180" t="s">
        <v>173</v>
      </c>
      <c r="AF180">
        <v>17986.550804380393</v>
      </c>
    </row>
    <row r="181" spans="1:32" x14ac:dyDescent="0.35">
      <c r="A181" s="3" t="s">
        <v>111</v>
      </c>
      <c r="B181">
        <v>21697.919999999998</v>
      </c>
      <c r="E181" s="3" t="s">
        <v>222</v>
      </c>
      <c r="F181" s="7">
        <v>19377.599999999999</v>
      </c>
      <c r="AE181" t="s">
        <v>201</v>
      </c>
      <c r="AF181">
        <v>18024.496696424481</v>
      </c>
    </row>
    <row r="182" spans="1:32" x14ac:dyDescent="0.35">
      <c r="A182" s="3" t="s">
        <v>222</v>
      </c>
      <c r="B182">
        <v>21961.279999999999</v>
      </c>
      <c r="E182" s="3" t="s">
        <v>55</v>
      </c>
      <c r="F182" s="7">
        <v>19431.504999999997</v>
      </c>
      <c r="AE182" t="s">
        <v>47</v>
      </c>
      <c r="AF182">
        <v>18117.390143489039</v>
      </c>
    </row>
    <row r="183" spans="1:32" x14ac:dyDescent="0.35">
      <c r="A183" s="3" t="s">
        <v>163</v>
      </c>
      <c r="B183">
        <v>23091.119999999999</v>
      </c>
      <c r="E183" s="3" t="s">
        <v>148</v>
      </c>
      <c r="F183" s="7">
        <v>19435.25</v>
      </c>
      <c r="AE183" t="s">
        <v>139</v>
      </c>
      <c r="AF183">
        <v>19863.45429726395</v>
      </c>
    </row>
    <row r="184" spans="1:32" x14ac:dyDescent="0.35">
      <c r="A184" s="3" t="s">
        <v>145</v>
      </c>
      <c r="B184">
        <v>24464.44</v>
      </c>
      <c r="E184" s="3" t="s">
        <v>156</v>
      </c>
      <c r="F184" s="7">
        <v>19467.050000000003</v>
      </c>
      <c r="AE184" t="s">
        <v>43</v>
      </c>
      <c r="AF184">
        <v>20849.509908619319</v>
      </c>
    </row>
    <row r="185" spans="1:32" x14ac:dyDescent="0.35">
      <c r="A185" s="3" t="s">
        <v>150</v>
      </c>
      <c r="B185">
        <v>25998.48</v>
      </c>
      <c r="E185" s="3" t="s">
        <v>217</v>
      </c>
      <c r="F185" s="7">
        <v>20436.313333333332</v>
      </c>
      <c r="AE185" t="s">
        <v>72</v>
      </c>
      <c r="AF185">
        <v>20915.578688143258</v>
      </c>
    </row>
    <row r="186" spans="1:32" x14ac:dyDescent="0.35">
      <c r="A186" s="3" t="s">
        <v>208</v>
      </c>
      <c r="B186">
        <v>28405.5</v>
      </c>
      <c r="E186" s="3" t="s">
        <v>43</v>
      </c>
      <c r="F186" s="7">
        <v>20562.449999999997</v>
      </c>
      <c r="AE186" t="s">
        <v>111</v>
      </c>
      <c r="AF186">
        <v>20954.450716681378</v>
      </c>
    </row>
    <row r="187" spans="1:32" x14ac:dyDescent="0.35">
      <c r="A187" s="3" t="s">
        <v>207</v>
      </c>
      <c r="B187">
        <v>30472.84</v>
      </c>
      <c r="E187" s="3" t="s">
        <v>72</v>
      </c>
      <c r="F187" s="7">
        <v>21022</v>
      </c>
      <c r="AE187" t="s">
        <v>208</v>
      </c>
      <c r="AF187">
        <v>20988.542023103673</v>
      </c>
    </row>
    <row r="188" spans="1:32" x14ac:dyDescent="0.35">
      <c r="A188" s="3" t="s">
        <v>226</v>
      </c>
      <c r="B188">
        <v>1400816.3600000003</v>
      </c>
      <c r="E188" s="3" t="s">
        <v>115</v>
      </c>
      <c r="F188" s="7">
        <v>21611.75</v>
      </c>
      <c r="AE188" t="s">
        <v>156</v>
      </c>
      <c r="AF188">
        <v>21101.153661704044</v>
      </c>
    </row>
    <row r="189" spans="1:32" x14ac:dyDescent="0.35">
      <c r="A189" s="9"/>
      <c r="B189" s="9"/>
      <c r="E189" s="3" t="s">
        <v>202</v>
      </c>
      <c r="F189" s="7">
        <v>21876.389999999996</v>
      </c>
      <c r="AE189" t="s">
        <v>222</v>
      </c>
      <c r="AF189">
        <v>21616.237516099354</v>
      </c>
    </row>
    <row r="190" spans="1:32" x14ac:dyDescent="0.35">
      <c r="A190" s="3" t="s">
        <v>217</v>
      </c>
      <c r="E190" s="3" t="s">
        <v>137</v>
      </c>
      <c r="F190" s="7">
        <v>23255.524999999998</v>
      </c>
      <c r="AE190" t="s">
        <v>115</v>
      </c>
      <c r="AF190">
        <v>21701.166306074861</v>
      </c>
    </row>
    <row r="191" spans="1:32" x14ac:dyDescent="0.35">
      <c r="A191" s="3" t="s">
        <v>169</v>
      </c>
      <c r="E191" s="3" t="s">
        <v>150</v>
      </c>
      <c r="F191" s="7">
        <v>24193.03</v>
      </c>
      <c r="AE191" t="s">
        <v>202</v>
      </c>
      <c r="AF191">
        <v>21968.10904778053</v>
      </c>
    </row>
    <row r="192" spans="1:32" x14ac:dyDescent="0.35">
      <c r="A192" s="3" t="s">
        <v>35</v>
      </c>
      <c r="E192" s="3" t="s">
        <v>163</v>
      </c>
      <c r="F192" s="7">
        <v>25163.399999999994</v>
      </c>
      <c r="AE192" t="s">
        <v>213</v>
      </c>
      <c r="AF192">
        <v>22060.71542689432</v>
      </c>
    </row>
    <row r="193" spans="1:32" x14ac:dyDescent="0.35">
      <c r="A193" s="3" t="s">
        <v>89</v>
      </c>
      <c r="E193" s="3" t="s">
        <v>207</v>
      </c>
      <c r="F193" s="7">
        <v>26887.800000000003</v>
      </c>
      <c r="AE193" t="s">
        <v>150</v>
      </c>
      <c r="AF193">
        <v>27264.965814371772</v>
      </c>
    </row>
    <row r="194" spans="1:32" x14ac:dyDescent="0.35">
      <c r="A194" s="3" t="s">
        <v>200</v>
      </c>
      <c r="E194" s="3" t="s">
        <v>189</v>
      </c>
      <c r="F194" s="7">
        <v>27338.959999999999</v>
      </c>
      <c r="AE194" t="s">
        <v>189</v>
      </c>
      <c r="AF194">
        <v>28069.226221080909</v>
      </c>
    </row>
    <row r="195" spans="1:32" x14ac:dyDescent="0.35">
      <c r="A195" s="3" t="s">
        <v>63</v>
      </c>
      <c r="E195" s="3" t="s">
        <v>113</v>
      </c>
      <c r="F195" s="7">
        <v>30045.434999999998</v>
      </c>
      <c r="AE195" t="s">
        <v>113</v>
      </c>
      <c r="AF195">
        <v>28216.871984879122</v>
      </c>
    </row>
    <row r="196" spans="1:32" x14ac:dyDescent="0.35">
      <c r="A196" s="3" t="s">
        <v>27</v>
      </c>
      <c r="E196" s="3" t="s">
        <v>37</v>
      </c>
      <c r="F196" s="7">
        <v>30712.5</v>
      </c>
      <c r="AE196" t="s">
        <v>37</v>
      </c>
      <c r="AF196">
        <v>29281.376733288747</v>
      </c>
    </row>
    <row r="197" spans="1:32" x14ac:dyDescent="0.35">
      <c r="A197" s="3" t="s">
        <v>195</v>
      </c>
      <c r="E197" s="3" t="s">
        <v>145</v>
      </c>
      <c r="F197" s="7">
        <v>35050.014999999999</v>
      </c>
      <c r="AE197" t="s">
        <v>207</v>
      </c>
      <c r="AF197">
        <v>30578.879141936424</v>
      </c>
    </row>
    <row r="198" spans="1:32" x14ac:dyDescent="0.35">
      <c r="A198" s="3" t="s">
        <v>71</v>
      </c>
      <c r="E198" s="6" t="s">
        <v>230</v>
      </c>
      <c r="F198" s="8" t="s">
        <v>229</v>
      </c>
      <c r="AE198" t="s">
        <v>163</v>
      </c>
      <c r="AF198">
        <v>31118.467881715253</v>
      </c>
    </row>
    <row r="199" spans="1:32" x14ac:dyDescent="0.35">
      <c r="A199" s="3" t="s">
        <v>198</v>
      </c>
      <c r="E199" s="6"/>
      <c r="F199" s="8"/>
      <c r="AE199" t="s">
        <v>145</v>
      </c>
      <c r="AF199">
        <v>32346.758975799799</v>
      </c>
    </row>
    <row r="200" spans="1:32" x14ac:dyDescent="0.35">
      <c r="A200" s="3" t="s">
        <v>138</v>
      </c>
      <c r="E200" s="3"/>
      <c r="AE200" t="s">
        <v>225</v>
      </c>
    </row>
    <row r="201" spans="1:32" x14ac:dyDescent="0.35">
      <c r="A201" s="3" t="s">
        <v>225</v>
      </c>
      <c r="E201" s="3"/>
      <c r="AE201" t="s">
        <v>226</v>
      </c>
    </row>
  </sheetData>
  <sortState xmlns:xlrd2="http://schemas.microsoft.com/office/spreadsheetml/2017/richdata2" ref="AE3:AF199">
    <sortCondition ref="AF3:AF199"/>
  </sortState>
  <mergeCells count="2">
    <mergeCell ref="J20:K20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01B8-9638-4D4A-8408-7F08E0A91FD8}">
  <dimension ref="A1:E7"/>
  <sheetViews>
    <sheetView zoomScale="78" workbookViewId="0">
      <selection activeCell="L22" sqref="L22"/>
    </sheetView>
  </sheetViews>
  <sheetFormatPr defaultRowHeight="14.5" x14ac:dyDescent="0.35"/>
  <cols>
    <col min="1" max="1" width="8.81640625" bestFit="1" customWidth="1"/>
    <col min="2" max="2" width="11.1796875" customWidth="1"/>
    <col min="3" max="3" width="19.6328125" customWidth="1"/>
    <col min="4" max="4" width="33.1796875" customWidth="1"/>
    <col min="5" max="5" width="33.36328125" customWidth="1"/>
  </cols>
  <sheetData>
    <row r="1" spans="1:5" x14ac:dyDescent="0.3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2020</v>
      </c>
      <c r="B2">
        <v>617639.61</v>
      </c>
    </row>
    <row r="3" spans="1:5" x14ac:dyDescent="0.35">
      <c r="A3">
        <v>2021</v>
      </c>
      <c r="B3">
        <v>705774.5</v>
      </c>
    </row>
    <row r="4" spans="1:5" x14ac:dyDescent="0.35">
      <c r="A4">
        <v>2022</v>
      </c>
      <c r="B4">
        <v>676308.99</v>
      </c>
    </row>
    <row r="5" spans="1:5" x14ac:dyDescent="0.35">
      <c r="A5">
        <v>2023</v>
      </c>
      <c r="B5">
        <v>687996.85199999996</v>
      </c>
      <c r="C5">
        <v>687996.85199999996</v>
      </c>
      <c r="D5" s="1">
        <v>687996.85199999996</v>
      </c>
      <c r="E5" s="1">
        <v>687996.85199999996</v>
      </c>
    </row>
    <row r="6" spans="1:5" x14ac:dyDescent="0.35">
      <c r="A6">
        <v>2024</v>
      </c>
      <c r="C6">
        <f>_xlfn.FORECAST.ETS(A6,$B$2:$B$5,$A$2:$A$5,1,1)</f>
        <v>717172.90364844387</v>
      </c>
      <c r="D6" s="1">
        <f>C6-_xlfn.FORECAST.ETS.CONFINT(A6,$B$2:$B$5,$A$2:$A$5,0.95,1,1)</f>
        <v>646990.57531740074</v>
      </c>
      <c r="E6" s="1">
        <f>C6+_xlfn.FORECAST.ETS.CONFINT(A6,$B$2:$B$5,$A$2:$A$5,0.95,1,1)</f>
        <v>787355.231979487</v>
      </c>
    </row>
    <row r="7" spans="1:5" x14ac:dyDescent="0.35">
      <c r="A7">
        <v>2025</v>
      </c>
      <c r="C7">
        <f>_xlfn.FORECAST.ETS(A7,$B$2:$B$5,$A$2:$A$5,1,1)</f>
        <v>742044.57645722176</v>
      </c>
      <c r="D7" s="1">
        <f>C7-_xlfn.FORECAST.ETS.CONFINT(A7,$B$2:$B$5,$A$2:$A$5,0.95,1,1)</f>
        <v>670486.09491771297</v>
      </c>
      <c r="E7" s="1">
        <f>C7+_xlfn.FORECAST.ETS.CONFINT(A7,$B$2:$B$5,$A$2:$A$5,0.95,1,1)</f>
        <v>813603.05799673055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56FA-E42B-42F0-A195-2EC912D501E8}">
  <dimension ref="A3:E15"/>
  <sheetViews>
    <sheetView workbookViewId="0">
      <selection activeCell="A4" sqref="A4"/>
    </sheetView>
  </sheetViews>
  <sheetFormatPr defaultRowHeight="14.5" x14ac:dyDescent="0.35"/>
  <cols>
    <col min="1" max="1" width="15.453125" bestFit="1" customWidth="1"/>
    <col min="2" max="2" width="15.6328125" bestFit="1" customWidth="1"/>
    <col min="3" max="3" width="8.81640625" bestFit="1" customWidth="1"/>
    <col min="4" max="4" width="9.81640625" bestFit="1" customWidth="1"/>
    <col min="5" max="5" width="10.36328125" bestFit="1" customWidth="1"/>
  </cols>
  <sheetData>
    <row r="3" spans="1:5" x14ac:dyDescent="0.35">
      <c r="A3" s="2" t="s">
        <v>232</v>
      </c>
      <c r="B3" s="2" t="s">
        <v>227</v>
      </c>
    </row>
    <row r="4" spans="1:5" x14ac:dyDescent="0.35">
      <c r="A4" s="2" t="s">
        <v>224</v>
      </c>
      <c r="B4">
        <v>2020</v>
      </c>
      <c r="C4">
        <v>2021</v>
      </c>
      <c r="D4">
        <v>2022</v>
      </c>
      <c r="E4" t="s">
        <v>226</v>
      </c>
    </row>
    <row r="5" spans="1:5" x14ac:dyDescent="0.35">
      <c r="A5" s="3" t="s">
        <v>6</v>
      </c>
      <c r="B5">
        <v>57682.18</v>
      </c>
      <c r="C5">
        <v>80828.149999999994</v>
      </c>
      <c r="D5">
        <v>95618.36</v>
      </c>
      <c r="E5">
        <v>234128.69</v>
      </c>
    </row>
    <row r="6" spans="1:5" x14ac:dyDescent="0.35">
      <c r="A6" s="3" t="s">
        <v>15</v>
      </c>
      <c r="B6">
        <v>73047.960000000006</v>
      </c>
      <c r="C6">
        <v>66146.740000000005</v>
      </c>
      <c r="D6">
        <v>33439.22</v>
      </c>
      <c r="E6">
        <v>172633.92</v>
      </c>
    </row>
    <row r="7" spans="1:5" x14ac:dyDescent="0.35">
      <c r="A7" s="3" t="s">
        <v>9</v>
      </c>
      <c r="B7">
        <v>57405.94</v>
      </c>
      <c r="C7">
        <v>49579.82</v>
      </c>
      <c r="D7">
        <v>57642.91</v>
      </c>
      <c r="E7">
        <v>164628.67000000001</v>
      </c>
    </row>
    <row r="8" spans="1:5" x14ac:dyDescent="0.35">
      <c r="A8" s="3" t="s">
        <v>13</v>
      </c>
      <c r="B8">
        <v>74590.41</v>
      </c>
      <c r="C8">
        <v>55136.33</v>
      </c>
      <c r="D8">
        <v>58589.4</v>
      </c>
      <c r="E8">
        <v>188316.14</v>
      </c>
    </row>
    <row r="9" spans="1:5" x14ac:dyDescent="0.35">
      <c r="A9" s="3" t="s">
        <v>10</v>
      </c>
      <c r="B9">
        <v>53643.1</v>
      </c>
      <c r="C9">
        <v>68872.75</v>
      </c>
      <c r="D9">
        <v>56226.82</v>
      </c>
      <c r="E9">
        <v>178742.67</v>
      </c>
    </row>
    <row r="10" spans="1:5" x14ac:dyDescent="0.35">
      <c r="A10" s="3" t="s">
        <v>7</v>
      </c>
      <c r="B10">
        <v>80983.149999999994</v>
      </c>
      <c r="C10">
        <v>93465.33</v>
      </c>
      <c r="D10">
        <v>59213.64</v>
      </c>
      <c r="E10">
        <v>233662.12</v>
      </c>
    </row>
    <row r="11" spans="1:5" x14ac:dyDescent="0.35">
      <c r="A11" s="3" t="s">
        <v>14</v>
      </c>
      <c r="B11">
        <v>46437.37</v>
      </c>
      <c r="C11">
        <v>69278.289999999994</v>
      </c>
      <c r="D11">
        <v>63649.29</v>
      </c>
      <c r="E11">
        <v>179364.95</v>
      </c>
    </row>
    <row r="12" spans="1:5" x14ac:dyDescent="0.35">
      <c r="A12" s="3" t="s">
        <v>11</v>
      </c>
      <c r="B12">
        <v>69803.490000000005</v>
      </c>
      <c r="C12">
        <v>81827.710000000006</v>
      </c>
      <c r="D12">
        <v>63836.47</v>
      </c>
      <c r="E12">
        <v>215467.67</v>
      </c>
    </row>
    <row r="13" spans="1:5" x14ac:dyDescent="0.35">
      <c r="A13" s="3" t="s">
        <v>12</v>
      </c>
      <c r="B13">
        <v>61529.89</v>
      </c>
      <c r="C13">
        <v>52885.919999999998</v>
      </c>
      <c r="D13">
        <v>86881.89</v>
      </c>
      <c r="E13">
        <v>201297.7</v>
      </c>
    </row>
    <row r="14" spans="1:5" x14ac:dyDescent="0.35">
      <c r="A14" s="3" t="s">
        <v>8</v>
      </c>
      <c r="B14">
        <v>42516.12</v>
      </c>
      <c r="C14">
        <v>87753.46</v>
      </c>
      <c r="D14">
        <v>101210.99</v>
      </c>
      <c r="E14">
        <v>231480.57</v>
      </c>
    </row>
    <row r="15" spans="1:5" x14ac:dyDescent="0.35">
      <c r="A15" s="3" t="s">
        <v>226</v>
      </c>
      <c r="B15">
        <v>617639.61</v>
      </c>
      <c r="C15">
        <v>705774.5</v>
      </c>
      <c r="D15">
        <v>676308.99</v>
      </c>
      <c r="E15">
        <v>1999723.0999999999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1422-1A77-4C5B-A0C7-70514A89FC19}">
  <dimension ref="A1:C31"/>
  <sheetViews>
    <sheetView zoomScale="94" workbookViewId="0">
      <selection activeCell="I24" sqref="I24"/>
    </sheetView>
  </sheetViews>
  <sheetFormatPr defaultRowHeight="14.5" x14ac:dyDescent="0.35"/>
  <cols>
    <col min="1" max="1" width="10.36328125" bestFit="1" customWidth="1"/>
    <col min="2" max="2" width="6.6328125" bestFit="1" customWidth="1"/>
    <col min="3" max="3" width="11.453125" bestFit="1" customWidth="1"/>
  </cols>
  <sheetData>
    <row r="1" spans="1:3" x14ac:dyDescent="0.35">
      <c r="A1" t="s">
        <v>16</v>
      </c>
      <c r="B1" t="s">
        <v>0</v>
      </c>
      <c r="C1" t="s">
        <v>1</v>
      </c>
    </row>
    <row r="2" spans="1:3" x14ac:dyDescent="0.35">
      <c r="A2" t="s">
        <v>6</v>
      </c>
      <c r="B2">
        <v>2020</v>
      </c>
      <c r="C2">
        <v>57682.18</v>
      </c>
    </row>
    <row r="3" spans="1:3" x14ac:dyDescent="0.35">
      <c r="A3" t="s">
        <v>6</v>
      </c>
      <c r="B3">
        <v>2021</v>
      </c>
      <c r="C3">
        <v>80828.149999999994</v>
      </c>
    </row>
    <row r="4" spans="1:3" x14ac:dyDescent="0.35">
      <c r="A4" t="s">
        <v>6</v>
      </c>
      <c r="B4">
        <v>2022</v>
      </c>
      <c r="C4">
        <v>95618.36</v>
      </c>
    </row>
    <row r="5" spans="1:3" x14ac:dyDescent="0.35">
      <c r="A5" t="s">
        <v>15</v>
      </c>
      <c r="B5">
        <v>2020</v>
      </c>
      <c r="C5">
        <v>73047.960000000006</v>
      </c>
    </row>
    <row r="6" spans="1:3" x14ac:dyDescent="0.35">
      <c r="A6" t="s">
        <v>15</v>
      </c>
      <c r="B6">
        <v>2021</v>
      </c>
      <c r="C6">
        <v>66146.740000000005</v>
      </c>
    </row>
    <row r="7" spans="1:3" x14ac:dyDescent="0.35">
      <c r="A7" t="s">
        <v>15</v>
      </c>
      <c r="B7">
        <v>2022</v>
      </c>
      <c r="C7">
        <v>33439.22</v>
      </c>
    </row>
    <row r="8" spans="1:3" x14ac:dyDescent="0.35">
      <c r="A8" t="s">
        <v>9</v>
      </c>
      <c r="B8">
        <v>2020</v>
      </c>
      <c r="C8">
        <v>57405.94</v>
      </c>
    </row>
    <row r="9" spans="1:3" x14ac:dyDescent="0.35">
      <c r="A9" t="s">
        <v>9</v>
      </c>
      <c r="B9">
        <v>2021</v>
      </c>
      <c r="C9">
        <v>49579.82</v>
      </c>
    </row>
    <row r="10" spans="1:3" x14ac:dyDescent="0.35">
      <c r="A10" t="s">
        <v>9</v>
      </c>
      <c r="B10">
        <v>2022</v>
      </c>
      <c r="C10">
        <v>57642.91</v>
      </c>
    </row>
    <row r="11" spans="1:3" x14ac:dyDescent="0.35">
      <c r="A11" t="s">
        <v>13</v>
      </c>
      <c r="B11">
        <v>2020</v>
      </c>
      <c r="C11">
        <v>74590.41</v>
      </c>
    </row>
    <row r="12" spans="1:3" x14ac:dyDescent="0.35">
      <c r="A12" t="s">
        <v>13</v>
      </c>
      <c r="B12">
        <v>2021</v>
      </c>
      <c r="C12">
        <v>55136.33</v>
      </c>
    </row>
    <row r="13" spans="1:3" x14ac:dyDescent="0.35">
      <c r="A13" t="s">
        <v>13</v>
      </c>
      <c r="B13">
        <v>2022</v>
      </c>
      <c r="C13">
        <v>58589.4</v>
      </c>
    </row>
    <row r="14" spans="1:3" x14ac:dyDescent="0.35">
      <c r="A14" t="s">
        <v>10</v>
      </c>
      <c r="B14">
        <v>2020</v>
      </c>
      <c r="C14">
        <v>53643.1</v>
      </c>
    </row>
    <row r="15" spans="1:3" x14ac:dyDescent="0.35">
      <c r="A15" t="s">
        <v>10</v>
      </c>
      <c r="B15">
        <v>2021</v>
      </c>
      <c r="C15">
        <v>68872.75</v>
      </c>
    </row>
    <row r="16" spans="1:3" x14ac:dyDescent="0.35">
      <c r="A16" t="s">
        <v>10</v>
      </c>
      <c r="B16">
        <v>2022</v>
      </c>
      <c r="C16">
        <v>56226.82</v>
      </c>
    </row>
    <row r="17" spans="1:3" x14ac:dyDescent="0.35">
      <c r="A17" t="s">
        <v>7</v>
      </c>
      <c r="B17">
        <v>2020</v>
      </c>
      <c r="C17">
        <v>80983.149999999994</v>
      </c>
    </row>
    <row r="18" spans="1:3" x14ac:dyDescent="0.35">
      <c r="A18" t="s">
        <v>7</v>
      </c>
      <c r="B18">
        <v>2021</v>
      </c>
      <c r="C18">
        <v>93465.33</v>
      </c>
    </row>
    <row r="19" spans="1:3" x14ac:dyDescent="0.35">
      <c r="A19" t="s">
        <v>7</v>
      </c>
      <c r="B19">
        <v>2022</v>
      </c>
      <c r="C19">
        <v>59213.64</v>
      </c>
    </row>
    <row r="20" spans="1:3" x14ac:dyDescent="0.35">
      <c r="A20" t="s">
        <v>14</v>
      </c>
      <c r="B20">
        <v>2020</v>
      </c>
      <c r="C20">
        <v>46437.37</v>
      </c>
    </row>
    <row r="21" spans="1:3" x14ac:dyDescent="0.35">
      <c r="A21" t="s">
        <v>14</v>
      </c>
      <c r="B21">
        <v>2021</v>
      </c>
      <c r="C21">
        <v>69278.289999999994</v>
      </c>
    </row>
    <row r="22" spans="1:3" x14ac:dyDescent="0.35">
      <c r="A22" t="s">
        <v>14</v>
      </c>
      <c r="B22">
        <v>2022</v>
      </c>
      <c r="C22">
        <v>63649.29</v>
      </c>
    </row>
    <row r="23" spans="1:3" x14ac:dyDescent="0.35">
      <c r="A23" t="s">
        <v>11</v>
      </c>
      <c r="B23">
        <v>2020</v>
      </c>
      <c r="C23">
        <v>69803.490000000005</v>
      </c>
    </row>
    <row r="24" spans="1:3" x14ac:dyDescent="0.35">
      <c r="A24" t="s">
        <v>11</v>
      </c>
      <c r="B24">
        <v>2021</v>
      </c>
      <c r="C24">
        <v>81827.710000000006</v>
      </c>
    </row>
    <row r="25" spans="1:3" x14ac:dyDescent="0.35">
      <c r="A25" t="s">
        <v>11</v>
      </c>
      <c r="B25">
        <v>2022</v>
      </c>
      <c r="C25">
        <v>63836.47</v>
      </c>
    </row>
    <row r="26" spans="1:3" x14ac:dyDescent="0.35">
      <c r="A26" t="s">
        <v>12</v>
      </c>
      <c r="B26">
        <v>2020</v>
      </c>
      <c r="C26">
        <v>61529.89</v>
      </c>
    </row>
    <row r="27" spans="1:3" x14ac:dyDescent="0.35">
      <c r="A27" t="s">
        <v>12</v>
      </c>
      <c r="B27">
        <v>2021</v>
      </c>
      <c r="C27">
        <v>52885.919999999998</v>
      </c>
    </row>
    <row r="28" spans="1:3" x14ac:dyDescent="0.35">
      <c r="A28" t="s">
        <v>12</v>
      </c>
      <c r="B28">
        <v>2022</v>
      </c>
      <c r="C28">
        <v>86881.89</v>
      </c>
    </row>
    <row r="29" spans="1:3" x14ac:dyDescent="0.35">
      <c r="A29" t="s">
        <v>8</v>
      </c>
      <c r="B29">
        <v>2020</v>
      </c>
      <c r="C29">
        <v>42516.12</v>
      </c>
    </row>
    <row r="30" spans="1:3" x14ac:dyDescent="0.35">
      <c r="A30" t="s">
        <v>8</v>
      </c>
      <c r="B30">
        <v>2021</v>
      </c>
      <c r="C30">
        <v>87753.46</v>
      </c>
    </row>
    <row r="31" spans="1:3" x14ac:dyDescent="0.35">
      <c r="A31" t="s">
        <v>8</v>
      </c>
      <c r="B31">
        <v>2022</v>
      </c>
      <c r="C31">
        <v>101210.99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6917-3A04-42D9-8731-EA62DCED0EF1}">
  <dimension ref="A1:H33"/>
  <sheetViews>
    <sheetView zoomScale="94" zoomScaleNormal="110" workbookViewId="0">
      <selection activeCell="Z35" sqref="Z35"/>
    </sheetView>
  </sheetViews>
  <sheetFormatPr defaultRowHeight="14.5" x14ac:dyDescent="0.35"/>
  <cols>
    <col min="2" max="2" width="9.54296875" customWidth="1"/>
    <col min="3" max="3" width="18" customWidth="1"/>
    <col min="4" max="4" width="9.90625" bestFit="1" customWidth="1"/>
    <col min="5" max="5" width="12.54296875" bestFit="1" customWidth="1"/>
    <col min="6" max="8" width="10.90625" bestFit="1" customWidth="1"/>
  </cols>
  <sheetData>
    <row r="1" spans="1:8" x14ac:dyDescent="0.35">
      <c r="A1" s="21">
        <v>2023</v>
      </c>
      <c r="B1" s="21"/>
      <c r="D1" s="21">
        <v>2024</v>
      </c>
      <c r="E1" s="21"/>
      <c r="G1" t="s">
        <v>18</v>
      </c>
      <c r="H1" t="s">
        <v>19</v>
      </c>
    </row>
    <row r="2" spans="1:8" x14ac:dyDescent="0.35">
      <c r="A2" s="4" t="s">
        <v>18</v>
      </c>
      <c r="B2" s="4" t="s">
        <v>17</v>
      </c>
      <c r="D2" s="4" t="s">
        <v>18</v>
      </c>
      <c r="E2" s="4" t="s">
        <v>17</v>
      </c>
      <c r="G2" t="s">
        <v>9</v>
      </c>
      <c r="H2">
        <v>122508.02</v>
      </c>
    </row>
    <row r="3" spans="1:8" x14ac:dyDescent="0.35">
      <c r="A3" t="s">
        <v>6</v>
      </c>
      <c r="B3">
        <v>115666.01001411992</v>
      </c>
      <c r="D3" t="s">
        <v>6</v>
      </c>
      <c r="E3">
        <v>134965.4017202399</v>
      </c>
      <c r="G3" t="s">
        <v>7</v>
      </c>
      <c r="H3">
        <v>104665.09</v>
      </c>
    </row>
    <row r="4" spans="1:8" x14ac:dyDescent="0.35">
      <c r="A4" t="s">
        <v>15</v>
      </c>
      <c r="B4">
        <v>16969.011056849977</v>
      </c>
      <c r="D4" t="s">
        <v>15</v>
      </c>
      <c r="E4">
        <v>-1812.1520513000378</v>
      </c>
      <c r="G4" t="s">
        <v>8</v>
      </c>
      <c r="H4">
        <v>86051.54</v>
      </c>
    </row>
    <row r="5" spans="1:8" x14ac:dyDescent="0.35">
      <c r="A5" t="s">
        <v>9</v>
      </c>
      <c r="B5">
        <v>55708.517012605051</v>
      </c>
      <c r="D5" t="s">
        <v>9</v>
      </c>
      <c r="E5">
        <v>55197.002780710071</v>
      </c>
      <c r="G5" t="s">
        <v>6</v>
      </c>
      <c r="H5">
        <v>84504.53</v>
      </c>
    </row>
    <row r="6" spans="1:8" x14ac:dyDescent="0.35">
      <c r="A6" t="s">
        <v>13</v>
      </c>
      <c r="B6">
        <v>47629.302673574995</v>
      </c>
      <c r="D6" t="s">
        <v>13</v>
      </c>
      <c r="E6">
        <v>38720.54062965</v>
      </c>
      <c r="G6" t="s">
        <v>12</v>
      </c>
      <c r="H6">
        <v>76367.009999999995</v>
      </c>
    </row>
    <row r="7" spans="1:8" x14ac:dyDescent="0.35">
      <c r="A7" t="s">
        <v>10</v>
      </c>
      <c r="B7">
        <v>61120.19099820999</v>
      </c>
      <c r="D7" t="s">
        <v>10</v>
      </c>
      <c r="E7">
        <v>63517.303807419987</v>
      </c>
      <c r="G7" t="s">
        <v>10</v>
      </c>
      <c r="H7">
        <v>70661.37</v>
      </c>
    </row>
    <row r="8" spans="1:8" x14ac:dyDescent="0.35">
      <c r="A8" t="s">
        <v>7</v>
      </c>
      <c r="B8">
        <v>54366.877637065016</v>
      </c>
      <c r="D8" t="s">
        <v>7</v>
      </c>
      <c r="E8">
        <v>45335.097215630019</v>
      </c>
      <c r="G8" t="s">
        <v>11</v>
      </c>
      <c r="H8">
        <v>44909.82</v>
      </c>
    </row>
    <row r="9" spans="1:8" x14ac:dyDescent="0.35">
      <c r="A9" t="s">
        <v>14</v>
      </c>
      <c r="B9">
        <v>75933.549429039878</v>
      </c>
      <c r="D9" t="s">
        <v>14</v>
      </c>
      <c r="E9">
        <v>85668.327522079839</v>
      </c>
      <c r="G9" t="s">
        <v>13</v>
      </c>
      <c r="H9">
        <v>42169.79</v>
      </c>
    </row>
    <row r="10" spans="1:8" x14ac:dyDescent="0.35">
      <c r="A10" t="s">
        <v>11</v>
      </c>
      <c r="B10">
        <v>64730.942424270106</v>
      </c>
      <c r="D10" t="s">
        <v>11</v>
      </c>
      <c r="E10">
        <v>62937.530405540136</v>
      </c>
      <c r="G10" t="s">
        <v>14</v>
      </c>
      <c r="H10">
        <v>25873.94</v>
      </c>
    </row>
    <row r="11" spans="1:8" x14ac:dyDescent="0.35">
      <c r="A11" t="s">
        <v>12</v>
      </c>
      <c r="B11">
        <v>94048.831071969907</v>
      </c>
      <c r="D11" t="s">
        <v>12</v>
      </c>
      <c r="E11">
        <v>105034.17877093988</v>
      </c>
      <c r="G11" t="s">
        <v>15</v>
      </c>
      <c r="H11">
        <v>18597.88</v>
      </c>
    </row>
    <row r="12" spans="1:8" x14ac:dyDescent="0.35">
      <c r="A12" t="s">
        <v>8</v>
      </c>
      <c r="B12">
        <v>134664.36056209501</v>
      </c>
      <c r="D12" t="s">
        <v>8</v>
      </c>
      <c r="E12">
        <v>165271.84913869001</v>
      </c>
    </row>
    <row r="14" spans="1:8" x14ac:dyDescent="0.35">
      <c r="A14" s="21" t="s">
        <v>21</v>
      </c>
      <c r="B14" s="21"/>
      <c r="D14" s="21" t="s">
        <v>20</v>
      </c>
      <c r="E14" s="21"/>
    </row>
    <row r="15" spans="1:8" x14ac:dyDescent="0.35">
      <c r="A15" t="s">
        <v>8</v>
      </c>
      <c r="B15">
        <f>MAX(B3:B12)</f>
        <v>134664.36056209501</v>
      </c>
      <c r="D15" t="s">
        <v>8</v>
      </c>
      <c r="E15">
        <f>MAX(E3:E12)</f>
        <v>165271.84913869001</v>
      </c>
    </row>
    <row r="23" spans="3:8" x14ac:dyDescent="0.35">
      <c r="D23">
        <v>2020</v>
      </c>
      <c r="E23">
        <v>2021</v>
      </c>
      <c r="F23">
        <v>2022</v>
      </c>
      <c r="G23">
        <v>2023</v>
      </c>
      <c r="H23">
        <v>2024</v>
      </c>
    </row>
    <row r="24" spans="3:8" x14ac:dyDescent="0.35">
      <c r="C24" s="3" t="s">
        <v>6</v>
      </c>
      <c r="D24" s="7">
        <v>57682.18</v>
      </c>
      <c r="E24" s="7">
        <v>80828.149999999994</v>
      </c>
      <c r="F24" s="7">
        <v>95618.36</v>
      </c>
      <c r="G24" s="7">
        <v>115666.01001411992</v>
      </c>
      <c r="H24" s="7">
        <v>134965.4017202399</v>
      </c>
    </row>
    <row r="25" spans="3:8" x14ac:dyDescent="0.35">
      <c r="C25" s="3" t="s">
        <v>15</v>
      </c>
      <c r="D25" s="7">
        <v>73047.960000000006</v>
      </c>
      <c r="E25" s="7">
        <v>66146.740000000005</v>
      </c>
      <c r="F25" s="7">
        <v>33439.22</v>
      </c>
      <c r="G25" s="7">
        <v>16969.011056849977</v>
      </c>
      <c r="H25" s="7">
        <v>-1812.1520513000378</v>
      </c>
    </row>
    <row r="26" spans="3:8" x14ac:dyDescent="0.35">
      <c r="C26" s="3" t="s">
        <v>9</v>
      </c>
      <c r="D26" s="7">
        <v>57405.94</v>
      </c>
      <c r="E26" s="7">
        <v>49579.82</v>
      </c>
      <c r="F26" s="7">
        <v>57642.91</v>
      </c>
      <c r="G26" s="7">
        <v>55708.517012605051</v>
      </c>
      <c r="H26" s="7">
        <v>55197.002780710071</v>
      </c>
    </row>
    <row r="27" spans="3:8" x14ac:dyDescent="0.35">
      <c r="C27" s="3" t="s">
        <v>13</v>
      </c>
      <c r="D27" s="7">
        <v>74590.41</v>
      </c>
      <c r="E27" s="7">
        <v>55136.33</v>
      </c>
      <c r="F27" s="7">
        <v>58589.4</v>
      </c>
      <c r="G27" s="7">
        <v>47629.302673574995</v>
      </c>
      <c r="H27" s="7">
        <v>38720.54062965</v>
      </c>
    </row>
    <row r="28" spans="3:8" x14ac:dyDescent="0.35">
      <c r="C28" s="3" t="s">
        <v>10</v>
      </c>
      <c r="D28" s="7">
        <v>53643.1</v>
      </c>
      <c r="E28" s="7">
        <v>68872.75</v>
      </c>
      <c r="F28" s="7">
        <v>56226.82</v>
      </c>
      <c r="G28" s="7">
        <v>61120.19099820999</v>
      </c>
      <c r="H28" s="7">
        <v>63517.303807419987</v>
      </c>
    </row>
    <row r="29" spans="3:8" x14ac:dyDescent="0.35">
      <c r="C29" s="3" t="s">
        <v>7</v>
      </c>
      <c r="D29" s="7">
        <v>80983.149999999994</v>
      </c>
      <c r="E29" s="7">
        <v>93465.33</v>
      </c>
      <c r="F29" s="7">
        <v>59213.64</v>
      </c>
      <c r="G29" s="7">
        <v>54366.877637065016</v>
      </c>
      <c r="H29" s="7">
        <v>45335.097215630019</v>
      </c>
    </row>
    <row r="30" spans="3:8" x14ac:dyDescent="0.35">
      <c r="C30" s="3" t="s">
        <v>14</v>
      </c>
      <c r="D30" s="7">
        <v>46437.37</v>
      </c>
      <c r="E30" s="7">
        <v>69278.289999999994</v>
      </c>
      <c r="F30" s="7">
        <v>63649.29</v>
      </c>
      <c r="G30" s="7">
        <v>75933.549429039878</v>
      </c>
      <c r="H30" s="7">
        <v>85668.327522079839</v>
      </c>
    </row>
    <row r="31" spans="3:8" x14ac:dyDescent="0.35">
      <c r="C31" s="3" t="s">
        <v>11</v>
      </c>
      <c r="D31" s="7">
        <v>69803.490000000005</v>
      </c>
      <c r="E31" s="7">
        <v>81827.710000000006</v>
      </c>
      <c r="F31" s="7">
        <v>63836.47</v>
      </c>
      <c r="G31" s="7">
        <v>64730.942424270106</v>
      </c>
      <c r="H31" s="7">
        <v>62937.530405540136</v>
      </c>
    </row>
    <row r="32" spans="3:8" x14ac:dyDescent="0.35">
      <c r="C32" s="3" t="s">
        <v>12</v>
      </c>
      <c r="D32" s="7">
        <v>61529.89</v>
      </c>
      <c r="E32" s="7">
        <v>52885.919999999998</v>
      </c>
      <c r="F32" s="7">
        <v>86881.89</v>
      </c>
      <c r="G32" s="7">
        <v>94048.831071969907</v>
      </c>
      <c r="H32" s="7">
        <v>105034.17877093988</v>
      </c>
    </row>
    <row r="33" spans="3:8" x14ac:dyDescent="0.35">
      <c r="C33" s="3" t="s">
        <v>8</v>
      </c>
      <c r="D33" s="7">
        <v>42516.12</v>
      </c>
      <c r="E33" s="7">
        <v>87753.46</v>
      </c>
      <c r="F33" s="7">
        <v>101210.99</v>
      </c>
      <c r="G33" s="7">
        <v>134664.36056209501</v>
      </c>
      <c r="H33" s="7">
        <v>165271.84913869001</v>
      </c>
    </row>
  </sheetData>
  <mergeCells count="4">
    <mergeCell ref="A1:B1"/>
    <mergeCell ref="D1:E1"/>
    <mergeCell ref="A14:B14"/>
    <mergeCell ref="D14:E1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BF8F-E3CA-4417-807B-DDCABB88D59F}">
  <dimension ref="A1:U766"/>
  <sheetViews>
    <sheetView topLeftCell="N1" zoomScale="65" zoomScaleNormal="55" workbookViewId="0">
      <selection activeCell="AB14" sqref="AB14"/>
    </sheetView>
  </sheetViews>
  <sheetFormatPr defaultRowHeight="14.5" x14ac:dyDescent="0.35"/>
  <cols>
    <col min="1" max="1" width="11.26953125" bestFit="1" customWidth="1"/>
    <col min="2" max="2" width="24.81640625" bestFit="1" customWidth="1"/>
    <col min="3" max="3" width="11.1796875" bestFit="1" customWidth="1"/>
    <col min="4" max="4" width="17.90625" bestFit="1" customWidth="1"/>
    <col min="5" max="5" width="14.1796875" bestFit="1" customWidth="1"/>
    <col min="7" max="7" width="26.08984375" bestFit="1" customWidth="1"/>
    <col min="8" max="8" width="16.36328125" bestFit="1" customWidth="1"/>
    <col min="9" max="9" width="11.81640625" bestFit="1" customWidth="1"/>
    <col min="10" max="10" width="10.7265625" bestFit="1" customWidth="1"/>
    <col min="11" max="11" width="11.81640625" bestFit="1" customWidth="1"/>
    <col min="12" max="12" width="6.90625" bestFit="1" customWidth="1"/>
    <col min="13" max="13" width="11.81640625" bestFit="1" customWidth="1"/>
    <col min="14" max="14" width="18.26953125" bestFit="1" customWidth="1"/>
    <col min="15" max="15" width="24.7265625" customWidth="1"/>
    <col min="17" max="17" width="25.36328125" bestFit="1" customWidth="1"/>
    <col min="18" max="18" width="15.26953125" style="7" bestFit="1" customWidth="1"/>
    <col min="19" max="19" width="19.81640625" bestFit="1" customWidth="1"/>
    <col min="20" max="20" width="28.36328125" bestFit="1" customWidth="1"/>
    <col min="21" max="21" width="13.7265625" bestFit="1" customWidth="1"/>
  </cols>
  <sheetData>
    <row r="1" spans="1:21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G1" s="2" t="s">
        <v>228</v>
      </c>
      <c r="H1" s="2" t="s">
        <v>227</v>
      </c>
      <c r="N1" s="4"/>
      <c r="Q1" s="6"/>
      <c r="R1" s="8"/>
      <c r="T1" s="20" t="s">
        <v>231</v>
      </c>
      <c r="U1" s="20"/>
    </row>
    <row r="2" spans="1:21" x14ac:dyDescent="0.35">
      <c r="A2">
        <v>1</v>
      </c>
      <c r="B2" t="s">
        <v>27</v>
      </c>
      <c r="C2">
        <v>2020</v>
      </c>
      <c r="D2">
        <v>71</v>
      </c>
      <c r="E2">
        <v>18028.32</v>
      </c>
      <c r="G2" s="2" t="s">
        <v>224</v>
      </c>
      <c r="H2">
        <v>2020</v>
      </c>
      <c r="I2">
        <v>2021</v>
      </c>
      <c r="J2">
        <v>2022</v>
      </c>
      <c r="K2">
        <v>2023</v>
      </c>
      <c r="L2" t="s">
        <v>225</v>
      </c>
      <c r="M2" t="s">
        <v>226</v>
      </c>
      <c r="N2" s="5" t="s">
        <v>229</v>
      </c>
      <c r="O2" t="s">
        <v>242</v>
      </c>
      <c r="Q2" s="6" t="s">
        <v>230</v>
      </c>
      <c r="R2" s="8" t="s">
        <v>229</v>
      </c>
      <c r="T2" s="6" t="s">
        <v>230</v>
      </c>
      <c r="U2" s="8" t="s">
        <v>229</v>
      </c>
    </row>
    <row r="3" spans="1:21" x14ac:dyDescent="0.35">
      <c r="A3">
        <v>1</v>
      </c>
      <c r="B3" t="s">
        <v>27</v>
      </c>
      <c r="C3">
        <v>2021</v>
      </c>
      <c r="D3">
        <v>28</v>
      </c>
      <c r="E3">
        <v>7109.76</v>
      </c>
      <c r="G3" s="3" t="s">
        <v>131</v>
      </c>
      <c r="H3">
        <v>15483.57</v>
      </c>
      <c r="I3">
        <v>17980.919999999998</v>
      </c>
      <c r="J3">
        <v>24474.03</v>
      </c>
      <c r="K3">
        <v>8490.99</v>
      </c>
      <c r="L3">
        <v>0</v>
      </c>
      <c r="M3">
        <v>66429.509999999995</v>
      </c>
      <c r="N3">
        <f>_xlfn.FORECAST.LINEAR(5,H3:K3, {1,2,3,4})</f>
        <v>12986.22</v>
      </c>
      <c r="O3">
        <f>_xlfn.FORECAST.ETS(2024, H3:K3, {2020,2021,2022,2023})</f>
        <v>10675.886774988494</v>
      </c>
      <c r="Q3" s="3" t="s">
        <v>145</v>
      </c>
      <c r="R3" s="7">
        <v>35050.014999999999</v>
      </c>
      <c r="T3" s="3" t="s">
        <v>145</v>
      </c>
      <c r="U3" s="7">
        <v>35050.014999999999</v>
      </c>
    </row>
    <row r="4" spans="1:21" x14ac:dyDescent="0.35">
      <c r="A4">
        <v>1</v>
      </c>
      <c r="B4" t="s">
        <v>27</v>
      </c>
      <c r="C4">
        <v>2022</v>
      </c>
      <c r="D4">
        <v>36</v>
      </c>
      <c r="E4">
        <v>9141.1200000000008</v>
      </c>
      <c r="G4" s="3" t="s">
        <v>106</v>
      </c>
      <c r="H4">
        <v>995.85</v>
      </c>
      <c r="I4">
        <v>8188.1</v>
      </c>
      <c r="J4">
        <v>10511.75</v>
      </c>
      <c r="K4">
        <v>3872.75</v>
      </c>
      <c r="L4">
        <v>0</v>
      </c>
      <c r="M4">
        <v>23568.45</v>
      </c>
      <c r="N4">
        <f>_xlfn.FORECAST.LINEAR(5,H4:K4, {1,2,3,4})</f>
        <v>8630.7000000000007</v>
      </c>
      <c r="O4">
        <f>_xlfn.FORECAST.ETS(2024, H4:K4, {2020,2021,2022,2023})</f>
        <v>6813.5606451338735</v>
      </c>
      <c r="Q4" s="3" t="s">
        <v>37</v>
      </c>
      <c r="R4" s="7">
        <v>30712.5</v>
      </c>
      <c r="T4" s="3" t="s">
        <v>37</v>
      </c>
      <c r="U4" s="7">
        <v>30712.5</v>
      </c>
    </row>
    <row r="5" spans="1:21" x14ac:dyDescent="0.35">
      <c r="A5">
        <v>2</v>
      </c>
      <c r="B5" t="s">
        <v>28</v>
      </c>
      <c r="C5">
        <v>2020</v>
      </c>
      <c r="D5">
        <v>21</v>
      </c>
      <c r="E5">
        <v>6139.14</v>
      </c>
      <c r="G5" s="3" t="s">
        <v>82</v>
      </c>
      <c r="H5">
        <v>10239.61</v>
      </c>
      <c r="I5">
        <v>9322.6299999999992</v>
      </c>
      <c r="J5">
        <v>1833.96</v>
      </c>
      <c r="K5">
        <v>4890.5600000000004</v>
      </c>
      <c r="L5">
        <v>0</v>
      </c>
      <c r="M5">
        <v>26286.76</v>
      </c>
      <c r="N5">
        <f>_xlfn.FORECAST.LINEAR(5,H5:K5, {1,2,3,4})</f>
        <v>687.73500000000058</v>
      </c>
      <c r="O5">
        <f>_xlfn.FORECAST.ETS(2024, H5:K5, {2020,2021,2022,2023})</f>
        <v>1348.2597344482945</v>
      </c>
      <c r="Q5" s="3" t="s">
        <v>113</v>
      </c>
      <c r="R5" s="7">
        <v>30045.434999999998</v>
      </c>
      <c r="T5" s="3" t="s">
        <v>113</v>
      </c>
      <c r="U5" s="7">
        <v>30045.434999999998</v>
      </c>
    </row>
    <row r="6" spans="1:21" x14ac:dyDescent="0.35">
      <c r="A6">
        <v>2</v>
      </c>
      <c r="B6" t="s">
        <v>28</v>
      </c>
      <c r="C6">
        <v>2021</v>
      </c>
      <c r="D6">
        <v>26</v>
      </c>
      <c r="E6">
        <v>7600.84</v>
      </c>
      <c r="G6" s="3" t="s">
        <v>49</v>
      </c>
      <c r="H6">
        <v>2439.85</v>
      </c>
      <c r="I6">
        <v>26489.8</v>
      </c>
      <c r="J6">
        <v>5925.35</v>
      </c>
      <c r="K6">
        <v>1742.75</v>
      </c>
      <c r="L6">
        <v>0</v>
      </c>
      <c r="M6">
        <v>36597.75</v>
      </c>
      <c r="N6">
        <f>_xlfn.FORECAST.LINEAR(5,H6:K6, {1,2,3,4})</f>
        <v>3485.5</v>
      </c>
      <c r="O6">
        <f>_xlfn.FORECAST.ETS(2024, H6:K6, {2020,2021,2022,2023})</f>
        <v>3452.0068603235241</v>
      </c>
      <c r="Q6" s="3" t="s">
        <v>189</v>
      </c>
      <c r="R6" s="7">
        <v>27338.959999999999</v>
      </c>
    </row>
    <row r="7" spans="1:21" x14ac:dyDescent="0.35">
      <c r="A7">
        <v>2</v>
      </c>
      <c r="B7" t="s">
        <v>28</v>
      </c>
      <c r="C7">
        <v>2022</v>
      </c>
      <c r="D7">
        <v>8</v>
      </c>
      <c r="E7">
        <v>2338.7199999999998</v>
      </c>
      <c r="G7" s="3" t="s">
        <v>59</v>
      </c>
      <c r="H7">
        <v>1690.92</v>
      </c>
      <c r="I7">
        <v>1831.83</v>
      </c>
      <c r="J7">
        <v>798.49</v>
      </c>
      <c r="K7">
        <v>93.94</v>
      </c>
      <c r="L7">
        <v>0</v>
      </c>
      <c r="M7">
        <v>4415.1799999999994</v>
      </c>
      <c r="N7">
        <f>_xlfn.FORECAST.LINEAR(5,H7:K7, {1,2,3,4})</f>
        <v>-352.27500000000055</v>
      </c>
      <c r="O7">
        <f>_xlfn.FORECAST.ETS(2024, H7:K7, {2020,2021,2022,2023})</f>
        <v>-356.7081296475663</v>
      </c>
      <c r="Q7" s="3" t="s">
        <v>207</v>
      </c>
      <c r="R7" s="7">
        <v>26887.800000000003</v>
      </c>
    </row>
    <row r="8" spans="1:21" x14ac:dyDescent="0.35">
      <c r="A8">
        <v>2</v>
      </c>
      <c r="B8" t="s">
        <v>28</v>
      </c>
      <c r="C8">
        <v>2023</v>
      </c>
      <c r="D8">
        <v>6</v>
      </c>
      <c r="E8">
        <v>1754.04</v>
      </c>
      <c r="G8" s="3" t="s">
        <v>58</v>
      </c>
      <c r="H8">
        <v>4581.07</v>
      </c>
      <c r="I8">
        <v>5990.63</v>
      </c>
      <c r="J8">
        <v>3523.9</v>
      </c>
      <c r="K8">
        <v>13743.21</v>
      </c>
      <c r="L8">
        <v>0</v>
      </c>
      <c r="M8">
        <v>27838.809999999998</v>
      </c>
      <c r="N8">
        <f>_xlfn.FORECAST.LINEAR(5,H8:K8, {1,2,3,4})</f>
        <v>13214.625</v>
      </c>
      <c r="O8">
        <f>_xlfn.FORECAST.ETS(2024, H8:K8, {2020,2021,2022,2023})</f>
        <v>14727.218552264341</v>
      </c>
      <c r="Q8" s="3" t="s">
        <v>163</v>
      </c>
      <c r="R8" s="7">
        <v>25163.399999999994</v>
      </c>
    </row>
    <row r="9" spans="1:21" x14ac:dyDescent="0.35">
      <c r="A9">
        <v>3</v>
      </c>
      <c r="B9" t="s">
        <v>29</v>
      </c>
      <c r="C9">
        <v>2020</v>
      </c>
      <c r="D9">
        <v>22</v>
      </c>
      <c r="E9">
        <v>5892.7</v>
      </c>
      <c r="G9" s="3" t="s">
        <v>204</v>
      </c>
      <c r="H9">
        <v>264.20999999999998</v>
      </c>
      <c r="I9">
        <v>9247.35</v>
      </c>
      <c r="J9">
        <v>7133.67</v>
      </c>
      <c r="K9">
        <v>11889.45</v>
      </c>
      <c r="L9">
        <v>0</v>
      </c>
      <c r="M9">
        <v>28534.68</v>
      </c>
      <c r="N9">
        <f>_xlfn.FORECAST.LINEAR(5,H9:K9, {1,2,3,4})</f>
        <v>15324.18</v>
      </c>
      <c r="O9">
        <f>_xlfn.FORECAST.ETS(2024, H9:K9, {2020,2021,2022,2023})</f>
        <v>15412.803422387307</v>
      </c>
      <c r="Q9" s="3" t="s">
        <v>150</v>
      </c>
      <c r="R9" s="7">
        <v>24193.03</v>
      </c>
    </row>
    <row r="10" spans="1:21" x14ac:dyDescent="0.35">
      <c r="A10">
        <v>3</v>
      </c>
      <c r="B10" t="s">
        <v>29</v>
      </c>
      <c r="C10">
        <v>2021</v>
      </c>
      <c r="D10">
        <v>49</v>
      </c>
      <c r="E10">
        <v>13124.65</v>
      </c>
      <c r="G10" s="3" t="s">
        <v>40</v>
      </c>
      <c r="H10">
        <v>7219.34</v>
      </c>
      <c r="I10">
        <v>6619.72</v>
      </c>
      <c r="J10">
        <v>11727.34</v>
      </c>
      <c r="K10">
        <v>9176.7999999999993</v>
      </c>
      <c r="L10">
        <v>0</v>
      </c>
      <c r="M10">
        <v>34743.199999999997</v>
      </c>
      <c r="N10">
        <f>_xlfn.FORECAST.LINEAR(5,H10:K10, {1,2,3,4})</f>
        <v>11430.8</v>
      </c>
      <c r="O10">
        <f>_xlfn.FORECAST.ETS(2024, H10:K10, {2020,2021,2022,2023})</f>
        <v>11279.637560416555</v>
      </c>
      <c r="Q10" s="3" t="s">
        <v>137</v>
      </c>
      <c r="R10" s="7">
        <v>23255.524999999998</v>
      </c>
    </row>
    <row r="11" spans="1:21" x14ac:dyDescent="0.35">
      <c r="A11">
        <v>3</v>
      </c>
      <c r="B11" t="s">
        <v>29</v>
      </c>
      <c r="C11">
        <v>2022</v>
      </c>
      <c r="D11">
        <v>15</v>
      </c>
      <c r="E11">
        <v>4017.75</v>
      </c>
      <c r="G11" s="3" t="s">
        <v>50</v>
      </c>
      <c r="H11">
        <v>4074.66</v>
      </c>
      <c r="I11">
        <v>4527.3999999999996</v>
      </c>
      <c r="J11">
        <v>14714.05</v>
      </c>
      <c r="K11">
        <v>3395.55</v>
      </c>
      <c r="L11">
        <v>0</v>
      </c>
      <c r="M11">
        <v>26711.66</v>
      </c>
      <c r="N11">
        <f>_xlfn.FORECAST.LINEAR(5,H11:K11, {1,2,3,4})</f>
        <v>8715.244999999999</v>
      </c>
      <c r="O11">
        <f>_xlfn.FORECAST.ETS(2024, H11:K11, {2020,2021,2022,2023})</f>
        <v>6079.1612879221466</v>
      </c>
      <c r="Q11" s="3" t="s">
        <v>202</v>
      </c>
      <c r="R11" s="7">
        <v>21876.389999999996</v>
      </c>
    </row>
    <row r="12" spans="1:21" x14ac:dyDescent="0.35">
      <c r="A12">
        <v>3</v>
      </c>
      <c r="B12" t="s">
        <v>29</v>
      </c>
      <c r="C12">
        <v>2023</v>
      </c>
      <c r="D12">
        <v>20</v>
      </c>
      <c r="E12">
        <v>5357</v>
      </c>
      <c r="G12" s="3" t="s">
        <v>64</v>
      </c>
      <c r="H12">
        <v>4498.2</v>
      </c>
      <c r="I12">
        <v>3373.65</v>
      </c>
      <c r="J12">
        <v>1724.31</v>
      </c>
      <c r="K12">
        <v>3073.77</v>
      </c>
      <c r="L12">
        <v>0</v>
      </c>
      <c r="M12">
        <v>12669.93</v>
      </c>
      <c r="N12">
        <f>_xlfn.FORECAST.LINEAR(5,H12:K12, {1,2,3,4})</f>
        <v>1686.8249999999998</v>
      </c>
      <c r="O12">
        <f>_xlfn.FORECAST.ETS(2024, H12:K12, {2020,2021,2022,2023})</f>
        <v>1996.2277985884507</v>
      </c>
      <c r="Q12" s="3" t="s">
        <v>115</v>
      </c>
      <c r="R12" s="7">
        <v>21611.75</v>
      </c>
    </row>
    <row r="13" spans="1:21" x14ac:dyDescent="0.35">
      <c r="A13">
        <v>4</v>
      </c>
      <c r="B13" t="s">
        <v>30</v>
      </c>
      <c r="C13">
        <v>2020</v>
      </c>
      <c r="D13">
        <v>32</v>
      </c>
      <c r="E13">
        <v>13947.84</v>
      </c>
      <c r="G13" s="3" t="s">
        <v>133</v>
      </c>
      <c r="H13">
        <v>12680.68</v>
      </c>
      <c r="I13">
        <v>13852.650000000001</v>
      </c>
      <c r="J13">
        <v>8669.82</v>
      </c>
      <c r="K13">
        <v>18326.689999999999</v>
      </c>
      <c r="L13">
        <v>0</v>
      </c>
      <c r="M13">
        <v>53529.84</v>
      </c>
      <c r="N13">
        <f>_xlfn.FORECAST.LINEAR(5,H13:K13, {1,2,3,4})</f>
        <v>16321.259999999997</v>
      </c>
      <c r="O13">
        <f>_xlfn.FORECAST.ETS(2024, H13:K13, {2020,2021,2022,2023})</f>
        <v>17791.839457083926</v>
      </c>
      <c r="Q13" s="3" t="s">
        <v>72</v>
      </c>
      <c r="R13" s="7">
        <v>21022</v>
      </c>
    </row>
    <row r="14" spans="1:21" x14ac:dyDescent="0.35">
      <c r="A14">
        <v>4</v>
      </c>
      <c r="B14" t="s">
        <v>30</v>
      </c>
      <c r="C14">
        <v>2021</v>
      </c>
      <c r="D14">
        <v>10</v>
      </c>
      <c r="E14">
        <v>4358.7</v>
      </c>
      <c r="G14" s="3" t="s">
        <v>159</v>
      </c>
      <c r="H14">
        <v>12640.88</v>
      </c>
      <c r="I14">
        <v>21218.62</v>
      </c>
      <c r="J14">
        <v>19864.240000000002</v>
      </c>
      <c r="K14">
        <v>7674.82</v>
      </c>
      <c r="L14">
        <v>0</v>
      </c>
      <c r="M14">
        <v>61398.560000000005</v>
      </c>
      <c r="N14">
        <f>_xlfn.FORECAST.LINEAR(5,H14:K14, {1,2,3,4})</f>
        <v>11286.5</v>
      </c>
      <c r="O14">
        <f>_xlfn.FORECAST.ETS(2024, H14:K14, {2020,2021,2022,2023})</f>
        <v>8528.7593738313262</v>
      </c>
      <c r="Q14" s="3" t="s">
        <v>43</v>
      </c>
      <c r="R14" s="7">
        <v>20562.449999999997</v>
      </c>
    </row>
    <row r="15" spans="1:21" x14ac:dyDescent="0.35">
      <c r="A15">
        <v>4</v>
      </c>
      <c r="B15" t="s">
        <v>30</v>
      </c>
      <c r="C15">
        <v>2022</v>
      </c>
      <c r="D15">
        <v>21</v>
      </c>
      <c r="E15">
        <v>9153.27</v>
      </c>
      <c r="G15" s="3" t="s">
        <v>102</v>
      </c>
      <c r="H15">
        <v>1648.4</v>
      </c>
      <c r="I15">
        <v>1965.4</v>
      </c>
      <c r="J15">
        <v>1204.5999999999999</v>
      </c>
      <c r="K15">
        <v>2028.8</v>
      </c>
      <c r="L15">
        <v>0</v>
      </c>
      <c r="M15">
        <v>6847.2</v>
      </c>
      <c r="N15">
        <f>_xlfn.FORECAST.LINEAR(5,H15:K15, {1,2,3,4})</f>
        <v>1806.8999999999996</v>
      </c>
      <c r="O15">
        <f>_xlfn.FORECAST.ETS(2024, H15:K15, {2020,2021,2022,2023})</f>
        <v>1874.5329850163214</v>
      </c>
      <c r="Q15" s="3" t="s">
        <v>217</v>
      </c>
      <c r="R15" s="7">
        <v>20436.313333333332</v>
      </c>
    </row>
    <row r="16" spans="1:21" x14ac:dyDescent="0.35">
      <c r="A16">
        <v>4</v>
      </c>
      <c r="B16" t="s">
        <v>30</v>
      </c>
      <c r="C16">
        <v>2023</v>
      </c>
      <c r="D16">
        <v>10</v>
      </c>
      <c r="E16">
        <v>4358.7</v>
      </c>
      <c r="G16" s="3" t="s">
        <v>113</v>
      </c>
      <c r="H16">
        <v>3401.37</v>
      </c>
      <c r="I16">
        <v>15117.2</v>
      </c>
      <c r="J16">
        <v>22675.8</v>
      </c>
      <c r="K16">
        <v>20408.22</v>
      </c>
      <c r="L16">
        <v>0</v>
      </c>
      <c r="M16">
        <v>61602.59</v>
      </c>
      <c r="N16">
        <f>_xlfn.FORECAST.LINEAR(5,H16:K16, {1,2,3,4})</f>
        <v>30045.434999999998</v>
      </c>
      <c r="O16">
        <f>_xlfn.FORECAST.ETS(2024, H16:K16, {2020,2021,2022,2023})</f>
        <v>28216.871984879122</v>
      </c>
      <c r="Q16" s="3" t="s">
        <v>156</v>
      </c>
      <c r="R16" s="7">
        <v>19467.050000000003</v>
      </c>
    </row>
    <row r="17" spans="1:18" x14ac:dyDescent="0.35">
      <c r="A17">
        <v>5</v>
      </c>
      <c r="B17" t="s">
        <v>31</v>
      </c>
      <c r="C17">
        <v>2020</v>
      </c>
      <c r="D17">
        <v>31</v>
      </c>
      <c r="E17">
        <v>13465.47</v>
      </c>
      <c r="G17" s="3" t="s">
        <v>118</v>
      </c>
      <c r="H17">
        <v>4097.5200000000004</v>
      </c>
      <c r="I17">
        <v>5008.08</v>
      </c>
      <c r="J17">
        <v>2959.32</v>
      </c>
      <c r="K17">
        <v>2276.4</v>
      </c>
      <c r="L17">
        <v>0</v>
      </c>
      <c r="M17">
        <v>14341.32</v>
      </c>
      <c r="N17">
        <f>_xlfn.FORECAST.LINEAR(5,H17:K17, {1,2,3,4})</f>
        <v>1707.3000000000002</v>
      </c>
      <c r="O17">
        <f>_xlfn.FORECAST.ETS(2024, H17:K17, {2020,2021,2022,2023})</f>
        <v>1714.7644082332165</v>
      </c>
      <c r="Q17" s="3" t="s">
        <v>148</v>
      </c>
      <c r="R17" s="7">
        <v>19435.25</v>
      </c>
    </row>
    <row r="18" spans="1:18" x14ac:dyDescent="0.35">
      <c r="A18">
        <v>5</v>
      </c>
      <c r="B18" t="s">
        <v>31</v>
      </c>
      <c r="C18">
        <v>2021</v>
      </c>
      <c r="D18">
        <v>3</v>
      </c>
      <c r="E18">
        <v>1303.1099999999999</v>
      </c>
      <c r="G18" s="3" t="s">
        <v>83</v>
      </c>
      <c r="H18">
        <v>11295.75</v>
      </c>
      <c r="I18">
        <v>7681.11</v>
      </c>
      <c r="J18">
        <v>17169.54</v>
      </c>
      <c r="K18">
        <v>4518.3</v>
      </c>
      <c r="L18">
        <v>0</v>
      </c>
      <c r="M18">
        <v>40664.700000000004</v>
      </c>
      <c r="N18">
        <f>_xlfn.FORECAST.LINEAR(5,H18:K18, {1,2,3,4})</f>
        <v>7455.1950000000015</v>
      </c>
      <c r="O18">
        <f>_xlfn.FORECAST.ETS(2024, H18:K18, {2020,2021,2022,2023})</f>
        <v>5824.4844747922007</v>
      </c>
      <c r="Q18" s="3" t="s">
        <v>55</v>
      </c>
      <c r="R18" s="7">
        <v>19431.504999999997</v>
      </c>
    </row>
    <row r="19" spans="1:18" x14ac:dyDescent="0.35">
      <c r="A19">
        <v>5</v>
      </c>
      <c r="B19" t="s">
        <v>31</v>
      </c>
      <c r="C19">
        <v>2022</v>
      </c>
      <c r="D19">
        <v>22</v>
      </c>
      <c r="E19">
        <v>9556.14</v>
      </c>
      <c r="G19" s="3" t="s">
        <v>74</v>
      </c>
      <c r="H19">
        <v>740.32</v>
      </c>
      <c r="I19">
        <v>0</v>
      </c>
      <c r="J19">
        <v>15916.88</v>
      </c>
      <c r="K19">
        <v>3701.6</v>
      </c>
      <c r="L19">
        <v>0</v>
      </c>
      <c r="M19">
        <v>20358.8</v>
      </c>
      <c r="N19">
        <f>_xlfn.FORECAST.LINEAR(5,H19:K19, {1,2,3,4})</f>
        <v>11289.880000000001</v>
      </c>
      <c r="O19">
        <f>_xlfn.FORECAST.ETS(2024, H19:K19, {2020,2021,2022,2023})</f>
        <v>9220.4440199409601</v>
      </c>
      <c r="Q19" s="3" t="s">
        <v>222</v>
      </c>
      <c r="R19" s="7">
        <v>19377.599999999999</v>
      </c>
    </row>
    <row r="20" spans="1:18" x14ac:dyDescent="0.35">
      <c r="A20">
        <v>5</v>
      </c>
      <c r="B20" t="s">
        <v>31</v>
      </c>
      <c r="C20">
        <v>2023</v>
      </c>
      <c r="D20">
        <v>31</v>
      </c>
      <c r="E20">
        <v>13465.47</v>
      </c>
      <c r="G20" s="3" t="s">
        <v>148</v>
      </c>
      <c r="H20">
        <v>14633.6</v>
      </c>
      <c r="I20">
        <v>16005.5</v>
      </c>
      <c r="J20">
        <v>38870.5</v>
      </c>
      <c r="K20">
        <v>7316.8</v>
      </c>
      <c r="L20">
        <v>0</v>
      </c>
      <c r="M20">
        <v>76826.400000000009</v>
      </c>
      <c r="N20">
        <f>_xlfn.FORECAST.LINEAR(5,H20:K20, {1,2,3,4})</f>
        <v>19435.25</v>
      </c>
      <c r="O20">
        <f>_xlfn.FORECAST.ETS(2024, H20:K20, {2020,2021,2022,2023})</f>
        <v>13601.092829149868</v>
      </c>
      <c r="Q20" s="3" t="s">
        <v>213</v>
      </c>
      <c r="R20" s="7">
        <v>18630.460000000003</v>
      </c>
    </row>
    <row r="21" spans="1:18" x14ac:dyDescent="0.35">
      <c r="A21">
        <v>6</v>
      </c>
      <c r="B21" t="s">
        <v>32</v>
      </c>
      <c r="C21">
        <v>2020</v>
      </c>
      <c r="D21">
        <v>20</v>
      </c>
      <c r="E21">
        <v>2346</v>
      </c>
      <c r="G21" s="3" t="s">
        <v>47</v>
      </c>
      <c r="H21">
        <v>2332.6</v>
      </c>
      <c r="I21">
        <v>4198.68</v>
      </c>
      <c r="J21">
        <v>5131.72</v>
      </c>
      <c r="K21">
        <v>15628.42</v>
      </c>
      <c r="L21">
        <v>0</v>
      </c>
      <c r="M21">
        <v>27291.42</v>
      </c>
      <c r="N21">
        <f>_xlfn.FORECAST.LINEAR(5,H21:K21, {1,2,3,4})</f>
        <v>17027.98</v>
      </c>
      <c r="O21">
        <f>_xlfn.FORECAST.ETS(2024, H21:K21, {2020,2021,2022,2023})</f>
        <v>18117.390143489039</v>
      </c>
      <c r="Q21" s="3" t="s">
        <v>139</v>
      </c>
      <c r="R21" s="7">
        <v>18511.079999999998</v>
      </c>
    </row>
    <row r="22" spans="1:18" x14ac:dyDescent="0.35">
      <c r="A22">
        <v>6</v>
      </c>
      <c r="B22" t="s">
        <v>32</v>
      </c>
      <c r="C22">
        <v>2021</v>
      </c>
      <c r="D22">
        <v>62</v>
      </c>
      <c r="E22">
        <v>7272.6</v>
      </c>
      <c r="G22" s="3" t="s">
        <v>137</v>
      </c>
      <c r="H22">
        <v>4406.3100000000004</v>
      </c>
      <c r="I22">
        <v>28885.81</v>
      </c>
      <c r="J22">
        <v>42104.74</v>
      </c>
      <c r="K22">
        <v>4406.3100000000004</v>
      </c>
      <c r="L22">
        <v>0</v>
      </c>
      <c r="M22">
        <v>79803.17</v>
      </c>
      <c r="N22">
        <f>_xlfn.FORECAST.LINEAR(5,H22:K22, {1,2,3,4})</f>
        <v>23255.524999999998</v>
      </c>
      <c r="O22">
        <f>_xlfn.FORECAST.ETS(2024, H22:K22, {2020,2021,2022,2023})</f>
        <v>15205.643667564918</v>
      </c>
      <c r="Q22" s="3" t="s">
        <v>111</v>
      </c>
      <c r="R22" s="7">
        <v>17968.589999999997</v>
      </c>
    </row>
    <row r="23" spans="1:18" x14ac:dyDescent="0.35">
      <c r="A23">
        <v>6</v>
      </c>
      <c r="B23" t="s">
        <v>32</v>
      </c>
      <c r="C23">
        <v>2022</v>
      </c>
      <c r="D23">
        <v>26</v>
      </c>
      <c r="E23">
        <v>3049.8</v>
      </c>
      <c r="G23" s="3" t="s">
        <v>217</v>
      </c>
      <c r="H23">
        <v>12778.36</v>
      </c>
      <c r="I23">
        <v>25284.84</v>
      </c>
      <c r="J23">
        <v>14681.52</v>
      </c>
      <c r="K23">
        <v>0</v>
      </c>
      <c r="L23">
        <v>0</v>
      </c>
      <c r="M23">
        <v>52744.72</v>
      </c>
      <c r="N23">
        <f>_xlfn.FORECAST.LINEAR(5,H23:K23, {1,2,3,4})</f>
        <v>951.57999999999811</v>
      </c>
      <c r="O23">
        <f>_xlfn.FORECAST.ETS(2024, H23:K23, {2020,2021,2022,2023})</f>
        <v>-2771.9992879696388</v>
      </c>
      <c r="Q23" s="3" t="s">
        <v>211</v>
      </c>
      <c r="R23" s="7">
        <v>17551.8</v>
      </c>
    </row>
    <row r="24" spans="1:18" x14ac:dyDescent="0.35">
      <c r="A24">
        <v>6</v>
      </c>
      <c r="B24" t="s">
        <v>32</v>
      </c>
      <c r="C24">
        <v>2023</v>
      </c>
      <c r="D24">
        <v>36</v>
      </c>
      <c r="E24">
        <v>4222.8</v>
      </c>
      <c r="G24" s="3" t="s">
        <v>127</v>
      </c>
      <c r="H24">
        <v>16546.05</v>
      </c>
      <c r="I24">
        <v>13236.84</v>
      </c>
      <c r="J24">
        <v>20590.64</v>
      </c>
      <c r="K24">
        <v>5147.66</v>
      </c>
      <c r="L24">
        <v>0</v>
      </c>
      <c r="M24">
        <v>55521.19</v>
      </c>
      <c r="N24">
        <f>_xlfn.FORECAST.LINEAR(5,H24:K24, {1,2,3,4})</f>
        <v>7169.9550000000017</v>
      </c>
      <c r="O24">
        <f>_xlfn.FORECAST.ETS(2024, H24:K24, {2020,2021,2022,2023})</f>
        <v>4496.6072774511322</v>
      </c>
      <c r="Q24" s="3" t="s">
        <v>173</v>
      </c>
      <c r="R24" s="7">
        <v>17065.5</v>
      </c>
    </row>
    <row r="25" spans="1:18" x14ac:dyDescent="0.35">
      <c r="A25">
        <v>7</v>
      </c>
      <c r="B25" t="s">
        <v>33</v>
      </c>
      <c r="C25">
        <v>2020</v>
      </c>
      <c r="D25">
        <v>4</v>
      </c>
      <c r="E25">
        <v>205.6</v>
      </c>
      <c r="G25" s="3" t="s">
        <v>172</v>
      </c>
      <c r="H25">
        <v>3999.6</v>
      </c>
      <c r="I25">
        <v>1333.2</v>
      </c>
      <c r="J25">
        <v>6532.68</v>
      </c>
      <c r="K25">
        <v>3466.32</v>
      </c>
      <c r="L25">
        <v>0</v>
      </c>
      <c r="M25">
        <v>15331.8</v>
      </c>
      <c r="N25">
        <f>_xlfn.FORECAST.LINEAR(5,H25:K25, {1,2,3,4})</f>
        <v>4732.8600000000006</v>
      </c>
      <c r="O25">
        <f>_xlfn.FORECAST.ETS(2024, H25:K25, {2020,2021,2022,2023})</f>
        <v>5169.1936918194233</v>
      </c>
      <c r="Q25" s="3" t="s">
        <v>47</v>
      </c>
      <c r="R25" s="7">
        <v>17027.98</v>
      </c>
    </row>
    <row r="26" spans="1:18" x14ac:dyDescent="0.35">
      <c r="A26">
        <v>7</v>
      </c>
      <c r="B26" t="s">
        <v>33</v>
      </c>
      <c r="C26">
        <v>2021</v>
      </c>
      <c r="D26">
        <v>12</v>
      </c>
      <c r="E26">
        <v>616.79999999999995</v>
      </c>
      <c r="G26" s="3" t="s">
        <v>143</v>
      </c>
      <c r="H26">
        <v>12632.1</v>
      </c>
      <c r="I26">
        <v>21567</v>
      </c>
      <c r="J26">
        <v>16329.3</v>
      </c>
      <c r="K26">
        <v>12940.2</v>
      </c>
      <c r="L26">
        <v>0</v>
      </c>
      <c r="M26">
        <v>63468.599999999991</v>
      </c>
      <c r="N26">
        <f>_xlfn.FORECAST.LINEAR(5,H26:K26, {1,2,3,4})</f>
        <v>14788.799999999996</v>
      </c>
      <c r="O26">
        <f>_xlfn.FORECAST.ETS(2024, H26:K26, {2020,2021,2022,2023})</f>
        <v>13059.53777448089</v>
      </c>
      <c r="Q26" s="3" t="s">
        <v>201</v>
      </c>
      <c r="R26" s="7">
        <v>16914.96</v>
      </c>
    </row>
    <row r="27" spans="1:18" x14ac:dyDescent="0.35">
      <c r="A27">
        <v>7</v>
      </c>
      <c r="B27" t="s">
        <v>33</v>
      </c>
      <c r="C27">
        <v>2022</v>
      </c>
      <c r="D27">
        <v>42</v>
      </c>
      <c r="E27">
        <v>2158.8000000000002</v>
      </c>
      <c r="G27" s="3" t="s">
        <v>142</v>
      </c>
      <c r="H27">
        <v>2677.08</v>
      </c>
      <c r="I27">
        <v>4780.5</v>
      </c>
      <c r="J27">
        <v>3155.13</v>
      </c>
      <c r="K27">
        <v>1720.98</v>
      </c>
      <c r="L27">
        <v>0</v>
      </c>
      <c r="M27">
        <v>12333.689999999999</v>
      </c>
      <c r="N27">
        <f>_xlfn.FORECAST.LINEAR(5,H27:K27, {1,2,3,4})</f>
        <v>1960.0050000000001</v>
      </c>
      <c r="O27">
        <f>_xlfn.FORECAST.ETS(2024, H27:K27, {2020,2021,2022,2023})</f>
        <v>1467.426436514995</v>
      </c>
      <c r="Q27" s="3" t="s">
        <v>133</v>
      </c>
      <c r="R27" s="7">
        <v>16321.259999999997</v>
      </c>
    </row>
    <row r="28" spans="1:18" x14ac:dyDescent="0.35">
      <c r="A28">
        <v>7</v>
      </c>
      <c r="B28" t="s">
        <v>33</v>
      </c>
      <c r="C28">
        <v>2023</v>
      </c>
      <c r="D28">
        <v>24</v>
      </c>
      <c r="E28">
        <v>1233.5999999999999</v>
      </c>
      <c r="G28" s="3" t="s">
        <v>80</v>
      </c>
      <c r="H28">
        <v>5869.6</v>
      </c>
      <c r="I28">
        <v>10208</v>
      </c>
      <c r="J28">
        <v>14036</v>
      </c>
      <c r="K28">
        <v>2041.6</v>
      </c>
      <c r="L28">
        <v>0</v>
      </c>
      <c r="M28">
        <v>32155.199999999997</v>
      </c>
      <c r="N28">
        <f>_xlfn.FORECAST.LINEAR(5,H28:K28, {1,2,3,4})</f>
        <v>6124.7999999999984</v>
      </c>
      <c r="O28">
        <f>_xlfn.FORECAST.ETS(2024, H28:K28, {2020,2021,2022,2023})</f>
        <v>4037.6813622646346</v>
      </c>
      <c r="Q28" s="3" t="s">
        <v>154</v>
      </c>
      <c r="R28" s="7">
        <v>16026.56</v>
      </c>
    </row>
    <row r="29" spans="1:18" x14ac:dyDescent="0.35">
      <c r="A29">
        <v>8</v>
      </c>
      <c r="B29" t="s">
        <v>34</v>
      </c>
      <c r="C29">
        <v>2020</v>
      </c>
      <c r="D29">
        <v>57</v>
      </c>
      <c r="E29">
        <v>25231.62</v>
      </c>
      <c r="G29" s="3" t="s">
        <v>126</v>
      </c>
      <c r="H29">
        <v>0</v>
      </c>
      <c r="I29">
        <v>11300.52</v>
      </c>
      <c r="J29">
        <v>9686.16</v>
      </c>
      <c r="K29">
        <v>11300.52</v>
      </c>
      <c r="L29">
        <v>0</v>
      </c>
      <c r="M29">
        <v>32287.200000000001</v>
      </c>
      <c r="N29">
        <f>_xlfn.FORECAST.LINEAR(5,H29:K29, {1,2,3,4})</f>
        <v>16143.600000000002</v>
      </c>
      <c r="O29">
        <f>_xlfn.FORECAST.ETS(2024, H29:K29, {2020,2021,2022,2023})</f>
        <v>16081.40199891975</v>
      </c>
      <c r="Q29" s="3" t="s">
        <v>140</v>
      </c>
      <c r="R29" s="7">
        <v>15451.799999999997</v>
      </c>
    </row>
    <row r="30" spans="1:18" x14ac:dyDescent="0.35">
      <c r="A30">
        <v>8</v>
      </c>
      <c r="B30" t="s">
        <v>34</v>
      </c>
      <c r="C30">
        <v>2021</v>
      </c>
      <c r="D30">
        <v>34</v>
      </c>
      <c r="E30">
        <v>15050.44</v>
      </c>
      <c r="G30" s="3" t="s">
        <v>116</v>
      </c>
      <c r="H30">
        <v>20256.72</v>
      </c>
      <c r="I30">
        <v>7366.08</v>
      </c>
      <c r="J30">
        <v>15652.92</v>
      </c>
      <c r="K30">
        <v>5064.18</v>
      </c>
      <c r="L30">
        <v>0</v>
      </c>
      <c r="M30">
        <v>48339.9</v>
      </c>
      <c r="N30">
        <f>_xlfn.FORECAST.LINEAR(5,H30:K30, {1,2,3,4})</f>
        <v>2762.2799999999988</v>
      </c>
      <c r="O30">
        <f>_xlfn.FORECAST.ETS(2024, H30:K30, {2020,2021,2022,2023})</f>
        <v>4083.9277586770359</v>
      </c>
      <c r="Q30" s="3" t="s">
        <v>204</v>
      </c>
      <c r="R30" s="7">
        <v>15324.18</v>
      </c>
    </row>
    <row r="31" spans="1:18" x14ac:dyDescent="0.35">
      <c r="A31">
        <v>8</v>
      </c>
      <c r="B31" t="s">
        <v>34</v>
      </c>
      <c r="C31">
        <v>2022</v>
      </c>
      <c r="D31">
        <v>16</v>
      </c>
      <c r="E31">
        <v>7082.56</v>
      </c>
      <c r="G31" s="3" t="s">
        <v>67</v>
      </c>
      <c r="H31">
        <v>6066.84</v>
      </c>
      <c r="I31">
        <v>12600.36</v>
      </c>
      <c r="J31">
        <v>15867.12</v>
      </c>
      <c r="K31">
        <v>4666.8</v>
      </c>
      <c r="L31">
        <v>0</v>
      </c>
      <c r="M31">
        <v>39201.120000000003</v>
      </c>
      <c r="N31">
        <f>_xlfn.FORECAST.LINEAR(5,H31:K31, {1,2,3,4})</f>
        <v>9566.94</v>
      </c>
      <c r="O31">
        <f>_xlfn.FORECAST.ETS(2024, H31:K31, {2020,2021,2022,2023})</f>
        <v>7270.4066227853145</v>
      </c>
      <c r="Q31" s="3" t="s">
        <v>158</v>
      </c>
      <c r="R31" s="7">
        <v>15211</v>
      </c>
    </row>
    <row r="32" spans="1:18" x14ac:dyDescent="0.35">
      <c r="A32">
        <v>8</v>
      </c>
      <c r="B32" t="s">
        <v>34</v>
      </c>
      <c r="C32">
        <v>2023</v>
      </c>
      <c r="D32">
        <v>15</v>
      </c>
      <c r="E32">
        <v>6639.9</v>
      </c>
      <c r="G32" s="3" t="s">
        <v>183</v>
      </c>
      <c r="H32">
        <v>3942.51</v>
      </c>
      <c r="I32">
        <v>5973.5</v>
      </c>
      <c r="J32">
        <v>9318.66</v>
      </c>
      <c r="K32">
        <v>1314.17</v>
      </c>
      <c r="L32">
        <v>0</v>
      </c>
      <c r="M32">
        <v>20548.839999999997</v>
      </c>
      <c r="N32">
        <f>_xlfn.FORECAST.LINEAR(5,H32:K32, {1,2,3,4})</f>
        <v>4002.244999999999</v>
      </c>
      <c r="O32">
        <f>_xlfn.FORECAST.ETS(2024, H32:K32, {2020,2021,2022,2023})</f>
        <v>2738.0723262184324</v>
      </c>
      <c r="Q32" s="3" t="s">
        <v>193</v>
      </c>
      <c r="R32" s="7">
        <v>14973.770000000002</v>
      </c>
    </row>
    <row r="33" spans="1:18" x14ac:dyDescent="0.35">
      <c r="A33">
        <v>9</v>
      </c>
      <c r="B33" t="s">
        <v>35</v>
      </c>
      <c r="C33">
        <v>2020</v>
      </c>
      <c r="D33">
        <v>73</v>
      </c>
      <c r="E33">
        <v>32480.62</v>
      </c>
      <c r="G33" s="3" t="s">
        <v>88</v>
      </c>
      <c r="H33">
        <v>781.82</v>
      </c>
      <c r="I33">
        <v>958.36</v>
      </c>
      <c r="J33">
        <v>1614.08</v>
      </c>
      <c r="K33">
        <v>630.5</v>
      </c>
      <c r="L33">
        <v>0</v>
      </c>
      <c r="M33">
        <v>3984.76</v>
      </c>
      <c r="N33">
        <f>_xlfn.FORECAST.LINEAR(5,H33:K33, {1,2,3,4})</f>
        <v>1046.6300000000001</v>
      </c>
      <c r="O33">
        <f>_xlfn.FORECAST.ETS(2024, H33:K33, {2020,2021,2022,2023})</f>
        <v>846.37909320672361</v>
      </c>
      <c r="Q33" s="3" t="s">
        <v>208</v>
      </c>
      <c r="R33" s="7">
        <v>14937.375</v>
      </c>
    </row>
    <row r="34" spans="1:18" x14ac:dyDescent="0.35">
      <c r="A34">
        <v>9</v>
      </c>
      <c r="B34" t="s">
        <v>35</v>
      </c>
      <c r="C34">
        <v>2021</v>
      </c>
      <c r="D34">
        <v>17</v>
      </c>
      <c r="E34">
        <v>7563.98</v>
      </c>
      <c r="G34" s="3" t="s">
        <v>201</v>
      </c>
      <c r="H34">
        <v>6188.4</v>
      </c>
      <c r="I34">
        <v>10726.56</v>
      </c>
      <c r="J34">
        <v>6188.4</v>
      </c>
      <c r="K34">
        <v>16914.96</v>
      </c>
      <c r="L34">
        <v>0</v>
      </c>
      <c r="M34">
        <v>40018.32</v>
      </c>
      <c r="N34">
        <f>_xlfn.FORECAST.LINEAR(5,H34:K34, {1,2,3,4})</f>
        <v>16914.96</v>
      </c>
      <c r="O34">
        <f>_xlfn.FORECAST.ETS(2024, H34:K34, {2020,2021,2022,2023})</f>
        <v>18024.496696424481</v>
      </c>
      <c r="Q34" s="3" t="s">
        <v>155</v>
      </c>
      <c r="R34" s="7">
        <v>14846.369999999999</v>
      </c>
    </row>
    <row r="35" spans="1:18" x14ac:dyDescent="0.35">
      <c r="A35">
        <v>9</v>
      </c>
      <c r="B35" t="s">
        <v>35</v>
      </c>
      <c r="C35">
        <v>2022</v>
      </c>
      <c r="D35">
        <v>47</v>
      </c>
      <c r="E35">
        <v>20912.18</v>
      </c>
      <c r="G35" s="3" t="s">
        <v>121</v>
      </c>
      <c r="H35">
        <v>187.88</v>
      </c>
      <c r="I35">
        <v>228.14</v>
      </c>
      <c r="J35">
        <v>416.02</v>
      </c>
      <c r="K35">
        <v>496.54</v>
      </c>
      <c r="L35">
        <v>0</v>
      </c>
      <c r="M35">
        <v>1328.58</v>
      </c>
      <c r="N35">
        <f>_xlfn.FORECAST.LINEAR(5,H35:K35, {1,2,3,4})</f>
        <v>610.61</v>
      </c>
      <c r="O35">
        <f>_xlfn.FORECAST.ETS(2024, H35:K35, {2020,2021,2022,2023})</f>
        <v>608.8768316103633</v>
      </c>
      <c r="Q35" s="3" t="s">
        <v>143</v>
      </c>
      <c r="R35" s="7">
        <v>14788.799999999996</v>
      </c>
    </row>
    <row r="36" spans="1:18" x14ac:dyDescent="0.35">
      <c r="A36">
        <v>10</v>
      </c>
      <c r="B36" t="s">
        <v>36</v>
      </c>
      <c r="C36">
        <v>2020</v>
      </c>
      <c r="D36">
        <v>10</v>
      </c>
      <c r="E36">
        <v>2063.3000000000002</v>
      </c>
      <c r="G36" s="3" t="s">
        <v>122</v>
      </c>
      <c r="H36">
        <v>5801.52</v>
      </c>
      <c r="I36">
        <v>10972.44</v>
      </c>
      <c r="J36">
        <v>4414.2</v>
      </c>
      <c r="K36">
        <v>1387.32</v>
      </c>
      <c r="L36">
        <v>0</v>
      </c>
      <c r="M36">
        <v>22575.48</v>
      </c>
      <c r="N36">
        <f>_xlfn.FORECAST.LINEAR(5,H36:K36, {1,2,3,4})</f>
        <v>693.65999999999985</v>
      </c>
      <c r="O36">
        <f>_xlfn.FORECAST.ETS(2024, H36:K36, {2020,2021,2022,2023})</f>
        <v>657.95434333196829</v>
      </c>
      <c r="Q36" s="3" t="s">
        <v>144</v>
      </c>
      <c r="R36" s="7">
        <v>13779.84</v>
      </c>
    </row>
    <row r="37" spans="1:18" x14ac:dyDescent="0.35">
      <c r="A37">
        <v>10</v>
      </c>
      <c r="B37" t="s">
        <v>36</v>
      </c>
      <c r="C37">
        <v>2021</v>
      </c>
      <c r="D37">
        <v>97</v>
      </c>
      <c r="E37">
        <v>20014.009999999998</v>
      </c>
      <c r="G37" s="3" t="s">
        <v>99</v>
      </c>
      <c r="H37">
        <v>13737</v>
      </c>
      <c r="I37">
        <v>21690</v>
      </c>
      <c r="J37">
        <v>13014</v>
      </c>
      <c r="K37">
        <v>6868.5</v>
      </c>
      <c r="L37">
        <v>0</v>
      </c>
      <c r="M37">
        <v>55309.5</v>
      </c>
      <c r="N37">
        <f>_xlfn.FORECAST.LINEAR(5,H37:K37, {1,2,3,4})</f>
        <v>6507</v>
      </c>
      <c r="O37">
        <f>_xlfn.FORECAST.ETS(2024, H37:K37, {2020,2021,2022,2023})</f>
        <v>4524.0898986314451</v>
      </c>
      <c r="Q37" s="3" t="s">
        <v>103</v>
      </c>
      <c r="R37" s="7">
        <v>13380.304999999998</v>
      </c>
    </row>
    <row r="38" spans="1:18" x14ac:dyDescent="0.35">
      <c r="A38">
        <v>10</v>
      </c>
      <c r="B38" t="s">
        <v>36</v>
      </c>
      <c r="C38">
        <v>2022</v>
      </c>
      <c r="D38">
        <v>10</v>
      </c>
      <c r="E38">
        <v>2063.3000000000002</v>
      </c>
      <c r="G38" s="3" t="s">
        <v>218</v>
      </c>
      <c r="H38">
        <v>16423.919999999998</v>
      </c>
      <c r="I38">
        <v>0</v>
      </c>
      <c r="J38">
        <v>10493.06</v>
      </c>
      <c r="K38">
        <v>8211.9599999999991</v>
      </c>
      <c r="L38">
        <v>0</v>
      </c>
      <c r="M38">
        <v>35128.939999999995</v>
      </c>
      <c r="N38">
        <f>_xlfn.FORECAST.LINEAR(5,H38:K38, {1,2,3,4})</f>
        <v>5246.5299999999988</v>
      </c>
      <c r="O38">
        <f>_xlfn.FORECAST.ETS(2024, H38:K38, {2020,2021,2022,2023})</f>
        <v>5166.4620885998702</v>
      </c>
      <c r="Q38" s="3" t="s">
        <v>146</v>
      </c>
      <c r="R38" s="7">
        <v>13258.96</v>
      </c>
    </row>
    <row r="39" spans="1:18" x14ac:dyDescent="0.35">
      <c r="A39">
        <v>10</v>
      </c>
      <c r="B39" t="s">
        <v>36</v>
      </c>
      <c r="C39">
        <v>2023</v>
      </c>
      <c r="D39">
        <v>53</v>
      </c>
      <c r="E39">
        <v>10935.49</v>
      </c>
      <c r="G39" s="3" t="s">
        <v>136</v>
      </c>
      <c r="H39">
        <v>22210.3</v>
      </c>
      <c r="I39">
        <v>4442.0600000000004</v>
      </c>
      <c r="J39">
        <v>4442.0600000000004</v>
      </c>
      <c r="K39">
        <v>18720.11</v>
      </c>
      <c r="L39">
        <v>0</v>
      </c>
      <c r="M39">
        <v>49814.53</v>
      </c>
      <c r="N39">
        <f>_xlfn.FORECAST.LINEAR(5,H39:K39, {1,2,3,4})</f>
        <v>9835.99</v>
      </c>
      <c r="O39">
        <f>_xlfn.FORECAST.ETS(2024, H39:K39, {2020,2021,2022,2023})</f>
        <v>14118.870980816086</v>
      </c>
      <c r="Q39" s="3" t="s">
        <v>58</v>
      </c>
      <c r="R39" s="7">
        <v>13214.625</v>
      </c>
    </row>
    <row r="40" spans="1:18" x14ac:dyDescent="0.35">
      <c r="A40">
        <v>11</v>
      </c>
      <c r="B40" t="s">
        <v>37</v>
      </c>
      <c r="C40">
        <v>2021</v>
      </c>
      <c r="D40">
        <v>4</v>
      </c>
      <c r="E40">
        <v>1890</v>
      </c>
      <c r="G40" s="3" t="s">
        <v>68</v>
      </c>
      <c r="H40">
        <v>6398.15</v>
      </c>
      <c r="I40">
        <v>930.64</v>
      </c>
      <c r="J40">
        <v>5932.83</v>
      </c>
      <c r="K40">
        <v>2326.6</v>
      </c>
      <c r="L40">
        <v>0</v>
      </c>
      <c r="M40">
        <v>15588.22</v>
      </c>
      <c r="N40">
        <f>_xlfn.FORECAST.LINEAR(5,H40:K40, {1,2,3,4})</f>
        <v>2093.9400000000005</v>
      </c>
      <c r="O40">
        <f>_xlfn.FORECAST.ETS(2024, H40:K40, {2020,2021,2022,2023})</f>
        <v>1936.5325671823696</v>
      </c>
      <c r="Q40" s="3" t="s">
        <v>206</v>
      </c>
      <c r="R40" s="7">
        <v>13152.5</v>
      </c>
    </row>
    <row r="41" spans="1:18" x14ac:dyDescent="0.35">
      <c r="A41">
        <v>11</v>
      </c>
      <c r="B41" t="s">
        <v>37</v>
      </c>
      <c r="C41">
        <v>2022</v>
      </c>
      <c r="D41">
        <v>43</v>
      </c>
      <c r="E41">
        <v>20317.5</v>
      </c>
      <c r="G41" s="3" t="s">
        <v>211</v>
      </c>
      <c r="H41">
        <v>6129.2</v>
      </c>
      <c r="I41">
        <v>3343.2</v>
      </c>
      <c r="J41">
        <v>13372.8</v>
      </c>
      <c r="K41">
        <v>13930</v>
      </c>
      <c r="L41">
        <v>0</v>
      </c>
      <c r="M41">
        <v>36775.199999999997</v>
      </c>
      <c r="N41">
        <f>_xlfn.FORECAST.LINEAR(5,H41:K41, {1,2,3,4})</f>
        <v>17551.8</v>
      </c>
      <c r="O41">
        <f>_xlfn.FORECAST.ETS(2024, H41:K41, {2020,2021,2022,2023})</f>
        <v>17396.063676729304</v>
      </c>
      <c r="Q41" s="3" t="s">
        <v>131</v>
      </c>
      <c r="R41" s="7">
        <v>12986.22</v>
      </c>
    </row>
    <row r="42" spans="1:18" x14ac:dyDescent="0.35">
      <c r="A42">
        <v>11</v>
      </c>
      <c r="B42" t="s">
        <v>37</v>
      </c>
      <c r="C42">
        <v>2023</v>
      </c>
      <c r="D42">
        <v>40</v>
      </c>
      <c r="E42">
        <v>18900</v>
      </c>
      <c r="G42" s="3" t="s">
        <v>100</v>
      </c>
      <c r="H42">
        <v>26816.35</v>
      </c>
      <c r="I42">
        <v>48757</v>
      </c>
      <c r="J42">
        <v>16577.38</v>
      </c>
      <c r="K42">
        <v>16577.38</v>
      </c>
      <c r="L42">
        <v>0</v>
      </c>
      <c r="M42">
        <v>108728.11000000002</v>
      </c>
      <c r="N42">
        <f>_xlfn.FORECAST.LINEAR(5,H42:K42, {1,2,3,4})</f>
        <v>11457.895000000008</v>
      </c>
      <c r="O42">
        <f>_xlfn.FORECAST.ETS(2024, H42:K42, {2020,2021,2022,2023})</f>
        <v>11844.210745597968</v>
      </c>
      <c r="Q42" s="3" t="s">
        <v>107</v>
      </c>
      <c r="R42" s="7">
        <v>12723.375</v>
      </c>
    </row>
    <row r="43" spans="1:18" x14ac:dyDescent="0.35">
      <c r="A43">
        <v>12</v>
      </c>
      <c r="B43" t="s">
        <v>38</v>
      </c>
      <c r="C43">
        <v>2020</v>
      </c>
      <c r="D43">
        <v>89</v>
      </c>
      <c r="E43">
        <v>3248.5</v>
      </c>
      <c r="G43" s="3" t="s">
        <v>92</v>
      </c>
      <c r="H43">
        <v>9769.0300000000007</v>
      </c>
      <c r="I43">
        <v>12920.33</v>
      </c>
      <c r="J43">
        <v>10714.42</v>
      </c>
      <c r="K43">
        <v>8193.3799999999992</v>
      </c>
      <c r="L43">
        <v>0</v>
      </c>
      <c r="M43">
        <v>41597.159999999996</v>
      </c>
      <c r="N43">
        <f>_xlfn.FORECAST.LINEAR(5,H43:K43, {1,2,3,4})</f>
        <v>8666.0749999999989</v>
      </c>
      <c r="O43">
        <f>_xlfn.FORECAST.ETS(2024, H43:K43, {2020,2021,2022,2023})</f>
        <v>7883.2099953765373</v>
      </c>
      <c r="Q43" s="3" t="s">
        <v>210</v>
      </c>
      <c r="R43" s="7">
        <v>12566.08</v>
      </c>
    </row>
    <row r="44" spans="1:18" x14ac:dyDescent="0.35">
      <c r="A44">
        <v>12</v>
      </c>
      <c r="B44" t="s">
        <v>38</v>
      </c>
      <c r="C44">
        <v>2021</v>
      </c>
      <c r="D44">
        <v>28</v>
      </c>
      <c r="E44">
        <v>1022</v>
      </c>
      <c r="G44" s="3" t="s">
        <v>57</v>
      </c>
      <c r="H44">
        <v>5973.5</v>
      </c>
      <c r="I44">
        <v>8601.84</v>
      </c>
      <c r="J44">
        <v>7646.08</v>
      </c>
      <c r="K44">
        <v>3345.16</v>
      </c>
      <c r="L44">
        <v>0</v>
      </c>
      <c r="M44">
        <v>25566.579999999998</v>
      </c>
      <c r="N44">
        <f>_xlfn.FORECAST.LINEAR(5,H44:K44, {1,2,3,4})</f>
        <v>4181.4500000000007</v>
      </c>
      <c r="O44">
        <f>_xlfn.FORECAST.ETS(2024, H44:K44, {2020,2021,2022,2023})</f>
        <v>3258.2652783849458</v>
      </c>
      <c r="Q44" s="3" t="s">
        <v>62</v>
      </c>
      <c r="R44" s="7">
        <v>12437.425000000001</v>
      </c>
    </row>
    <row r="45" spans="1:18" x14ac:dyDescent="0.35">
      <c r="A45">
        <v>12</v>
      </c>
      <c r="B45" t="s">
        <v>38</v>
      </c>
      <c r="C45">
        <v>2022</v>
      </c>
      <c r="D45">
        <v>25</v>
      </c>
      <c r="E45">
        <v>912.5</v>
      </c>
      <c r="G45" s="3" t="s">
        <v>61</v>
      </c>
      <c r="H45">
        <v>4698.2</v>
      </c>
      <c r="I45">
        <v>3830.84</v>
      </c>
      <c r="J45">
        <v>3541.72</v>
      </c>
      <c r="K45">
        <v>867.36</v>
      </c>
      <c r="L45">
        <v>0</v>
      </c>
      <c r="M45">
        <v>12938.12</v>
      </c>
      <c r="N45">
        <f>_xlfn.FORECAST.LINEAR(5,H45:K45, {1,2,3,4})</f>
        <v>289.1200000000008</v>
      </c>
      <c r="O45">
        <f>_xlfn.FORECAST.ETS(2024, H45:K45, {2020,2021,2022,2023})</f>
        <v>-28.508671221292932</v>
      </c>
      <c r="Q45" s="3" t="s">
        <v>120</v>
      </c>
      <c r="R45" s="7">
        <v>12401.983333333334</v>
      </c>
    </row>
    <row r="46" spans="1:18" x14ac:dyDescent="0.35">
      <c r="A46">
        <v>12</v>
      </c>
      <c r="B46" t="s">
        <v>38</v>
      </c>
      <c r="C46">
        <v>2023</v>
      </c>
      <c r="D46">
        <v>33</v>
      </c>
      <c r="E46">
        <v>1204.5</v>
      </c>
      <c r="G46" s="3" t="s">
        <v>186</v>
      </c>
      <c r="H46">
        <v>328.48</v>
      </c>
      <c r="I46">
        <v>1478.16</v>
      </c>
      <c r="J46">
        <v>656.96</v>
      </c>
      <c r="K46">
        <v>123.18</v>
      </c>
      <c r="L46">
        <v>0</v>
      </c>
      <c r="M46">
        <v>2586.7800000000002</v>
      </c>
      <c r="N46">
        <f>_xlfn.FORECAST.LINEAR(5,H46:K46, {1,2,3,4})</f>
        <v>287.41999999999996</v>
      </c>
      <c r="O46">
        <f>_xlfn.FORECAST.ETS(2024, H46:K46, {2020,2021,2022,2023})</f>
        <v>50.811673961279432</v>
      </c>
      <c r="Q46" s="3" t="s">
        <v>129</v>
      </c>
      <c r="R46" s="7">
        <v>12181.840000000002</v>
      </c>
    </row>
    <row r="47" spans="1:18" x14ac:dyDescent="0.35">
      <c r="A47">
        <v>13</v>
      </c>
      <c r="B47" t="s">
        <v>39</v>
      </c>
      <c r="C47">
        <v>2020</v>
      </c>
      <c r="D47">
        <v>10</v>
      </c>
      <c r="E47">
        <v>4267.5</v>
      </c>
      <c r="G47" s="3" t="s">
        <v>43</v>
      </c>
      <c r="H47">
        <v>7941.36</v>
      </c>
      <c r="I47">
        <v>4537.92</v>
      </c>
      <c r="J47">
        <v>21271.5</v>
      </c>
      <c r="K47">
        <v>13897.38</v>
      </c>
      <c r="L47">
        <v>0</v>
      </c>
      <c r="M47">
        <v>47648.159999999996</v>
      </c>
      <c r="N47">
        <f>_xlfn.FORECAST.LINEAR(5,H47:K47, {1,2,3,4})</f>
        <v>20562.449999999997</v>
      </c>
      <c r="O47">
        <f>_xlfn.FORECAST.ETS(2024, H47:K47, {2020,2021,2022,2023})</f>
        <v>20849.509908619319</v>
      </c>
      <c r="Q47" s="3" t="s">
        <v>130</v>
      </c>
      <c r="R47" s="7">
        <v>11741.5</v>
      </c>
    </row>
    <row r="48" spans="1:18" x14ac:dyDescent="0.35">
      <c r="A48">
        <v>13</v>
      </c>
      <c r="B48" t="s">
        <v>39</v>
      </c>
      <c r="C48">
        <v>2022</v>
      </c>
      <c r="D48">
        <v>25</v>
      </c>
      <c r="E48">
        <v>10668.75</v>
      </c>
      <c r="G48" s="3" t="s">
        <v>51</v>
      </c>
      <c r="H48">
        <v>4748.04</v>
      </c>
      <c r="I48">
        <v>2901.58</v>
      </c>
      <c r="J48">
        <v>6330.72</v>
      </c>
      <c r="K48">
        <v>8440.9599999999991</v>
      </c>
      <c r="L48">
        <v>0</v>
      </c>
      <c r="M48">
        <v>22421.3</v>
      </c>
      <c r="N48">
        <f>_xlfn.FORECAST.LINEAR(5,H48:K48, {1,2,3,4})</f>
        <v>9232.2999999999993</v>
      </c>
      <c r="O48">
        <f>_xlfn.FORECAST.ETS(2024, H48:K48, {2020,2021,2022,2023})</f>
        <v>9257.7072646822089</v>
      </c>
      <c r="Q48" s="3" t="s">
        <v>39</v>
      </c>
      <c r="R48" s="7">
        <v>11735.625</v>
      </c>
    </row>
    <row r="49" spans="1:18" x14ac:dyDescent="0.35">
      <c r="A49">
        <v>13</v>
      </c>
      <c r="B49" t="s">
        <v>39</v>
      </c>
      <c r="C49">
        <v>2023</v>
      </c>
      <c r="D49">
        <v>20</v>
      </c>
      <c r="E49">
        <v>8535</v>
      </c>
      <c r="G49" s="3" t="s">
        <v>182</v>
      </c>
      <c r="H49">
        <v>19704.37</v>
      </c>
      <c r="I49">
        <v>14074.55</v>
      </c>
      <c r="J49">
        <v>14476.68</v>
      </c>
      <c r="K49">
        <v>9651.1200000000008</v>
      </c>
      <c r="L49">
        <v>0</v>
      </c>
      <c r="M49">
        <v>57906.720000000001</v>
      </c>
      <c r="N49">
        <f>_xlfn.FORECAST.LINEAR(5,H49:K49, {1,2,3,4})</f>
        <v>7037.2750000000015</v>
      </c>
      <c r="O49">
        <f>_xlfn.FORECAST.ETS(2024, H49:K49, {2020,2021,2022,2023})</f>
        <v>6937.2872193091507</v>
      </c>
      <c r="Q49" s="3" t="s">
        <v>195</v>
      </c>
      <c r="R49" s="7">
        <v>11538.8</v>
      </c>
    </row>
    <row r="50" spans="1:18" x14ac:dyDescent="0.35">
      <c r="A50">
        <v>14</v>
      </c>
      <c r="B50" t="s">
        <v>40</v>
      </c>
      <c r="C50">
        <v>2020</v>
      </c>
      <c r="D50">
        <v>37</v>
      </c>
      <c r="E50">
        <v>6626.7</v>
      </c>
      <c r="G50" s="3" t="s">
        <v>176</v>
      </c>
      <c r="H50">
        <v>10117.76</v>
      </c>
      <c r="I50">
        <v>18338.439999999999</v>
      </c>
      <c r="J50">
        <v>4742.7</v>
      </c>
      <c r="K50">
        <v>13595.74</v>
      </c>
      <c r="L50">
        <v>0</v>
      </c>
      <c r="M50">
        <v>46794.639999999992</v>
      </c>
      <c r="N50">
        <f>_xlfn.FORECAST.LINEAR(5,H50:K50, {1,2,3,4})</f>
        <v>10908.209999999997</v>
      </c>
      <c r="O50">
        <f>_xlfn.FORECAST.ETS(2024, H50:K50, {2020,2021,2022,2023})</f>
        <v>9563.680363917636</v>
      </c>
      <c r="Q50" s="3" t="s">
        <v>31</v>
      </c>
      <c r="R50" s="7">
        <v>11510.805</v>
      </c>
    </row>
    <row r="51" spans="1:18" x14ac:dyDescent="0.35">
      <c r="A51">
        <v>14</v>
      </c>
      <c r="B51" t="s">
        <v>40</v>
      </c>
      <c r="C51">
        <v>2021</v>
      </c>
      <c r="D51">
        <v>26</v>
      </c>
      <c r="E51">
        <v>4656.6000000000004</v>
      </c>
      <c r="G51" s="3" t="s">
        <v>97</v>
      </c>
      <c r="H51">
        <v>7281.89</v>
      </c>
      <c r="I51">
        <v>10105.48</v>
      </c>
      <c r="J51">
        <v>10402.700000000001</v>
      </c>
      <c r="K51">
        <v>7579.11</v>
      </c>
      <c r="L51">
        <v>0</v>
      </c>
      <c r="M51">
        <v>35369.18</v>
      </c>
      <c r="N51">
        <f>_xlfn.FORECAST.LINEAR(5,H51:K51, {1,2,3,4})</f>
        <v>9139.5149999999994</v>
      </c>
      <c r="O51">
        <f>_xlfn.FORECAST.ETS(2024, H51:K51, {2020,2021,2022,2023})</f>
        <v>8391.5609325170426</v>
      </c>
      <c r="Q51" s="3" t="s">
        <v>100</v>
      </c>
      <c r="R51" s="7">
        <v>11457.895000000008</v>
      </c>
    </row>
    <row r="52" spans="1:18" x14ac:dyDescent="0.35">
      <c r="A52">
        <v>14</v>
      </c>
      <c r="B52" t="s">
        <v>40</v>
      </c>
      <c r="C52">
        <v>2022</v>
      </c>
      <c r="D52">
        <v>57</v>
      </c>
      <c r="E52">
        <v>10208.700000000001</v>
      </c>
      <c r="G52" s="3" t="s">
        <v>169</v>
      </c>
      <c r="H52">
        <v>1777.62</v>
      </c>
      <c r="I52">
        <v>2871.54</v>
      </c>
      <c r="J52">
        <v>3418.5</v>
      </c>
      <c r="K52">
        <v>0</v>
      </c>
      <c r="L52">
        <v>0</v>
      </c>
      <c r="M52">
        <v>8067.66</v>
      </c>
      <c r="N52">
        <f>_xlfn.FORECAST.LINEAR(5,H52:K52, {1,2,3,4})</f>
        <v>820.44</v>
      </c>
      <c r="O52">
        <f>_xlfn.FORECAST.ETS(2024, H52:K52, {2020,2021,2022,2023})</f>
        <v>239.26513496333379</v>
      </c>
      <c r="Q52" s="3" t="s">
        <v>40</v>
      </c>
      <c r="R52" s="7">
        <v>11430.8</v>
      </c>
    </row>
    <row r="53" spans="1:18" x14ac:dyDescent="0.35">
      <c r="A53">
        <v>14</v>
      </c>
      <c r="B53" t="s">
        <v>40</v>
      </c>
      <c r="C53">
        <v>2023</v>
      </c>
      <c r="D53">
        <v>44</v>
      </c>
      <c r="E53">
        <v>7880.4</v>
      </c>
      <c r="G53" s="3" t="s">
        <v>149</v>
      </c>
      <c r="H53">
        <v>12891.69</v>
      </c>
      <c r="I53">
        <v>10981.81</v>
      </c>
      <c r="J53">
        <v>2864.82</v>
      </c>
      <c r="K53">
        <v>13846.63</v>
      </c>
      <c r="L53">
        <v>0</v>
      </c>
      <c r="M53">
        <v>40584.949999999997</v>
      </c>
      <c r="N53">
        <f>_xlfn.FORECAST.LINEAR(5,H53:K53, {1,2,3,4})</f>
        <v>8833.1949999999997</v>
      </c>
      <c r="O53">
        <f>_xlfn.FORECAST.ETS(2024, H53:K53, {2020,2021,2022,2023})</f>
        <v>11028.450594579244</v>
      </c>
      <c r="Q53" s="3" t="s">
        <v>74</v>
      </c>
      <c r="R53" s="7">
        <v>11289.880000000001</v>
      </c>
    </row>
    <row r="54" spans="1:18" x14ac:dyDescent="0.35">
      <c r="A54">
        <v>15</v>
      </c>
      <c r="B54" t="s">
        <v>41</v>
      </c>
      <c r="C54">
        <v>2020</v>
      </c>
      <c r="D54">
        <v>65</v>
      </c>
      <c r="E54">
        <v>23822.5</v>
      </c>
      <c r="G54" s="3" t="s">
        <v>123</v>
      </c>
      <c r="H54">
        <v>3006.18</v>
      </c>
      <c r="I54">
        <v>1371.24</v>
      </c>
      <c r="J54">
        <v>1529.46</v>
      </c>
      <c r="K54">
        <v>2162.34</v>
      </c>
      <c r="L54">
        <v>0</v>
      </c>
      <c r="M54">
        <v>8069.22</v>
      </c>
      <c r="N54">
        <f>_xlfn.FORECAST.LINEAR(5,H54:K54, {1,2,3,4})</f>
        <v>1423.9800000000005</v>
      </c>
      <c r="O54">
        <f>_xlfn.FORECAST.ETS(2024, H54:K54, {2020,2021,2022,2023})</f>
        <v>1733.0669703435678</v>
      </c>
      <c r="Q54" s="3" t="s">
        <v>159</v>
      </c>
      <c r="R54" s="7">
        <v>11286.5</v>
      </c>
    </row>
    <row r="55" spans="1:18" x14ac:dyDescent="0.35">
      <c r="A55">
        <v>15</v>
      </c>
      <c r="B55" t="s">
        <v>41</v>
      </c>
      <c r="C55">
        <v>2021</v>
      </c>
      <c r="D55">
        <v>34</v>
      </c>
      <c r="E55">
        <v>12461</v>
      </c>
      <c r="G55" s="3" t="s">
        <v>108</v>
      </c>
      <c r="H55">
        <v>4950.9799999999996</v>
      </c>
      <c r="I55">
        <v>10547.74</v>
      </c>
      <c r="J55">
        <v>645.78</v>
      </c>
      <c r="K55">
        <v>3228.9</v>
      </c>
      <c r="L55">
        <v>0</v>
      </c>
      <c r="M55">
        <v>19373.400000000001</v>
      </c>
      <c r="N55">
        <f>_xlfn.FORECAST.LINEAR(5,H55:K55, {1,2,3,4})</f>
        <v>1076.3000000000002</v>
      </c>
      <c r="O55">
        <f>_xlfn.FORECAST.ETS(2024, H55:K55, {2020,2021,2022,2023})</f>
        <v>1300.3556610742605</v>
      </c>
      <c r="Q55" s="3" t="s">
        <v>86</v>
      </c>
      <c r="R55" s="7">
        <v>11171.099999999999</v>
      </c>
    </row>
    <row r="56" spans="1:18" x14ac:dyDescent="0.35">
      <c r="A56">
        <v>15</v>
      </c>
      <c r="B56" t="s">
        <v>41</v>
      </c>
      <c r="C56">
        <v>2022</v>
      </c>
      <c r="D56">
        <v>48</v>
      </c>
      <c r="E56">
        <v>17592</v>
      </c>
      <c r="G56" s="3" t="s">
        <v>187</v>
      </c>
      <c r="H56">
        <v>0</v>
      </c>
      <c r="I56">
        <v>3550.53</v>
      </c>
      <c r="J56">
        <v>13828.38</v>
      </c>
      <c r="K56">
        <v>4671.75</v>
      </c>
      <c r="L56">
        <v>0</v>
      </c>
      <c r="M56">
        <v>22050.66</v>
      </c>
      <c r="N56">
        <f>_xlfn.FORECAST.LINEAR(5,H56:K56, {1,2,3,4})</f>
        <v>11585.939999999999</v>
      </c>
      <c r="O56">
        <f>_xlfn.FORECAST.ETS(2024, H56:K56, {2020,2021,2022,2023})</f>
        <v>9442.8220639036172</v>
      </c>
      <c r="Q56" s="3" t="s">
        <v>36</v>
      </c>
      <c r="R56" s="7">
        <v>10935.49</v>
      </c>
    </row>
    <row r="57" spans="1:18" x14ac:dyDescent="0.35">
      <c r="A57">
        <v>15</v>
      </c>
      <c r="B57" t="s">
        <v>41</v>
      </c>
      <c r="C57">
        <v>2023</v>
      </c>
      <c r="D57">
        <v>33</v>
      </c>
      <c r="E57">
        <v>12094.5</v>
      </c>
      <c r="G57" s="3" t="s">
        <v>94</v>
      </c>
      <c r="H57">
        <v>2928.25</v>
      </c>
      <c r="I57">
        <v>9911</v>
      </c>
      <c r="J57">
        <v>3153.5</v>
      </c>
      <c r="K57">
        <v>2703</v>
      </c>
      <c r="L57">
        <v>0</v>
      </c>
      <c r="M57">
        <v>18695.75</v>
      </c>
      <c r="N57">
        <f>_xlfn.FORECAST.LINEAR(5,H57:K57, {1,2,3,4})</f>
        <v>2815.625</v>
      </c>
      <c r="O57">
        <f>_xlfn.FORECAST.ETS(2024, H57:K57, {2020,2021,2022,2023})</f>
        <v>2849.0804157913562</v>
      </c>
      <c r="Q57" s="3" t="s">
        <v>141</v>
      </c>
      <c r="R57" s="7">
        <v>10910.399999999998</v>
      </c>
    </row>
    <row r="58" spans="1:18" x14ac:dyDescent="0.35">
      <c r="A58">
        <v>16</v>
      </c>
      <c r="B58" t="s">
        <v>42</v>
      </c>
      <c r="C58">
        <v>2020</v>
      </c>
      <c r="D58">
        <v>11</v>
      </c>
      <c r="E58">
        <v>3836.25</v>
      </c>
      <c r="G58" s="3" t="s">
        <v>139</v>
      </c>
      <c r="H58">
        <v>17188.86</v>
      </c>
      <c r="I58">
        <v>9696.2800000000007</v>
      </c>
      <c r="J58">
        <v>23359.22</v>
      </c>
      <c r="K58">
        <v>15425.9</v>
      </c>
      <c r="L58">
        <v>0</v>
      </c>
      <c r="M58">
        <v>65670.259999999995</v>
      </c>
      <c r="N58">
        <f>_xlfn.FORECAST.LINEAR(5,H58:K58, {1,2,3,4})</f>
        <v>18511.079999999998</v>
      </c>
      <c r="O58">
        <f>_xlfn.FORECAST.ETS(2024, H58:K58, {2020,2021,2022,2023})</f>
        <v>19863.45429726395</v>
      </c>
      <c r="Q58" s="3" t="s">
        <v>176</v>
      </c>
      <c r="R58" s="7">
        <v>10908.209999999997</v>
      </c>
    </row>
    <row r="59" spans="1:18" x14ac:dyDescent="0.35">
      <c r="A59">
        <v>16</v>
      </c>
      <c r="B59" t="s">
        <v>42</v>
      </c>
      <c r="C59">
        <v>2021</v>
      </c>
      <c r="D59">
        <v>70</v>
      </c>
      <c r="E59">
        <v>24412.5</v>
      </c>
      <c r="G59" s="3" t="s">
        <v>124</v>
      </c>
      <c r="H59">
        <v>10892.11</v>
      </c>
      <c r="I59">
        <v>8638.57</v>
      </c>
      <c r="J59">
        <v>15774.78</v>
      </c>
      <c r="K59">
        <v>6009.44</v>
      </c>
      <c r="L59">
        <v>0</v>
      </c>
      <c r="M59">
        <v>41314.9</v>
      </c>
      <c r="N59">
        <f>_xlfn.FORECAST.LINEAR(5,H59:K59, {1,2,3,4})</f>
        <v>8450.7749999999996</v>
      </c>
      <c r="O59">
        <f>_xlfn.FORECAST.ETS(2024, H59:K59, {2020,2021,2022,2023})</f>
        <v>6990.3695758468366</v>
      </c>
      <c r="Q59" s="3" t="s">
        <v>126</v>
      </c>
      <c r="R59" s="7">
        <v>10762.4</v>
      </c>
    </row>
    <row r="60" spans="1:18" x14ac:dyDescent="0.35">
      <c r="A60">
        <v>16</v>
      </c>
      <c r="B60" t="s">
        <v>42</v>
      </c>
      <c r="C60">
        <v>2023</v>
      </c>
      <c r="D60">
        <v>3</v>
      </c>
      <c r="E60">
        <v>1046.25</v>
      </c>
      <c r="G60" s="3" t="s">
        <v>207</v>
      </c>
      <c r="H60">
        <v>11203.25</v>
      </c>
      <c r="I60">
        <v>16132.68</v>
      </c>
      <c r="J60">
        <v>4033.17</v>
      </c>
      <c r="K60">
        <v>30472.84</v>
      </c>
      <c r="L60">
        <v>0</v>
      </c>
      <c r="M60">
        <v>61841.94</v>
      </c>
      <c r="N60">
        <f>_xlfn.FORECAST.LINEAR(5,H60:K60, {1,2,3,4})</f>
        <v>26887.800000000003</v>
      </c>
      <c r="O60">
        <f>_xlfn.FORECAST.ETS(2024, H60:K60, {2020,2021,2022,2023})</f>
        <v>30578.879141936424</v>
      </c>
      <c r="Q60" s="3" t="s">
        <v>147</v>
      </c>
      <c r="R60" s="7">
        <v>10669.77</v>
      </c>
    </row>
    <row r="61" spans="1:18" x14ac:dyDescent="0.35">
      <c r="A61">
        <v>17</v>
      </c>
      <c r="B61" t="s">
        <v>43</v>
      </c>
      <c r="C61">
        <v>2020</v>
      </c>
      <c r="D61">
        <v>28</v>
      </c>
      <c r="E61">
        <v>7941.36</v>
      </c>
      <c r="G61" s="3" t="s">
        <v>129</v>
      </c>
      <c r="H61">
        <v>2493.92</v>
      </c>
      <c r="I61">
        <v>7098.08</v>
      </c>
      <c r="J61">
        <v>12661.44</v>
      </c>
      <c r="K61">
        <v>7098.08</v>
      </c>
      <c r="L61">
        <v>0</v>
      </c>
      <c r="M61">
        <v>29351.520000000004</v>
      </c>
      <c r="N61">
        <f>_xlfn.FORECAST.LINEAR(5,H61:K61, {1,2,3,4})</f>
        <v>12181.840000000002</v>
      </c>
      <c r="O61">
        <f>_xlfn.FORECAST.ETS(2024, H61:K61, {2020,2021,2022,2023})</f>
        <v>10896.864985065571</v>
      </c>
      <c r="Q61" s="3" t="s">
        <v>151</v>
      </c>
      <c r="R61" s="7">
        <v>10276.35</v>
      </c>
    </row>
    <row r="62" spans="1:18" x14ac:dyDescent="0.35">
      <c r="A62">
        <v>17</v>
      </c>
      <c r="B62" t="s">
        <v>43</v>
      </c>
      <c r="C62">
        <v>2021</v>
      </c>
      <c r="D62">
        <v>16</v>
      </c>
      <c r="E62">
        <v>4537.92</v>
      </c>
      <c r="G62" s="3" t="s">
        <v>181</v>
      </c>
      <c r="H62">
        <v>0</v>
      </c>
      <c r="I62">
        <v>4762.8</v>
      </c>
      <c r="J62">
        <v>176.4</v>
      </c>
      <c r="K62">
        <v>5115.6000000000004</v>
      </c>
      <c r="L62">
        <v>0</v>
      </c>
      <c r="M62">
        <v>10054.799999999999</v>
      </c>
      <c r="N62">
        <f>_xlfn.FORECAST.LINEAR(5,H62:K62, {1,2,3,4})</f>
        <v>5203.8</v>
      </c>
      <c r="O62">
        <f>_xlfn.FORECAST.ETS(2024, H62:K62, {2020,2021,2022,2023})</f>
        <v>4600.9735600374042</v>
      </c>
      <c r="Q62" s="3" t="s">
        <v>95</v>
      </c>
      <c r="R62" s="7">
        <v>10027.819999999992</v>
      </c>
    </row>
    <row r="63" spans="1:18" x14ac:dyDescent="0.35">
      <c r="A63">
        <v>17</v>
      </c>
      <c r="B63" t="s">
        <v>43</v>
      </c>
      <c r="C63">
        <v>2022</v>
      </c>
      <c r="D63">
        <v>75</v>
      </c>
      <c r="E63">
        <v>21271.5</v>
      </c>
      <c r="G63" s="3" t="s">
        <v>46</v>
      </c>
      <c r="H63">
        <v>470.24</v>
      </c>
      <c r="I63">
        <v>3938.26</v>
      </c>
      <c r="J63">
        <v>1822.18</v>
      </c>
      <c r="K63">
        <v>352.68</v>
      </c>
      <c r="L63">
        <v>0</v>
      </c>
      <c r="M63">
        <v>6583.3600000000006</v>
      </c>
      <c r="N63">
        <f>_xlfn.FORECAST.LINEAR(5,H63:K63, {1,2,3,4})</f>
        <v>1028.6500000000001</v>
      </c>
      <c r="O63">
        <f>_xlfn.FORECAST.ETS(2024, H63:K63, {2020,2021,2022,2023})</f>
        <v>336.88711356491859</v>
      </c>
      <c r="Q63" s="3" t="s">
        <v>136</v>
      </c>
      <c r="R63" s="7">
        <v>9835.99</v>
      </c>
    </row>
    <row r="64" spans="1:18" x14ac:dyDescent="0.35">
      <c r="A64">
        <v>17</v>
      </c>
      <c r="B64" t="s">
        <v>43</v>
      </c>
      <c r="C64">
        <v>2023</v>
      </c>
      <c r="D64">
        <v>49</v>
      </c>
      <c r="E64">
        <v>13897.38</v>
      </c>
      <c r="G64" s="3" t="s">
        <v>112</v>
      </c>
      <c r="H64">
        <v>3108.9</v>
      </c>
      <c r="I64">
        <v>6114.17</v>
      </c>
      <c r="J64">
        <v>1139.93</v>
      </c>
      <c r="K64">
        <v>2487.12</v>
      </c>
      <c r="L64">
        <v>0</v>
      </c>
      <c r="M64">
        <v>12850.119999999999</v>
      </c>
      <c r="N64">
        <f>_xlfn.FORECAST.LINEAR(5,H64:K64, {1,2,3,4})</f>
        <v>1502.6349999999993</v>
      </c>
      <c r="O64">
        <f>_xlfn.FORECAST.ETS(2024, H64:K64, {2020,2021,2022,2023})</f>
        <v>1614.2951540143113</v>
      </c>
      <c r="Q64" s="3" t="s">
        <v>215</v>
      </c>
      <c r="R64" s="7">
        <v>9664.52</v>
      </c>
    </row>
    <row r="65" spans="1:18" x14ac:dyDescent="0.35">
      <c r="A65">
        <v>18</v>
      </c>
      <c r="B65" t="s">
        <v>44</v>
      </c>
      <c r="C65">
        <v>2020</v>
      </c>
      <c r="D65">
        <v>52</v>
      </c>
      <c r="E65">
        <v>3567.72</v>
      </c>
      <c r="G65" s="3" t="s">
        <v>208</v>
      </c>
      <c r="H65">
        <v>34282.5</v>
      </c>
      <c r="I65">
        <v>9795</v>
      </c>
      <c r="J65">
        <v>7346.25</v>
      </c>
      <c r="K65">
        <v>28405.5</v>
      </c>
      <c r="L65">
        <v>0</v>
      </c>
      <c r="M65">
        <v>79829.25</v>
      </c>
      <c r="N65">
        <f>_xlfn.FORECAST.LINEAR(5,H65:K65, {1,2,3,4})</f>
        <v>14937.375</v>
      </c>
      <c r="O65">
        <f>_xlfn.FORECAST.ETS(2024, H65:K65, {2020,2021,2022,2023})</f>
        <v>20988.542023103673</v>
      </c>
      <c r="Q65" s="3" t="s">
        <v>67</v>
      </c>
      <c r="R65" s="7">
        <v>9566.94</v>
      </c>
    </row>
    <row r="66" spans="1:18" x14ac:dyDescent="0.35">
      <c r="A66">
        <v>18</v>
      </c>
      <c r="B66" t="s">
        <v>44</v>
      </c>
      <c r="C66">
        <v>2021</v>
      </c>
      <c r="D66">
        <v>28</v>
      </c>
      <c r="E66">
        <v>1921.08</v>
      </c>
      <c r="G66" s="3" t="s">
        <v>35</v>
      </c>
      <c r="H66">
        <v>32480.62</v>
      </c>
      <c r="I66">
        <v>7563.98</v>
      </c>
      <c r="J66">
        <v>20912.18</v>
      </c>
      <c r="K66">
        <v>0</v>
      </c>
      <c r="L66">
        <v>0</v>
      </c>
      <c r="M66">
        <v>60956.78</v>
      </c>
      <c r="N66">
        <f>_xlfn.FORECAST.LINEAR(5,H66:K66, {1,2,3,4})</f>
        <v>-5784.2200000000012</v>
      </c>
      <c r="O66">
        <f>_xlfn.FORECAST.ETS(2024, H66:K66, {2020,2021,2022,2023})</f>
        <v>-3427.6741894145657</v>
      </c>
      <c r="Q66" s="3" t="s">
        <v>157</v>
      </c>
      <c r="R66" s="7">
        <v>9452.0399999999991</v>
      </c>
    </row>
    <row r="67" spans="1:18" x14ac:dyDescent="0.35">
      <c r="A67">
        <v>18</v>
      </c>
      <c r="B67" t="s">
        <v>44</v>
      </c>
      <c r="C67">
        <v>2022</v>
      </c>
      <c r="D67">
        <v>62</v>
      </c>
      <c r="E67">
        <v>4253.82</v>
      </c>
      <c r="G67" s="3" t="s">
        <v>197</v>
      </c>
      <c r="H67">
        <v>1697.88</v>
      </c>
      <c r="I67">
        <v>10611.75</v>
      </c>
      <c r="J67">
        <v>1131.92</v>
      </c>
      <c r="K67">
        <v>707.45</v>
      </c>
      <c r="L67">
        <v>0</v>
      </c>
      <c r="M67">
        <v>14149.000000000002</v>
      </c>
      <c r="N67">
        <f>_xlfn.FORECAST.LINEAR(5,H67:K67, {1,2,3,4})</f>
        <v>424.47000000000025</v>
      </c>
      <c r="O67">
        <f>_xlfn.FORECAST.ETS(2024, H67:K67, {2020,2021,2022,2023})</f>
        <v>490.49847317571607</v>
      </c>
      <c r="Q67" s="3" t="s">
        <v>199</v>
      </c>
      <c r="R67" s="7">
        <v>9379.24</v>
      </c>
    </row>
    <row r="68" spans="1:18" x14ac:dyDescent="0.35">
      <c r="A68">
        <v>18</v>
      </c>
      <c r="B68" t="s">
        <v>44</v>
      </c>
      <c r="C68">
        <v>2023</v>
      </c>
      <c r="D68">
        <v>20</v>
      </c>
      <c r="E68">
        <v>1372.2</v>
      </c>
      <c r="G68" s="3" t="s">
        <v>66</v>
      </c>
      <c r="H68">
        <v>85.74</v>
      </c>
      <c r="I68">
        <v>1457.58</v>
      </c>
      <c r="J68">
        <v>857.4</v>
      </c>
      <c r="K68">
        <v>557.30999999999995</v>
      </c>
      <c r="L68">
        <v>0</v>
      </c>
      <c r="M68">
        <v>2958.0299999999997</v>
      </c>
      <c r="N68">
        <f>_xlfn.FORECAST.LINEAR(5,H68:K68, {1,2,3,4})</f>
        <v>943.14</v>
      </c>
      <c r="O68">
        <f>_xlfn.FORECAST.ETS(2024, H68:K68, {2020,2021,2022,2023})</f>
        <v>707.9882543688251</v>
      </c>
      <c r="Q68" s="3" t="s">
        <v>91</v>
      </c>
      <c r="R68" s="7">
        <v>9258.9599999999991</v>
      </c>
    </row>
    <row r="69" spans="1:18" x14ac:dyDescent="0.35">
      <c r="A69">
        <v>19</v>
      </c>
      <c r="B69" t="s">
        <v>45</v>
      </c>
      <c r="C69">
        <v>2020</v>
      </c>
      <c r="D69">
        <v>67</v>
      </c>
      <c r="E69">
        <v>29168.45</v>
      </c>
      <c r="G69" s="3" t="s">
        <v>220</v>
      </c>
      <c r="H69">
        <v>14346.38</v>
      </c>
      <c r="I69">
        <v>2326.44</v>
      </c>
      <c r="J69">
        <v>2326.44</v>
      </c>
      <c r="K69">
        <v>1550.96</v>
      </c>
      <c r="L69">
        <v>0</v>
      </c>
      <c r="M69">
        <v>20550.219999999998</v>
      </c>
      <c r="N69">
        <f>_xlfn.FORECAST.LINEAR(5,H69:K69, {1,2,3,4})</f>
        <v>-4459.010000000002</v>
      </c>
      <c r="O69">
        <f>_xlfn.FORECAST.ETS(2024, H69:K69, {2020,2021,2022,2023})</f>
        <v>-2891.4302602489065</v>
      </c>
      <c r="Q69" s="3" t="s">
        <v>167</v>
      </c>
      <c r="R69" s="7">
        <v>9247.52</v>
      </c>
    </row>
    <row r="70" spans="1:18" x14ac:dyDescent="0.35">
      <c r="A70">
        <v>19</v>
      </c>
      <c r="B70" t="s">
        <v>45</v>
      </c>
      <c r="C70">
        <v>2021</v>
      </c>
      <c r="D70">
        <v>66</v>
      </c>
      <c r="E70">
        <v>28733.1</v>
      </c>
      <c r="G70" s="3" t="s">
        <v>193</v>
      </c>
      <c r="H70">
        <v>6543.16</v>
      </c>
      <c r="I70">
        <v>4278.22</v>
      </c>
      <c r="J70">
        <v>3271.58</v>
      </c>
      <c r="K70">
        <v>16609.560000000001</v>
      </c>
      <c r="L70">
        <v>0</v>
      </c>
      <c r="M70">
        <v>30702.520000000004</v>
      </c>
      <c r="N70">
        <f>_xlfn.FORECAST.LINEAR(5,H70:K70, {1,2,3,4})</f>
        <v>14973.770000000002</v>
      </c>
      <c r="O70">
        <f>_xlfn.FORECAST.ETS(2024, H70:K70, {2020,2021,2022,2023})</f>
        <v>16976.251225692038</v>
      </c>
      <c r="Q70" s="3" t="s">
        <v>51</v>
      </c>
      <c r="R70" s="7">
        <v>9232.2999999999993</v>
      </c>
    </row>
    <row r="71" spans="1:18" x14ac:dyDescent="0.35">
      <c r="A71">
        <v>19</v>
      </c>
      <c r="B71" t="s">
        <v>45</v>
      </c>
      <c r="C71">
        <v>2022</v>
      </c>
      <c r="D71">
        <v>43</v>
      </c>
      <c r="E71">
        <v>18720.05</v>
      </c>
      <c r="G71" s="3" t="s">
        <v>117</v>
      </c>
      <c r="H71">
        <v>2.4500000000000002</v>
      </c>
      <c r="I71">
        <v>11.27</v>
      </c>
      <c r="J71">
        <v>36.26</v>
      </c>
      <c r="K71">
        <v>22.05</v>
      </c>
      <c r="L71">
        <v>0</v>
      </c>
      <c r="M71">
        <v>72.03</v>
      </c>
      <c r="N71">
        <f>_xlfn.FORECAST.LINEAR(5,H71:K71, {1,2,3,4})</f>
        <v>38.954999999999998</v>
      </c>
      <c r="O71">
        <f>_xlfn.FORECAST.ETS(2024, H71:K71, {2020,2021,2022,2023})</f>
        <v>34.920055346050034</v>
      </c>
      <c r="Q71" s="3" t="s">
        <v>97</v>
      </c>
      <c r="R71" s="7">
        <v>9139.5149999999994</v>
      </c>
    </row>
    <row r="72" spans="1:18" x14ac:dyDescent="0.35">
      <c r="A72">
        <v>19</v>
      </c>
      <c r="B72" t="s">
        <v>45</v>
      </c>
      <c r="C72">
        <v>2023</v>
      </c>
      <c r="D72">
        <v>20</v>
      </c>
      <c r="E72">
        <v>8707</v>
      </c>
      <c r="G72" s="3" t="s">
        <v>210</v>
      </c>
      <c r="H72">
        <v>6283.04</v>
      </c>
      <c r="I72">
        <v>6283.04</v>
      </c>
      <c r="J72">
        <v>4712.28</v>
      </c>
      <c r="K72">
        <v>13351.46</v>
      </c>
      <c r="L72">
        <v>0</v>
      </c>
      <c r="M72">
        <v>30629.82</v>
      </c>
      <c r="N72">
        <f>_xlfn.FORECAST.LINEAR(5,H72:K72, {1,2,3,4})</f>
        <v>12566.08</v>
      </c>
      <c r="O72">
        <f>_xlfn.FORECAST.ETS(2024, H72:K72, {2020,2021,2022,2023})</f>
        <v>13649.438716586446</v>
      </c>
      <c r="Q72" s="3" t="s">
        <v>41</v>
      </c>
      <c r="R72" s="7">
        <v>8979.25</v>
      </c>
    </row>
    <row r="73" spans="1:18" x14ac:dyDescent="0.35">
      <c r="A73">
        <v>20</v>
      </c>
      <c r="B73" t="s">
        <v>46</v>
      </c>
      <c r="C73">
        <v>2020</v>
      </c>
      <c r="D73">
        <v>8</v>
      </c>
      <c r="E73">
        <v>470.24</v>
      </c>
      <c r="G73" s="3" t="s">
        <v>190</v>
      </c>
      <c r="H73">
        <v>5533.32</v>
      </c>
      <c r="I73">
        <v>8229.0400000000009</v>
      </c>
      <c r="J73">
        <v>1560.68</v>
      </c>
      <c r="K73">
        <v>4823.92</v>
      </c>
      <c r="L73">
        <v>0</v>
      </c>
      <c r="M73">
        <v>20146.96</v>
      </c>
      <c r="N73">
        <f>_xlfn.FORECAST.LINEAR(5,H73:K73, {1,2,3,4})</f>
        <v>2837.5999999999995</v>
      </c>
      <c r="O73">
        <f>_xlfn.FORECAST.ETS(2024, H73:K73, {2020,2021,2022,2023})</f>
        <v>2343.8964681780221</v>
      </c>
      <c r="Q73" s="3" t="s">
        <v>221</v>
      </c>
      <c r="R73" s="7">
        <v>8902.0749999999989</v>
      </c>
    </row>
    <row r="74" spans="1:18" x14ac:dyDescent="0.35">
      <c r="A74">
        <v>20</v>
      </c>
      <c r="B74" t="s">
        <v>46</v>
      </c>
      <c r="C74">
        <v>2021</v>
      </c>
      <c r="D74">
        <v>67</v>
      </c>
      <c r="E74">
        <v>3938.26</v>
      </c>
      <c r="G74" s="3" t="s">
        <v>128</v>
      </c>
      <c r="H74">
        <v>5012.75</v>
      </c>
      <c r="I74">
        <v>7017.85</v>
      </c>
      <c r="J74">
        <v>10627.03</v>
      </c>
      <c r="K74">
        <v>4812.24</v>
      </c>
      <c r="L74">
        <v>0</v>
      </c>
      <c r="M74">
        <v>27469.870000000003</v>
      </c>
      <c r="N74">
        <f>_xlfn.FORECAST.LINEAR(5,H74:K74, {1,2,3,4})</f>
        <v>7619.38</v>
      </c>
      <c r="O74">
        <f>_xlfn.FORECAST.ETS(2024, H74:K74, {2020,2021,2022,2023})</f>
        <v>6640.8022810691664</v>
      </c>
      <c r="Q74" s="3" t="s">
        <v>149</v>
      </c>
      <c r="R74" s="7">
        <v>8833.1949999999997</v>
      </c>
    </row>
    <row r="75" spans="1:18" x14ac:dyDescent="0.35">
      <c r="A75">
        <v>20</v>
      </c>
      <c r="B75" t="s">
        <v>46</v>
      </c>
      <c r="C75">
        <v>2022</v>
      </c>
      <c r="D75">
        <v>31</v>
      </c>
      <c r="E75">
        <v>1822.18</v>
      </c>
      <c r="G75" s="3" t="s">
        <v>179</v>
      </c>
      <c r="H75">
        <v>355.36</v>
      </c>
      <c r="I75">
        <v>199.89</v>
      </c>
      <c r="J75">
        <v>555.25</v>
      </c>
      <c r="K75">
        <v>821.77</v>
      </c>
      <c r="L75">
        <v>0</v>
      </c>
      <c r="M75">
        <v>1932.27</v>
      </c>
      <c r="N75">
        <f>_xlfn.FORECAST.LINEAR(5,H75:K75, {1,2,3,4})</f>
        <v>921.71500000000003</v>
      </c>
      <c r="O75">
        <f>_xlfn.FORECAST.ETS(2024, H75:K75, {2020,2021,2022,2023})</f>
        <v>925.52348039260801</v>
      </c>
      <c r="Q75" s="3" t="s">
        <v>50</v>
      </c>
      <c r="R75" s="7">
        <v>8715.244999999999</v>
      </c>
    </row>
    <row r="76" spans="1:18" x14ac:dyDescent="0.35">
      <c r="A76">
        <v>20</v>
      </c>
      <c r="B76" t="s">
        <v>46</v>
      </c>
      <c r="C76">
        <v>2023</v>
      </c>
      <c r="D76">
        <v>6</v>
      </c>
      <c r="E76">
        <v>352.68</v>
      </c>
      <c r="G76" s="3" t="s">
        <v>166</v>
      </c>
      <c r="H76">
        <v>5930.47</v>
      </c>
      <c r="I76">
        <v>3509.87</v>
      </c>
      <c r="J76">
        <v>4962.2299999999996</v>
      </c>
      <c r="K76">
        <v>4962.2299999999996</v>
      </c>
      <c r="L76">
        <v>0</v>
      </c>
      <c r="M76">
        <v>19364.8</v>
      </c>
      <c r="N76">
        <f>_xlfn.FORECAST.LINEAR(5,H76:K76, {1,2,3,4})</f>
        <v>4478.1099999999997</v>
      </c>
      <c r="O76">
        <f>_xlfn.FORECAST.ETS(2024, H76:K76, {2020,2021,2022,2023})</f>
        <v>4479.9678854175681</v>
      </c>
      <c r="Q76" s="3" t="s">
        <v>216</v>
      </c>
      <c r="R76" s="7">
        <v>8667.4200000000019</v>
      </c>
    </row>
    <row r="77" spans="1:18" x14ac:dyDescent="0.35">
      <c r="A77">
        <v>21</v>
      </c>
      <c r="B77" t="s">
        <v>47</v>
      </c>
      <c r="C77">
        <v>2020</v>
      </c>
      <c r="D77">
        <v>10</v>
      </c>
      <c r="E77">
        <v>2332.6</v>
      </c>
      <c r="G77" s="3" t="s">
        <v>89</v>
      </c>
      <c r="H77">
        <v>663.84</v>
      </c>
      <c r="I77">
        <v>922</v>
      </c>
      <c r="J77">
        <v>405.68</v>
      </c>
      <c r="K77">
        <v>0</v>
      </c>
      <c r="L77">
        <v>0</v>
      </c>
      <c r="M77">
        <v>1991.5200000000002</v>
      </c>
      <c r="N77">
        <f>_xlfn.FORECAST.LINEAR(5,H77:K77, {1,2,3,4})</f>
        <v>-129.07999999999993</v>
      </c>
      <c r="O77">
        <f>_xlfn.FORECAST.ETS(2024, H77:K77, {2020,2021,2022,2023})</f>
        <v>-222.35170956164879</v>
      </c>
      <c r="Q77" s="3" t="s">
        <v>92</v>
      </c>
      <c r="R77" s="7">
        <v>8666.0749999999989</v>
      </c>
    </row>
    <row r="78" spans="1:18" x14ac:dyDescent="0.35">
      <c r="A78">
        <v>21</v>
      </c>
      <c r="B78" t="s">
        <v>47</v>
      </c>
      <c r="C78">
        <v>2021</v>
      </c>
      <c r="D78">
        <v>18</v>
      </c>
      <c r="E78">
        <v>4198.68</v>
      </c>
      <c r="G78" s="3" t="s">
        <v>209</v>
      </c>
      <c r="H78">
        <v>4262.57</v>
      </c>
      <c r="I78">
        <v>6557.8</v>
      </c>
      <c r="J78">
        <v>17050.28</v>
      </c>
      <c r="K78">
        <v>983.67</v>
      </c>
      <c r="L78">
        <v>0</v>
      </c>
      <c r="M78">
        <v>28854.319999999996</v>
      </c>
      <c r="N78">
        <f>_xlfn.FORECAST.LINEAR(5,H78:K78, {1,2,3,4})</f>
        <v>7377.5249999999996</v>
      </c>
      <c r="O78">
        <f>_xlfn.FORECAST.ETS(2024, H78:K78, {2020,2021,2022,2023})</f>
        <v>4228.8962790867199</v>
      </c>
      <c r="Q78" s="3" t="s">
        <v>214</v>
      </c>
      <c r="R78" s="7">
        <v>8665.7799999999988</v>
      </c>
    </row>
    <row r="79" spans="1:18" x14ac:dyDescent="0.35">
      <c r="A79">
        <v>21</v>
      </c>
      <c r="B79" t="s">
        <v>47</v>
      </c>
      <c r="C79">
        <v>2022</v>
      </c>
      <c r="D79">
        <v>22</v>
      </c>
      <c r="E79">
        <v>5131.72</v>
      </c>
      <c r="G79" s="3" t="s">
        <v>221</v>
      </c>
      <c r="H79">
        <v>1474.9</v>
      </c>
      <c r="I79">
        <v>5688.9</v>
      </c>
      <c r="J79">
        <v>6215.65</v>
      </c>
      <c r="K79">
        <v>6531.7</v>
      </c>
      <c r="L79">
        <v>0</v>
      </c>
      <c r="M79">
        <v>19911.149999999998</v>
      </c>
      <c r="N79">
        <f>_xlfn.FORECAST.LINEAR(5,H79:K79, {1,2,3,4})</f>
        <v>8902.0749999999989</v>
      </c>
      <c r="O79">
        <f>_xlfn.FORECAST.ETS(2024, H79:K79, {2020,2021,2022,2023})</f>
        <v>8364.0359431452271</v>
      </c>
      <c r="Q79" s="3" t="s">
        <v>106</v>
      </c>
      <c r="R79" s="7">
        <v>8630.7000000000007</v>
      </c>
    </row>
    <row r="80" spans="1:18" x14ac:dyDescent="0.35">
      <c r="A80">
        <v>21</v>
      </c>
      <c r="B80" t="s">
        <v>47</v>
      </c>
      <c r="C80">
        <v>2023</v>
      </c>
      <c r="D80">
        <v>67</v>
      </c>
      <c r="E80">
        <v>15628.42</v>
      </c>
      <c r="G80" s="3" t="s">
        <v>146</v>
      </c>
      <c r="H80">
        <v>2271.64</v>
      </c>
      <c r="I80">
        <v>13467.58</v>
      </c>
      <c r="J80">
        <v>0</v>
      </c>
      <c r="K80">
        <v>9573.34</v>
      </c>
      <c r="L80">
        <v>0</v>
      </c>
      <c r="M80">
        <v>25312.559999999998</v>
      </c>
      <c r="N80">
        <f>_xlfn.FORECAST.LINEAR(5,H80:K80, {1,2,3,4})</f>
        <v>8437.52</v>
      </c>
      <c r="O80">
        <f>_xlfn.FORECAST.ETS(2024, H80:K80, {2020,2021,2022,2023})</f>
        <v>7113.6538399277952</v>
      </c>
      <c r="Q80" s="3" t="s">
        <v>187</v>
      </c>
      <c r="R80" s="7">
        <v>8471.4399999999987</v>
      </c>
    </row>
    <row r="81" spans="1:18" x14ac:dyDescent="0.35">
      <c r="A81">
        <v>22</v>
      </c>
      <c r="B81" t="s">
        <v>48</v>
      </c>
      <c r="C81">
        <v>2020</v>
      </c>
      <c r="D81">
        <v>19</v>
      </c>
      <c r="E81">
        <v>527.63</v>
      </c>
      <c r="G81" s="3" t="s">
        <v>162</v>
      </c>
      <c r="H81">
        <v>599.29999999999995</v>
      </c>
      <c r="I81">
        <v>968.1</v>
      </c>
      <c r="J81">
        <v>1383</v>
      </c>
      <c r="K81">
        <v>1014.2</v>
      </c>
      <c r="L81">
        <v>0</v>
      </c>
      <c r="M81">
        <v>3964.6000000000004</v>
      </c>
      <c r="N81">
        <f>_xlfn.FORECAST.LINEAR(5,H81:K81, {1,2,3,4})</f>
        <v>1406.0500000000002</v>
      </c>
      <c r="O81">
        <f>_xlfn.FORECAST.ETS(2024, H81:K81, {2020,2021,2022,2023})</f>
        <v>1312.5688091877239</v>
      </c>
      <c r="Q81" s="3" t="s">
        <v>124</v>
      </c>
      <c r="R81" s="7">
        <v>8450.7749999999996</v>
      </c>
    </row>
    <row r="82" spans="1:18" x14ac:dyDescent="0.35">
      <c r="A82">
        <v>22</v>
      </c>
      <c r="B82" t="s">
        <v>48</v>
      </c>
      <c r="C82">
        <v>2021</v>
      </c>
      <c r="D82">
        <v>64</v>
      </c>
      <c r="E82">
        <v>1777.28</v>
      </c>
      <c r="G82" s="3" t="s">
        <v>31</v>
      </c>
      <c r="H82">
        <v>13465.47</v>
      </c>
      <c r="I82">
        <v>1303.1099999999999</v>
      </c>
      <c r="J82">
        <v>9556.14</v>
      </c>
      <c r="K82">
        <v>13465.47</v>
      </c>
      <c r="L82">
        <v>0</v>
      </c>
      <c r="M82">
        <v>37790.19</v>
      </c>
      <c r="N82">
        <f>_xlfn.FORECAST.LINEAR(5,H82:K82, {1,2,3,4})</f>
        <v>11510.805</v>
      </c>
      <c r="O82">
        <f>_xlfn.FORECAST.ETS(2024, H82:K82, {2020,2021,2022,2023})</f>
        <v>11635.495172306926</v>
      </c>
      <c r="Q82" s="3" t="s">
        <v>134</v>
      </c>
      <c r="R82" s="7">
        <v>8303.1150000000016</v>
      </c>
    </row>
    <row r="83" spans="1:18" x14ac:dyDescent="0.35">
      <c r="A83">
        <v>22</v>
      </c>
      <c r="B83" t="s">
        <v>48</v>
      </c>
      <c r="C83">
        <v>2022</v>
      </c>
      <c r="D83">
        <v>57</v>
      </c>
      <c r="E83">
        <v>1582.89</v>
      </c>
      <c r="G83" s="3" t="s">
        <v>173</v>
      </c>
      <c r="H83">
        <v>8874.06</v>
      </c>
      <c r="I83">
        <v>8874.06</v>
      </c>
      <c r="J83">
        <v>9556.68</v>
      </c>
      <c r="K83">
        <v>16724.189999999999</v>
      </c>
      <c r="L83">
        <v>0</v>
      </c>
      <c r="M83">
        <v>44028.99</v>
      </c>
      <c r="N83">
        <f>_xlfn.FORECAST.LINEAR(5,H83:K83, {1,2,3,4})</f>
        <v>17065.5</v>
      </c>
      <c r="O83">
        <f>_xlfn.FORECAST.ETS(2024, H83:K83, {2020,2021,2022,2023})</f>
        <v>17986.550804380393</v>
      </c>
      <c r="Q83" s="3" t="s">
        <v>184</v>
      </c>
      <c r="R83" s="7">
        <v>8247.8900000000012</v>
      </c>
    </row>
    <row r="84" spans="1:18" x14ac:dyDescent="0.35">
      <c r="A84">
        <v>22</v>
      </c>
      <c r="B84" t="s">
        <v>48</v>
      </c>
      <c r="C84">
        <v>2023</v>
      </c>
      <c r="D84">
        <v>32</v>
      </c>
      <c r="E84">
        <v>888.64</v>
      </c>
      <c r="G84" s="3" t="s">
        <v>101</v>
      </c>
      <c r="H84">
        <v>2097.6</v>
      </c>
      <c r="I84">
        <v>138</v>
      </c>
      <c r="J84">
        <v>552</v>
      </c>
      <c r="K84">
        <v>1076.4000000000001</v>
      </c>
      <c r="L84">
        <v>0</v>
      </c>
      <c r="M84">
        <v>3864</v>
      </c>
      <c r="N84">
        <f>_xlfn.FORECAST.LINEAR(5,H84:K84, {1,2,3,4})</f>
        <v>303.60000000000014</v>
      </c>
      <c r="O84">
        <f>_xlfn.FORECAST.ETS(2024, H84:K84, {2020,2021,2022,2023})</f>
        <v>646.73705839765751</v>
      </c>
      <c r="Q84" s="3" t="s">
        <v>180</v>
      </c>
      <c r="R84" s="7">
        <v>8120.4750000000013</v>
      </c>
    </row>
    <row r="85" spans="1:18" x14ac:dyDescent="0.35">
      <c r="A85">
        <v>23</v>
      </c>
      <c r="B85" t="s">
        <v>49</v>
      </c>
      <c r="C85">
        <v>2020</v>
      </c>
      <c r="D85">
        <v>7</v>
      </c>
      <c r="E85">
        <v>2439.85</v>
      </c>
      <c r="G85" s="3" t="s">
        <v>200</v>
      </c>
      <c r="H85">
        <v>1524.6</v>
      </c>
      <c r="I85">
        <v>2831.4</v>
      </c>
      <c r="J85">
        <v>363</v>
      </c>
      <c r="K85">
        <v>0</v>
      </c>
      <c r="L85">
        <v>0</v>
      </c>
      <c r="M85">
        <v>4719</v>
      </c>
      <c r="N85">
        <f>_xlfn.FORECAST.LINEAR(5,H85:K85, {1,2,3,4})</f>
        <v>-580.80000000000018</v>
      </c>
      <c r="O85">
        <f>_xlfn.FORECAST.ETS(2024, H85:K85, {2020,2021,2022,2023})</f>
        <v>-558.68508421840761</v>
      </c>
      <c r="Q85" s="3" t="s">
        <v>76</v>
      </c>
      <c r="R85" s="7">
        <v>7682.22</v>
      </c>
    </row>
    <row r="86" spans="1:18" x14ac:dyDescent="0.35">
      <c r="A86">
        <v>23</v>
      </c>
      <c r="B86" t="s">
        <v>49</v>
      </c>
      <c r="C86">
        <v>2021</v>
      </c>
      <c r="D86">
        <v>76</v>
      </c>
      <c r="E86">
        <v>26489.8</v>
      </c>
      <c r="G86" s="3" t="s">
        <v>202</v>
      </c>
      <c r="H86">
        <v>5175.0600000000004</v>
      </c>
      <c r="I86">
        <v>44693.7</v>
      </c>
      <c r="J86">
        <v>15995.64</v>
      </c>
      <c r="K86">
        <v>16466.099999999999</v>
      </c>
      <c r="L86">
        <v>0</v>
      </c>
      <c r="M86">
        <v>82330.5</v>
      </c>
      <c r="N86">
        <f>_xlfn.FORECAST.LINEAR(5,H86:K86, {1,2,3,4})</f>
        <v>21876.389999999996</v>
      </c>
      <c r="O86">
        <f>_xlfn.FORECAST.ETS(2024, H86:K86, {2020,2021,2022,2023})</f>
        <v>21968.10904778053</v>
      </c>
      <c r="Q86" s="3" t="s">
        <v>191</v>
      </c>
      <c r="R86" s="7">
        <v>7666.1750000000011</v>
      </c>
    </row>
    <row r="87" spans="1:18" x14ac:dyDescent="0.35">
      <c r="A87">
        <v>23</v>
      </c>
      <c r="B87" t="s">
        <v>49</v>
      </c>
      <c r="C87">
        <v>2022</v>
      </c>
      <c r="D87">
        <v>17</v>
      </c>
      <c r="E87">
        <v>5925.35</v>
      </c>
      <c r="G87" s="3" t="s">
        <v>42</v>
      </c>
      <c r="H87">
        <v>3836.25</v>
      </c>
      <c r="I87">
        <v>24412.5</v>
      </c>
      <c r="J87">
        <v>0</v>
      </c>
      <c r="K87">
        <v>1046.25</v>
      </c>
      <c r="L87">
        <v>0</v>
      </c>
      <c r="M87">
        <v>29295</v>
      </c>
      <c r="N87">
        <f>_xlfn.FORECAST.LINEAR(5,H87:K87, {1,2,3,4})</f>
        <v>-871.875</v>
      </c>
      <c r="O87">
        <f>_xlfn.FORECAST.ETS(2024, H87:K87, {2020,2021,2022,2023})</f>
        <v>-595.53713483558158</v>
      </c>
      <c r="Q87" s="3" t="s">
        <v>128</v>
      </c>
      <c r="R87" s="7">
        <v>7619.38</v>
      </c>
    </row>
    <row r="88" spans="1:18" x14ac:dyDescent="0.35">
      <c r="A88">
        <v>23</v>
      </c>
      <c r="B88" t="s">
        <v>49</v>
      </c>
      <c r="C88">
        <v>2023</v>
      </c>
      <c r="D88">
        <v>5</v>
      </c>
      <c r="E88">
        <v>1742.75</v>
      </c>
      <c r="G88" s="3" t="s">
        <v>214</v>
      </c>
      <c r="H88">
        <v>9562.24</v>
      </c>
      <c r="I88">
        <v>2689.38</v>
      </c>
      <c r="J88">
        <v>2988.2</v>
      </c>
      <c r="K88">
        <v>11952.8</v>
      </c>
      <c r="L88">
        <v>0</v>
      </c>
      <c r="M88">
        <v>27192.62</v>
      </c>
      <c r="N88">
        <f>_xlfn.FORECAST.LINEAR(5,H88:K88, {1,2,3,4})</f>
        <v>8665.7799999999988</v>
      </c>
      <c r="O88">
        <f>_xlfn.FORECAST.ETS(2024, H88:K88, {2020,2021,2022,2023})</f>
        <v>10764.378506063902</v>
      </c>
      <c r="Q88" s="3" t="s">
        <v>83</v>
      </c>
      <c r="R88" s="7">
        <v>7455.1950000000015</v>
      </c>
    </row>
    <row r="89" spans="1:18" x14ac:dyDescent="0.35">
      <c r="A89">
        <v>24</v>
      </c>
      <c r="B89" t="s">
        <v>50</v>
      </c>
      <c r="C89">
        <v>2020</v>
      </c>
      <c r="D89">
        <v>18</v>
      </c>
      <c r="E89">
        <v>4074.66</v>
      </c>
      <c r="G89" s="3" t="s">
        <v>140</v>
      </c>
      <c r="H89">
        <v>2852.64</v>
      </c>
      <c r="I89">
        <v>31379.040000000001</v>
      </c>
      <c r="J89">
        <v>20443.919999999998</v>
      </c>
      <c r="K89">
        <v>6656.16</v>
      </c>
      <c r="L89">
        <v>0</v>
      </c>
      <c r="M89">
        <v>61331.759999999995</v>
      </c>
      <c r="N89">
        <f>_xlfn.FORECAST.LINEAR(5,H89:K89, {1,2,3,4})</f>
        <v>15451.799999999997</v>
      </c>
      <c r="O89">
        <f>_xlfn.FORECAST.ETS(2024, H89:K89, {2020,2021,2022,2023})</f>
        <v>9617.4542085937301</v>
      </c>
      <c r="Q89" s="3" t="s">
        <v>90</v>
      </c>
      <c r="R89" s="7">
        <v>7413.7800000000007</v>
      </c>
    </row>
    <row r="90" spans="1:18" x14ac:dyDescent="0.35">
      <c r="A90">
        <v>24</v>
      </c>
      <c r="B90" t="s">
        <v>50</v>
      </c>
      <c r="C90">
        <v>2021</v>
      </c>
      <c r="D90">
        <v>20</v>
      </c>
      <c r="E90">
        <v>4527.3999999999996</v>
      </c>
      <c r="G90" s="3" t="s">
        <v>44</v>
      </c>
      <c r="H90">
        <v>3567.72</v>
      </c>
      <c r="I90">
        <v>1921.08</v>
      </c>
      <c r="J90">
        <v>4253.82</v>
      </c>
      <c r="K90">
        <v>1372.2</v>
      </c>
      <c r="L90">
        <v>0</v>
      </c>
      <c r="M90">
        <v>11114.82</v>
      </c>
      <c r="N90">
        <f>_xlfn.FORECAST.LINEAR(5,H90:K90, {1,2,3,4})</f>
        <v>1715.25</v>
      </c>
      <c r="O90">
        <f>_xlfn.FORECAST.ETS(2024, H90:K90, {2020,2021,2022,2023})</f>
        <v>1645.1437216280053</v>
      </c>
      <c r="Q90" s="3" t="s">
        <v>209</v>
      </c>
      <c r="R90" s="7">
        <v>7377.5249999999996</v>
      </c>
    </row>
    <row r="91" spans="1:18" x14ac:dyDescent="0.35">
      <c r="A91">
        <v>24</v>
      </c>
      <c r="B91" t="s">
        <v>50</v>
      </c>
      <c r="C91">
        <v>2022</v>
      </c>
      <c r="D91">
        <v>65</v>
      </c>
      <c r="E91">
        <v>14714.05</v>
      </c>
      <c r="G91" s="3" t="s">
        <v>63</v>
      </c>
      <c r="H91">
        <v>2914.98</v>
      </c>
      <c r="I91">
        <v>1534.2</v>
      </c>
      <c r="J91">
        <v>3145.11</v>
      </c>
      <c r="K91">
        <v>0</v>
      </c>
      <c r="L91">
        <v>0</v>
      </c>
      <c r="M91">
        <v>7594.2900000000009</v>
      </c>
      <c r="N91">
        <f>_xlfn.FORECAST.LINEAR(5,H91:K91, {1,2,3,4})</f>
        <v>115.06500000000005</v>
      </c>
      <c r="O91">
        <f>_xlfn.FORECAST.ETS(2024, H91:K91, {2020,2021,2022,2023})</f>
        <v>-173.07011577285152</v>
      </c>
      <c r="Q91" s="3" t="s">
        <v>127</v>
      </c>
      <c r="R91" s="7">
        <v>7169.9550000000017</v>
      </c>
    </row>
    <row r="92" spans="1:18" x14ac:dyDescent="0.35">
      <c r="A92">
        <v>24</v>
      </c>
      <c r="B92" t="s">
        <v>50</v>
      </c>
      <c r="C92">
        <v>2023</v>
      </c>
      <c r="D92">
        <v>15</v>
      </c>
      <c r="E92">
        <v>3395.55</v>
      </c>
      <c r="G92" s="3" t="s">
        <v>212</v>
      </c>
      <c r="H92">
        <v>1540.8</v>
      </c>
      <c r="I92">
        <v>6676.8</v>
      </c>
      <c r="J92">
        <v>5778</v>
      </c>
      <c r="K92">
        <v>1540.8</v>
      </c>
      <c r="L92">
        <v>0</v>
      </c>
      <c r="M92">
        <v>15536.4</v>
      </c>
      <c r="N92">
        <f>_xlfn.FORECAST.LINEAR(5,H92:K92, {1,2,3,4})</f>
        <v>3659.4</v>
      </c>
      <c r="O92">
        <f>_xlfn.FORECAST.ETS(2024, H92:K92, {2020,2021,2022,2023})</f>
        <v>2397.3198457764852</v>
      </c>
      <c r="Q92" s="3" t="s">
        <v>182</v>
      </c>
      <c r="R92" s="7">
        <v>7037.2750000000015</v>
      </c>
    </row>
    <row r="93" spans="1:18" x14ac:dyDescent="0.35">
      <c r="A93">
        <v>25</v>
      </c>
      <c r="B93" t="s">
        <v>51</v>
      </c>
      <c r="C93">
        <v>2020</v>
      </c>
      <c r="D93">
        <v>18</v>
      </c>
      <c r="E93">
        <v>4748.04</v>
      </c>
      <c r="G93" s="3" t="s">
        <v>178</v>
      </c>
      <c r="H93">
        <v>11.59</v>
      </c>
      <c r="I93">
        <v>13.42</v>
      </c>
      <c r="J93">
        <v>24.4</v>
      </c>
      <c r="K93">
        <v>49.41</v>
      </c>
      <c r="L93">
        <v>0</v>
      </c>
      <c r="M93">
        <v>98.82</v>
      </c>
      <c r="N93">
        <f>_xlfn.FORECAST.LINEAR(5,H93:K93, {1,2,3,4})</f>
        <v>55.814999999999998</v>
      </c>
      <c r="O93">
        <f>_xlfn.FORECAST.ETS(2024, H93:K93, {2020,2021,2022,2023})</f>
        <v>58.8714660815439</v>
      </c>
      <c r="Q93" s="3" t="s">
        <v>153</v>
      </c>
      <c r="R93" s="7">
        <v>6947.5999999999985</v>
      </c>
    </row>
    <row r="94" spans="1:18" x14ac:dyDescent="0.35">
      <c r="A94">
        <v>25</v>
      </c>
      <c r="B94" t="s">
        <v>51</v>
      </c>
      <c r="C94">
        <v>2021</v>
      </c>
      <c r="D94">
        <v>11</v>
      </c>
      <c r="E94">
        <v>2901.58</v>
      </c>
      <c r="G94" s="3" t="s">
        <v>48</v>
      </c>
      <c r="H94">
        <v>527.63</v>
      </c>
      <c r="I94">
        <v>1777.28</v>
      </c>
      <c r="J94">
        <v>1582.89</v>
      </c>
      <c r="K94">
        <v>888.64</v>
      </c>
      <c r="L94">
        <v>0</v>
      </c>
      <c r="M94">
        <v>4776.4400000000005</v>
      </c>
      <c r="N94">
        <f>_xlfn.FORECAST.LINEAR(5,H94:K94, {1,2,3,4})</f>
        <v>1416.2700000000002</v>
      </c>
      <c r="O94">
        <f>_xlfn.FORECAST.ETS(2024, H94:K94, {2020,2021,2022,2023})</f>
        <v>1152.3724553630182</v>
      </c>
      <c r="Q94" s="3" t="s">
        <v>114</v>
      </c>
      <c r="R94" s="7">
        <v>6867.9100000000017</v>
      </c>
    </row>
    <row r="95" spans="1:18" x14ac:dyDescent="0.35">
      <c r="A95">
        <v>25</v>
      </c>
      <c r="B95" t="s">
        <v>51</v>
      </c>
      <c r="C95">
        <v>2022</v>
      </c>
      <c r="D95">
        <v>24</v>
      </c>
      <c r="E95">
        <v>6330.72</v>
      </c>
      <c r="G95" s="3" t="s">
        <v>170</v>
      </c>
      <c r="H95">
        <v>3878.84</v>
      </c>
      <c r="I95">
        <v>24381.279999999999</v>
      </c>
      <c r="J95">
        <v>4987.08</v>
      </c>
      <c r="K95">
        <v>4432.96</v>
      </c>
      <c r="L95">
        <v>0</v>
      </c>
      <c r="M95">
        <v>37680.159999999996</v>
      </c>
      <c r="N95">
        <f>_xlfn.FORECAST.LINEAR(5,H95:K95, {1,2,3,4})</f>
        <v>4987.08</v>
      </c>
      <c r="O95">
        <f>_xlfn.FORECAST.ETS(2024, H95:K95, {2020,2021,2022,2023})</f>
        <v>5102.4994609541436</v>
      </c>
      <c r="Q95" s="3" t="s">
        <v>192</v>
      </c>
      <c r="R95" s="7">
        <v>6689.98</v>
      </c>
    </row>
    <row r="96" spans="1:18" x14ac:dyDescent="0.35">
      <c r="A96">
        <v>25</v>
      </c>
      <c r="B96" t="s">
        <v>51</v>
      </c>
      <c r="C96">
        <v>2023</v>
      </c>
      <c r="D96">
        <v>32</v>
      </c>
      <c r="E96">
        <v>8440.9599999999991</v>
      </c>
      <c r="G96" s="3" t="s">
        <v>95</v>
      </c>
      <c r="H96">
        <v>19144.02</v>
      </c>
      <c r="I96">
        <v>41934.519999999997</v>
      </c>
      <c r="J96">
        <v>10027.82</v>
      </c>
      <c r="K96">
        <v>14585.92</v>
      </c>
      <c r="L96">
        <v>0</v>
      </c>
      <c r="M96">
        <v>85692.279999999984</v>
      </c>
      <c r="N96">
        <f>_xlfn.FORECAST.LINEAR(5,H96:K96, {1,2,3,4})</f>
        <v>10027.819999999992</v>
      </c>
      <c r="O96">
        <f>_xlfn.FORECAST.ETS(2024, H96:K96, {2020,2021,2022,2023})</f>
        <v>10555.007995411419</v>
      </c>
      <c r="Q96" s="3" t="s">
        <v>105</v>
      </c>
      <c r="R96" s="7">
        <v>6578.2950000000001</v>
      </c>
    </row>
    <row r="97" spans="1:18" x14ac:dyDescent="0.35">
      <c r="A97">
        <v>26</v>
      </c>
      <c r="B97" t="s">
        <v>52</v>
      </c>
      <c r="C97">
        <v>2020</v>
      </c>
      <c r="D97">
        <v>55</v>
      </c>
      <c r="E97">
        <v>10127.15</v>
      </c>
      <c r="G97" s="3" t="s">
        <v>55</v>
      </c>
      <c r="H97">
        <v>5032.62</v>
      </c>
      <c r="I97">
        <v>5591.8</v>
      </c>
      <c r="J97">
        <v>20410.07</v>
      </c>
      <c r="K97">
        <v>11742.78</v>
      </c>
      <c r="L97">
        <v>0</v>
      </c>
      <c r="M97">
        <v>42777.27</v>
      </c>
      <c r="N97">
        <f>_xlfn.FORECAST.LINEAR(5,H97:K97, {1,2,3,4})</f>
        <v>19431.504999999997</v>
      </c>
      <c r="O97">
        <f>_xlfn.FORECAST.ETS(2024, H97:K97, {2020,2021,2022,2023})</f>
        <v>17827.998723225795</v>
      </c>
      <c r="Q97" s="3" t="s">
        <v>99</v>
      </c>
      <c r="R97" s="7">
        <v>6507</v>
      </c>
    </row>
    <row r="98" spans="1:18" x14ac:dyDescent="0.35">
      <c r="A98">
        <v>26</v>
      </c>
      <c r="B98" t="s">
        <v>52</v>
      </c>
      <c r="C98">
        <v>2021</v>
      </c>
      <c r="D98">
        <v>53</v>
      </c>
      <c r="E98">
        <v>9758.89</v>
      </c>
      <c r="G98" s="3" t="s">
        <v>65</v>
      </c>
      <c r="H98">
        <v>23275.200000000001</v>
      </c>
      <c r="I98">
        <v>38016.160000000003</v>
      </c>
      <c r="J98">
        <v>7370.48</v>
      </c>
      <c r="K98">
        <v>7758.4</v>
      </c>
      <c r="L98">
        <v>0</v>
      </c>
      <c r="M98">
        <v>76420.239999999991</v>
      </c>
      <c r="N98">
        <f>_xlfn.FORECAST.LINEAR(5,H98:K98, {1,2,3,4})</f>
        <v>-193.9600000000064</v>
      </c>
      <c r="O98">
        <f>_xlfn.FORECAST.ETS(2024, H98:K98, {2020,2021,2022,2023})</f>
        <v>270.40415776179492</v>
      </c>
      <c r="Q98" s="3" t="s">
        <v>52</v>
      </c>
      <c r="R98" s="7">
        <v>6444.5500000000011</v>
      </c>
    </row>
    <row r="99" spans="1:18" x14ac:dyDescent="0.35">
      <c r="A99">
        <v>26</v>
      </c>
      <c r="B99" t="s">
        <v>52</v>
      </c>
      <c r="C99">
        <v>2022</v>
      </c>
      <c r="D99">
        <v>69</v>
      </c>
      <c r="E99">
        <v>12704.97</v>
      </c>
      <c r="G99" s="3" t="s">
        <v>223</v>
      </c>
      <c r="H99">
        <v>24283.84</v>
      </c>
      <c r="I99">
        <v>11274.64</v>
      </c>
      <c r="J99">
        <v>13876.48</v>
      </c>
      <c r="K99">
        <v>9540.08</v>
      </c>
      <c r="L99">
        <v>0</v>
      </c>
      <c r="M99">
        <v>58975.039999999994</v>
      </c>
      <c r="N99">
        <f>_xlfn.FORECAST.LINEAR(5,H99:K99, {1,2,3,4})</f>
        <v>4336.3999999999978</v>
      </c>
      <c r="O99">
        <f>_xlfn.FORECAST.ETS(2024, H99:K99, {2020,2021,2022,2023})</f>
        <v>4306.2809604040394</v>
      </c>
      <c r="Q99" s="3" t="s">
        <v>119</v>
      </c>
      <c r="R99" s="7">
        <v>6252.5</v>
      </c>
    </row>
    <row r="100" spans="1:18" x14ac:dyDescent="0.35">
      <c r="A100">
        <v>26</v>
      </c>
      <c r="B100" t="s">
        <v>52</v>
      </c>
      <c r="C100">
        <v>2023</v>
      </c>
      <c r="D100">
        <v>28</v>
      </c>
      <c r="E100">
        <v>5155.6400000000003</v>
      </c>
      <c r="G100" s="3" t="s">
        <v>72</v>
      </c>
      <c r="H100">
        <v>10236.799999999999</v>
      </c>
      <c r="I100">
        <v>6946.4</v>
      </c>
      <c r="J100">
        <v>16452</v>
      </c>
      <c r="K100">
        <v>17914.400000000001</v>
      </c>
      <c r="L100">
        <v>0</v>
      </c>
      <c r="M100">
        <v>51549.599999999999</v>
      </c>
      <c r="N100">
        <f>_xlfn.FORECAST.LINEAR(5,H100:K100, {1,2,3,4})</f>
        <v>21022</v>
      </c>
      <c r="O100">
        <f>_xlfn.FORECAST.ETS(2024, H100:K100, {2020,2021,2022,2023})</f>
        <v>20915.578688143258</v>
      </c>
      <c r="Q100" s="3" t="s">
        <v>175</v>
      </c>
      <c r="R100" s="7">
        <v>6141</v>
      </c>
    </row>
    <row r="101" spans="1:18" x14ac:dyDescent="0.35">
      <c r="A101">
        <v>27</v>
      </c>
      <c r="B101" t="s">
        <v>53</v>
      </c>
      <c r="C101">
        <v>2020</v>
      </c>
      <c r="D101">
        <v>62</v>
      </c>
      <c r="E101">
        <v>1954.86</v>
      </c>
      <c r="G101" s="3" t="s">
        <v>28</v>
      </c>
      <c r="H101">
        <v>6139.14</v>
      </c>
      <c r="I101">
        <v>7600.84</v>
      </c>
      <c r="J101">
        <v>2338.7199999999998</v>
      </c>
      <c r="K101">
        <v>1754.04</v>
      </c>
      <c r="L101">
        <v>0</v>
      </c>
      <c r="M101">
        <v>17832.739999999998</v>
      </c>
      <c r="N101">
        <f>_xlfn.FORECAST.LINEAR(5,H101:K101, {1,2,3,4})</f>
        <v>-146.17000000000007</v>
      </c>
      <c r="O101">
        <f>_xlfn.FORECAST.ETS(2024, H101:K101, {2020,2021,2022,2023})</f>
        <v>-74.602899399831159</v>
      </c>
      <c r="Q101" s="3" t="s">
        <v>80</v>
      </c>
      <c r="R101" s="7">
        <v>6124.7999999999984</v>
      </c>
    </row>
    <row r="102" spans="1:18" x14ac:dyDescent="0.35">
      <c r="A102">
        <v>27</v>
      </c>
      <c r="B102" t="s">
        <v>53</v>
      </c>
      <c r="C102">
        <v>2021</v>
      </c>
      <c r="D102">
        <v>39</v>
      </c>
      <c r="E102">
        <v>1229.67</v>
      </c>
      <c r="G102" s="3" t="s">
        <v>177</v>
      </c>
      <c r="H102">
        <v>3690.06</v>
      </c>
      <c r="I102">
        <v>7380.12</v>
      </c>
      <c r="J102">
        <v>1341.84</v>
      </c>
      <c r="K102">
        <v>3019.14</v>
      </c>
      <c r="L102">
        <v>0</v>
      </c>
      <c r="M102">
        <v>15431.16</v>
      </c>
      <c r="N102">
        <f>_xlfn.FORECAST.LINEAR(5,H102:K102, {1,2,3,4})</f>
        <v>1845.0299999999997</v>
      </c>
      <c r="O102">
        <f>_xlfn.FORECAST.ETS(2024, H102:K102, {2020,2021,2022,2023})</f>
        <v>1981.4644265450465</v>
      </c>
      <c r="Q102" s="3" t="s">
        <v>78</v>
      </c>
      <c r="R102" s="7">
        <v>5645.7699999999995</v>
      </c>
    </row>
    <row r="103" spans="1:18" x14ac:dyDescent="0.35">
      <c r="A103">
        <v>27</v>
      </c>
      <c r="B103" t="s">
        <v>53</v>
      </c>
      <c r="C103">
        <v>2022</v>
      </c>
      <c r="D103">
        <v>23</v>
      </c>
      <c r="E103">
        <v>725.19</v>
      </c>
      <c r="G103" s="3" t="s">
        <v>60</v>
      </c>
      <c r="H103">
        <v>21550.69</v>
      </c>
      <c r="I103">
        <v>11874.87</v>
      </c>
      <c r="J103">
        <v>3958.29</v>
      </c>
      <c r="K103">
        <v>14073.92</v>
      </c>
      <c r="L103">
        <v>0</v>
      </c>
      <c r="M103">
        <v>51457.77</v>
      </c>
      <c r="N103">
        <f>_xlfn.FORECAST.LINEAR(5,H103:K103, {1,2,3,4})</f>
        <v>5277.7200000000012</v>
      </c>
      <c r="O103">
        <f>_xlfn.FORECAST.ETS(2024, H103:K103, {2020,2021,2022,2023})</f>
        <v>7819.5851241179689</v>
      </c>
      <c r="Q103" s="3" t="s">
        <v>60</v>
      </c>
      <c r="R103" s="7">
        <v>5277.7200000000012</v>
      </c>
    </row>
    <row r="104" spans="1:18" x14ac:dyDescent="0.35">
      <c r="A104">
        <v>27</v>
      </c>
      <c r="B104" t="s">
        <v>53</v>
      </c>
      <c r="C104">
        <v>2023</v>
      </c>
      <c r="D104">
        <v>31</v>
      </c>
      <c r="E104">
        <v>977.43</v>
      </c>
      <c r="G104" s="3" t="s">
        <v>191</v>
      </c>
      <c r="H104">
        <v>15053.58</v>
      </c>
      <c r="I104">
        <v>10872.03</v>
      </c>
      <c r="J104">
        <v>1393.85</v>
      </c>
      <c r="K104">
        <v>14496.04</v>
      </c>
      <c r="L104">
        <v>0</v>
      </c>
      <c r="M104">
        <v>41815.5</v>
      </c>
      <c r="N104">
        <f>_xlfn.FORECAST.LINEAR(5,H104:K104, {1,2,3,4})</f>
        <v>7666.1750000000011</v>
      </c>
      <c r="O104">
        <f>_xlfn.FORECAST.ETS(2024, H104:K104, {2020,2021,2022,2023})</f>
        <v>10712.219844009654</v>
      </c>
      <c r="Q104" s="3" t="s">
        <v>218</v>
      </c>
      <c r="R104" s="7">
        <v>5246.5300000000007</v>
      </c>
    </row>
    <row r="105" spans="1:18" x14ac:dyDescent="0.35">
      <c r="A105">
        <v>28</v>
      </c>
      <c r="B105" t="s">
        <v>54</v>
      </c>
      <c r="C105">
        <v>2020</v>
      </c>
      <c r="D105">
        <v>29</v>
      </c>
      <c r="E105">
        <v>9189.81</v>
      </c>
      <c r="G105" s="3" t="s">
        <v>39</v>
      </c>
      <c r="H105">
        <v>4267.5</v>
      </c>
      <c r="I105">
        <v>0</v>
      </c>
      <c r="J105">
        <v>10668.75</v>
      </c>
      <c r="K105">
        <v>8535</v>
      </c>
      <c r="L105">
        <v>0</v>
      </c>
      <c r="M105">
        <v>23471.25</v>
      </c>
      <c r="N105">
        <f>_xlfn.FORECAST.LINEAR(5,H105:K105, {1,2,3,4})</f>
        <v>11735.625</v>
      </c>
      <c r="O105">
        <f>_xlfn.FORECAST.ETS(2024, H105:K105, {2020,2021,2022,2023})</f>
        <v>11492.971024357234</v>
      </c>
      <c r="Q105" s="3" t="s">
        <v>152</v>
      </c>
      <c r="R105" s="7">
        <v>5183.9300000000012</v>
      </c>
    </row>
    <row r="106" spans="1:18" x14ac:dyDescent="0.35">
      <c r="A106">
        <v>28</v>
      </c>
      <c r="B106" t="s">
        <v>54</v>
      </c>
      <c r="C106">
        <v>2021</v>
      </c>
      <c r="D106">
        <v>42</v>
      </c>
      <c r="E106">
        <v>13309.38</v>
      </c>
      <c r="G106" s="3" t="s">
        <v>145</v>
      </c>
      <c r="H106">
        <v>13643.63</v>
      </c>
      <c r="I106">
        <v>24464.44</v>
      </c>
      <c r="J106">
        <v>34814.78</v>
      </c>
      <c r="K106">
        <v>24464.44</v>
      </c>
      <c r="L106">
        <v>0</v>
      </c>
      <c r="M106">
        <v>97387.290000000008</v>
      </c>
      <c r="N106">
        <f>_xlfn.FORECAST.LINEAR(5,H106:K106, {1,2,3,4})</f>
        <v>35050.014999999999</v>
      </c>
      <c r="O106">
        <f>_xlfn.FORECAST.ETS(2024, H106:K106, {2020,2021,2022,2023})</f>
        <v>32346.758975799799</v>
      </c>
      <c r="Q106" s="3" t="s">
        <v>169</v>
      </c>
      <c r="R106" s="7">
        <v>5150.5400000000009</v>
      </c>
    </row>
    <row r="107" spans="1:18" x14ac:dyDescent="0.35">
      <c r="A107">
        <v>28</v>
      </c>
      <c r="B107" t="s">
        <v>54</v>
      </c>
      <c r="C107">
        <v>2022</v>
      </c>
      <c r="D107">
        <v>21</v>
      </c>
      <c r="E107">
        <v>6654.69</v>
      </c>
      <c r="G107" s="3" t="s">
        <v>205</v>
      </c>
      <c r="H107">
        <v>25127.96</v>
      </c>
      <c r="I107">
        <v>8698.14</v>
      </c>
      <c r="J107">
        <v>12563.98</v>
      </c>
      <c r="K107">
        <v>8214.91</v>
      </c>
      <c r="L107">
        <v>0</v>
      </c>
      <c r="M107">
        <v>54604.990000000005</v>
      </c>
      <c r="N107">
        <f>_xlfn.FORECAST.LINEAR(5,H107:K107, {1,2,3,4})</f>
        <v>1932.9200000000019</v>
      </c>
      <c r="O107">
        <f>_xlfn.FORECAST.ETS(2024, H107:K107, {2020,2021,2022,2023})</f>
        <v>1921.7017204054503</v>
      </c>
      <c r="Q107" s="3" t="s">
        <v>132</v>
      </c>
      <c r="R107" s="7">
        <v>5038.18</v>
      </c>
    </row>
    <row r="108" spans="1:18" x14ac:dyDescent="0.35">
      <c r="A108">
        <v>28</v>
      </c>
      <c r="B108" t="s">
        <v>54</v>
      </c>
      <c r="C108">
        <v>2023</v>
      </c>
      <c r="D108">
        <v>11</v>
      </c>
      <c r="E108">
        <v>3485.79</v>
      </c>
      <c r="G108" s="3" t="s">
        <v>219</v>
      </c>
      <c r="H108">
        <v>16584.54</v>
      </c>
      <c r="I108">
        <v>11507.64</v>
      </c>
      <c r="J108">
        <v>10153.799999999999</v>
      </c>
      <c r="K108">
        <v>5415.36</v>
      </c>
      <c r="L108">
        <v>0</v>
      </c>
      <c r="M108">
        <v>43661.34</v>
      </c>
      <c r="N108">
        <f>_xlfn.FORECAST.LINEAR(5,H108:K108, {1,2,3,4})</f>
        <v>2199.989999999998</v>
      </c>
      <c r="O108">
        <f>_xlfn.FORECAST.ETS(2024, H108:K108, {2020,2021,2022,2023})</f>
        <v>2418.8640178278733</v>
      </c>
      <c r="Q108" s="3" t="s">
        <v>170</v>
      </c>
      <c r="R108" s="7">
        <v>4987.08</v>
      </c>
    </row>
    <row r="109" spans="1:18" x14ac:dyDescent="0.35">
      <c r="A109">
        <v>29</v>
      </c>
      <c r="B109" t="s">
        <v>55</v>
      </c>
      <c r="C109">
        <v>2020</v>
      </c>
      <c r="D109">
        <v>18</v>
      </c>
      <c r="E109">
        <v>5032.62</v>
      </c>
      <c r="G109" s="3" t="s">
        <v>120</v>
      </c>
      <c r="H109">
        <v>0</v>
      </c>
      <c r="I109">
        <v>11000.02</v>
      </c>
      <c r="J109">
        <v>8735.31</v>
      </c>
      <c r="K109">
        <v>12617.67</v>
      </c>
      <c r="L109">
        <v>0</v>
      </c>
      <c r="M109">
        <v>32353</v>
      </c>
      <c r="N109">
        <f>_xlfn.FORECAST.LINEAR(5,H109:K109, {1,2,3,4})</f>
        <v>16985.325000000001</v>
      </c>
      <c r="O109">
        <f>_xlfn.FORECAST.ETS(2024, H109:K109, {2020,2021,2022,2023})</f>
        <v>17019.646480743962</v>
      </c>
      <c r="Q109" s="3" t="s">
        <v>168</v>
      </c>
      <c r="R109" s="7">
        <v>4899.9299999999985</v>
      </c>
    </row>
    <row r="110" spans="1:18" x14ac:dyDescent="0.35">
      <c r="A110">
        <v>29</v>
      </c>
      <c r="B110" t="s">
        <v>55</v>
      </c>
      <c r="C110">
        <v>2021</v>
      </c>
      <c r="D110">
        <v>20</v>
      </c>
      <c r="E110">
        <v>5591.8</v>
      </c>
      <c r="G110" s="3" t="s">
        <v>151</v>
      </c>
      <c r="H110">
        <v>20552.7</v>
      </c>
      <c r="I110">
        <v>13212.45</v>
      </c>
      <c r="J110">
        <v>19574</v>
      </c>
      <c r="K110">
        <v>10765.7</v>
      </c>
      <c r="L110">
        <v>0</v>
      </c>
      <c r="M110">
        <v>64104.850000000006</v>
      </c>
      <c r="N110">
        <f>_xlfn.FORECAST.LINEAR(5,H110:K110, {1,2,3,4})</f>
        <v>10276.35</v>
      </c>
      <c r="O110">
        <f>_xlfn.FORECAST.ETS(2024, H110:K110, {2020,2021,2022,2023})</f>
        <v>10819.156915800091</v>
      </c>
      <c r="Q110" s="3" t="s">
        <v>104</v>
      </c>
      <c r="R110" s="7">
        <v>4879.8899999999994</v>
      </c>
    </row>
    <row r="111" spans="1:18" x14ac:dyDescent="0.35">
      <c r="A111">
        <v>29</v>
      </c>
      <c r="B111" t="s">
        <v>55</v>
      </c>
      <c r="C111">
        <v>2022</v>
      </c>
      <c r="D111">
        <v>73</v>
      </c>
      <c r="E111">
        <v>20410.07</v>
      </c>
      <c r="G111" s="3" t="s">
        <v>185</v>
      </c>
      <c r="H111">
        <v>2664.2</v>
      </c>
      <c r="I111">
        <v>2797.41</v>
      </c>
      <c r="J111">
        <v>5994.45</v>
      </c>
      <c r="K111">
        <v>2664.2</v>
      </c>
      <c r="L111">
        <v>0</v>
      </c>
      <c r="M111">
        <v>14120.259999999998</v>
      </c>
      <c r="N111">
        <f>_xlfn.FORECAST.LINEAR(5,H111:K111, {1,2,3,4})</f>
        <v>4329.3249999999989</v>
      </c>
      <c r="O111">
        <f>_xlfn.FORECAST.ETS(2024, H111:K111, {2020,2021,2022,2023})</f>
        <v>3567.654014574407</v>
      </c>
      <c r="Q111" s="3" t="s">
        <v>172</v>
      </c>
      <c r="R111" s="7">
        <v>4732.8600000000006</v>
      </c>
    </row>
    <row r="112" spans="1:18" x14ac:dyDescent="0.35">
      <c r="A112">
        <v>29</v>
      </c>
      <c r="B112" t="s">
        <v>55</v>
      </c>
      <c r="C112">
        <v>2023</v>
      </c>
      <c r="D112">
        <v>42</v>
      </c>
      <c r="E112">
        <v>11742.78</v>
      </c>
      <c r="G112" s="3" t="s">
        <v>87</v>
      </c>
      <c r="H112">
        <v>1666.98</v>
      </c>
      <c r="I112">
        <v>1564.92</v>
      </c>
      <c r="J112">
        <v>748.44</v>
      </c>
      <c r="K112">
        <v>1530.9</v>
      </c>
      <c r="L112">
        <v>0</v>
      </c>
      <c r="M112">
        <v>5511.24</v>
      </c>
      <c r="N112">
        <f>_xlfn.FORECAST.LINEAR(5,H112:K112, {1,2,3,4})</f>
        <v>1071.6299999999999</v>
      </c>
      <c r="O112">
        <f>_xlfn.FORECAST.ETS(2024, H112:K112, {2020,2021,2022,2023})</f>
        <v>1270.8990127715867</v>
      </c>
      <c r="Q112" s="3" t="s">
        <v>85</v>
      </c>
      <c r="R112" s="7">
        <v>4626.6799999999994</v>
      </c>
    </row>
    <row r="113" spans="1:18" x14ac:dyDescent="0.35">
      <c r="A113">
        <v>30</v>
      </c>
      <c r="B113" t="s">
        <v>56</v>
      </c>
      <c r="C113">
        <v>2020</v>
      </c>
      <c r="D113">
        <v>18</v>
      </c>
      <c r="E113">
        <v>1033.02</v>
      </c>
      <c r="G113" s="3" t="s">
        <v>38</v>
      </c>
      <c r="H113">
        <v>3248.5</v>
      </c>
      <c r="I113">
        <v>1022</v>
      </c>
      <c r="J113">
        <v>912.5</v>
      </c>
      <c r="K113">
        <v>1204.5</v>
      </c>
      <c r="L113">
        <v>0</v>
      </c>
      <c r="M113">
        <v>6387.5</v>
      </c>
      <c r="N113">
        <f>_xlfn.FORECAST.LINEAR(5,H113:K113, {1,2,3,4})</f>
        <v>36.5</v>
      </c>
      <c r="O113">
        <f>_xlfn.FORECAST.ETS(2024, H113:K113, {2020,2021,2022,2023})</f>
        <v>381.15978447041124</v>
      </c>
      <c r="Q113" s="3" t="s">
        <v>32</v>
      </c>
      <c r="R113" s="7">
        <v>4574.7000000000007</v>
      </c>
    </row>
    <row r="114" spans="1:18" x14ac:dyDescent="0.35">
      <c r="A114">
        <v>30</v>
      </c>
      <c r="B114" t="s">
        <v>56</v>
      </c>
      <c r="C114">
        <v>2021</v>
      </c>
      <c r="D114">
        <v>104</v>
      </c>
      <c r="E114">
        <v>5968.56</v>
      </c>
      <c r="G114" s="3" t="s">
        <v>91</v>
      </c>
      <c r="H114">
        <v>0</v>
      </c>
      <c r="I114">
        <v>4816.8</v>
      </c>
      <c r="J114">
        <v>5298.48</v>
      </c>
      <c r="K114">
        <v>8028</v>
      </c>
      <c r="L114">
        <v>0</v>
      </c>
      <c r="M114">
        <v>18143.28</v>
      </c>
      <c r="N114">
        <f>_xlfn.FORECAST.LINEAR(5,H114:K114, {1,2,3,4})</f>
        <v>10677.24</v>
      </c>
      <c r="O114">
        <f>_xlfn.FORECAST.ETS(2024, H114:K114, {2020,2021,2022,2023})</f>
        <v>10696.743681862579</v>
      </c>
      <c r="Q114" s="3" t="s">
        <v>165</v>
      </c>
      <c r="R114" s="7">
        <v>4509.6428571428569</v>
      </c>
    </row>
    <row r="115" spans="1:18" x14ac:dyDescent="0.35">
      <c r="A115">
        <v>30</v>
      </c>
      <c r="B115" t="s">
        <v>56</v>
      </c>
      <c r="C115">
        <v>2022</v>
      </c>
      <c r="D115">
        <v>23</v>
      </c>
      <c r="E115">
        <v>1319.97</v>
      </c>
      <c r="G115" s="3" t="s">
        <v>180</v>
      </c>
      <c r="H115">
        <v>7972.83</v>
      </c>
      <c r="I115">
        <v>10039.86</v>
      </c>
      <c r="J115">
        <v>2952.9</v>
      </c>
      <c r="K115">
        <v>10630.44</v>
      </c>
      <c r="L115">
        <v>0</v>
      </c>
      <c r="M115">
        <v>31596.030000000006</v>
      </c>
      <c r="N115">
        <f>_xlfn.FORECAST.LINEAR(5,H115:K115, {1,2,3,4})</f>
        <v>8120.4750000000013</v>
      </c>
      <c r="O115">
        <f>_xlfn.FORECAST.ETS(2024, H115:K115, {2020,2021,2022,2023})</f>
        <v>9061.8244710807412</v>
      </c>
      <c r="Q115" s="3" t="s">
        <v>166</v>
      </c>
      <c r="R115" s="7">
        <v>4478.1099999999997</v>
      </c>
    </row>
    <row r="116" spans="1:18" x14ac:dyDescent="0.35">
      <c r="A116">
        <v>30</v>
      </c>
      <c r="B116" t="s">
        <v>56</v>
      </c>
      <c r="C116">
        <v>2023</v>
      </c>
      <c r="D116">
        <v>1</v>
      </c>
      <c r="E116">
        <v>57.39</v>
      </c>
      <c r="G116" s="3" t="s">
        <v>165</v>
      </c>
      <c r="H116">
        <v>1552.5</v>
      </c>
      <c r="I116">
        <v>2691</v>
      </c>
      <c r="J116">
        <v>0</v>
      </c>
      <c r="K116">
        <v>3726</v>
      </c>
      <c r="L116">
        <v>0</v>
      </c>
      <c r="M116">
        <v>7969.5</v>
      </c>
      <c r="N116">
        <f>_xlfn.FORECAST.LINEAR(5,H116:K116, {1,2,3,4})</f>
        <v>2949.75</v>
      </c>
      <c r="O116">
        <f>_xlfn.FORECAST.ETS(2024, H116:K116, {2020,2021,2022,2023})</f>
        <v>3411.2627281642494</v>
      </c>
      <c r="Q116" s="3" t="s">
        <v>29</v>
      </c>
      <c r="R116" s="7">
        <v>4419.5249999999996</v>
      </c>
    </row>
    <row r="117" spans="1:18" x14ac:dyDescent="0.35">
      <c r="A117">
        <v>31</v>
      </c>
      <c r="B117" t="s">
        <v>57</v>
      </c>
      <c r="C117">
        <v>2020</v>
      </c>
      <c r="D117">
        <v>25</v>
      </c>
      <c r="E117">
        <v>5973.5</v>
      </c>
      <c r="G117" s="3" t="s">
        <v>174</v>
      </c>
      <c r="H117">
        <v>242.82</v>
      </c>
      <c r="I117">
        <v>523.98</v>
      </c>
      <c r="J117">
        <v>1099.08</v>
      </c>
      <c r="K117">
        <v>830.7</v>
      </c>
      <c r="L117">
        <v>0</v>
      </c>
      <c r="M117">
        <v>2696.58</v>
      </c>
      <c r="N117">
        <f>_xlfn.FORECAST.LINEAR(5,H117:K117, {1,2,3,4})</f>
        <v>1258.83</v>
      </c>
      <c r="O117">
        <f>_xlfn.FORECAST.ETS(2024, H117:K117, {2020,2021,2022,2023})</f>
        <v>1166.2499580419706</v>
      </c>
      <c r="Q117" s="3" t="s">
        <v>223</v>
      </c>
      <c r="R117" s="7">
        <v>4336.3999999999978</v>
      </c>
    </row>
    <row r="118" spans="1:18" x14ac:dyDescent="0.35">
      <c r="A118">
        <v>31</v>
      </c>
      <c r="B118" t="s">
        <v>57</v>
      </c>
      <c r="C118">
        <v>2021</v>
      </c>
      <c r="D118">
        <v>36</v>
      </c>
      <c r="E118">
        <v>8601.84</v>
      </c>
      <c r="G118" s="3" t="s">
        <v>132</v>
      </c>
      <c r="H118">
        <v>16913.89</v>
      </c>
      <c r="I118">
        <v>22311.94</v>
      </c>
      <c r="J118">
        <v>16913.89</v>
      </c>
      <c r="K118">
        <v>5038.18</v>
      </c>
      <c r="L118">
        <v>0</v>
      </c>
      <c r="M118">
        <v>61177.9</v>
      </c>
      <c r="N118">
        <f>_xlfn.FORECAST.LINEAR(5,H118:K118, {1,2,3,4})</f>
        <v>5038.18</v>
      </c>
      <c r="O118">
        <f>_xlfn.FORECAST.ETS(2024, H118:K118, {2020,2021,2022,2023})</f>
        <v>2715.9512960298571</v>
      </c>
      <c r="Q118" s="3" t="s">
        <v>185</v>
      </c>
      <c r="R118" s="7">
        <v>4329.3249999999989</v>
      </c>
    </row>
    <row r="119" spans="1:18" x14ac:dyDescent="0.35">
      <c r="A119">
        <v>31</v>
      </c>
      <c r="B119" t="s">
        <v>57</v>
      </c>
      <c r="C119">
        <v>2022</v>
      </c>
      <c r="D119">
        <v>32</v>
      </c>
      <c r="E119">
        <v>7646.08</v>
      </c>
      <c r="G119" s="3" t="s">
        <v>115</v>
      </c>
      <c r="H119">
        <v>2524</v>
      </c>
      <c r="I119">
        <v>15144</v>
      </c>
      <c r="J119">
        <v>11673.5</v>
      </c>
      <c r="K119">
        <v>17037</v>
      </c>
      <c r="L119">
        <v>0</v>
      </c>
      <c r="M119">
        <v>46378.5</v>
      </c>
      <c r="N119">
        <f>_xlfn.FORECAST.LINEAR(5,H119:K119, {1,2,3,4})</f>
        <v>21611.75</v>
      </c>
      <c r="O119">
        <f>_xlfn.FORECAST.ETS(2024, H119:K119, {2020,2021,2022,2023})</f>
        <v>21701.166306074861</v>
      </c>
      <c r="Q119" s="3" t="s">
        <v>57</v>
      </c>
      <c r="R119" s="7">
        <v>4181.4500000000007</v>
      </c>
    </row>
    <row r="120" spans="1:18" x14ac:dyDescent="0.35">
      <c r="A120">
        <v>31</v>
      </c>
      <c r="B120" t="s">
        <v>57</v>
      </c>
      <c r="C120">
        <v>2023</v>
      </c>
      <c r="D120">
        <v>14</v>
      </c>
      <c r="E120">
        <v>3345.16</v>
      </c>
      <c r="G120" s="3" t="s">
        <v>62</v>
      </c>
      <c r="H120">
        <v>8200.5</v>
      </c>
      <c r="I120">
        <v>13120.8</v>
      </c>
      <c r="J120">
        <v>29248.45</v>
      </c>
      <c r="K120">
        <v>1913.45</v>
      </c>
      <c r="L120">
        <v>0</v>
      </c>
      <c r="M120">
        <v>52483.199999999997</v>
      </c>
      <c r="N120">
        <f>_xlfn.FORECAST.LINEAR(5,H120:K120, {1,2,3,4})</f>
        <v>12437.425000000001</v>
      </c>
      <c r="O120">
        <f>_xlfn.FORECAST.ETS(2024, H120:K120, {2020,2021,2022,2023})</f>
        <v>6797.814237626927</v>
      </c>
      <c r="Q120" s="3" t="s">
        <v>183</v>
      </c>
      <c r="R120" s="7">
        <v>4002.244999999999</v>
      </c>
    </row>
    <row r="121" spans="1:18" x14ac:dyDescent="0.35">
      <c r="A121">
        <v>32</v>
      </c>
      <c r="B121" t="s">
        <v>58</v>
      </c>
      <c r="C121">
        <v>2020</v>
      </c>
      <c r="D121">
        <v>13</v>
      </c>
      <c r="E121">
        <v>4581.07</v>
      </c>
      <c r="G121" s="3" t="s">
        <v>144</v>
      </c>
      <c r="H121">
        <v>3732.04</v>
      </c>
      <c r="I121">
        <v>12631.52</v>
      </c>
      <c r="J121">
        <v>12918.6</v>
      </c>
      <c r="K121">
        <v>9186.56</v>
      </c>
      <c r="L121">
        <v>0</v>
      </c>
      <c r="M121">
        <v>38468.720000000001</v>
      </c>
      <c r="N121">
        <f>_xlfn.FORECAST.LINEAR(5,H121:K121, {1,2,3,4})</f>
        <v>13779.84</v>
      </c>
      <c r="O121">
        <f>_xlfn.FORECAST.ETS(2024, H121:K121, {2020,2021,2022,2023})</f>
        <v>12073.6610609</v>
      </c>
      <c r="Q121" s="3" t="s">
        <v>181</v>
      </c>
      <c r="R121" s="7">
        <v>3704.4</v>
      </c>
    </row>
    <row r="122" spans="1:18" x14ac:dyDescent="0.35">
      <c r="A122">
        <v>32</v>
      </c>
      <c r="B122" t="s">
        <v>58</v>
      </c>
      <c r="C122">
        <v>2021</v>
      </c>
      <c r="D122">
        <v>17</v>
      </c>
      <c r="E122">
        <v>5990.63</v>
      </c>
      <c r="G122" s="3" t="s">
        <v>37</v>
      </c>
      <c r="H122">
        <v>0</v>
      </c>
      <c r="I122">
        <v>1890</v>
      </c>
      <c r="J122">
        <v>20317.5</v>
      </c>
      <c r="K122">
        <v>18900</v>
      </c>
      <c r="L122">
        <v>0</v>
      </c>
      <c r="M122">
        <v>41107.5</v>
      </c>
      <c r="N122">
        <f>_xlfn.FORECAST.LINEAR(5,H122:K122, {1,2,3,4})</f>
        <v>29058.75</v>
      </c>
      <c r="O122">
        <f>_xlfn.FORECAST.ETS(2024, H122:K122, {2020,2021,2022,2023})</f>
        <v>29281.376733288747</v>
      </c>
      <c r="Q122" s="3" t="s">
        <v>212</v>
      </c>
      <c r="R122" s="7">
        <v>3659.4</v>
      </c>
    </row>
    <row r="123" spans="1:18" x14ac:dyDescent="0.35">
      <c r="A123">
        <v>32</v>
      </c>
      <c r="B123" t="s">
        <v>58</v>
      </c>
      <c r="C123">
        <v>2022</v>
      </c>
      <c r="D123">
        <v>10</v>
      </c>
      <c r="E123">
        <v>3523.9</v>
      </c>
      <c r="G123" s="3" t="s">
        <v>30</v>
      </c>
      <c r="H123">
        <v>13947.84</v>
      </c>
      <c r="I123">
        <v>4358.7</v>
      </c>
      <c r="J123">
        <v>9153.27</v>
      </c>
      <c r="K123">
        <v>4358.7</v>
      </c>
      <c r="L123">
        <v>0</v>
      </c>
      <c r="M123">
        <v>31818.510000000002</v>
      </c>
      <c r="N123">
        <f>_xlfn.FORECAST.LINEAR(5,H123:K123, {1,2,3,4})</f>
        <v>1961.4150000000009</v>
      </c>
      <c r="O123">
        <f>_xlfn.FORECAST.ETS(2024, H123:K123, {2020,2021,2022,2023})</f>
        <v>1822.7804950988511</v>
      </c>
      <c r="Q123" s="3" t="s">
        <v>196</v>
      </c>
      <c r="R123" s="7">
        <v>3577.0349999999999</v>
      </c>
    </row>
    <row r="124" spans="1:18" x14ac:dyDescent="0.35">
      <c r="A124">
        <v>32</v>
      </c>
      <c r="B124" t="s">
        <v>58</v>
      </c>
      <c r="C124">
        <v>2023</v>
      </c>
      <c r="D124">
        <v>39</v>
      </c>
      <c r="E124">
        <v>13743.21</v>
      </c>
      <c r="G124" s="3" t="s">
        <v>125</v>
      </c>
      <c r="H124">
        <v>1647.45</v>
      </c>
      <c r="I124">
        <v>2165.2199999999998</v>
      </c>
      <c r="J124">
        <v>423.63</v>
      </c>
      <c r="K124">
        <v>141.21</v>
      </c>
      <c r="L124">
        <v>0</v>
      </c>
      <c r="M124">
        <v>4377.51</v>
      </c>
      <c r="N124">
        <f>_xlfn.FORECAST.LINEAR(5,H124:K124, {1,2,3,4})</f>
        <v>-470.69999999999982</v>
      </c>
      <c r="O124">
        <f>_xlfn.FORECAST.ETS(2024, H124:K124, {2020,2021,2022,2023})</f>
        <v>-450.55648441402576</v>
      </c>
      <c r="Q124" s="3" t="s">
        <v>75</v>
      </c>
      <c r="R124" s="7">
        <v>3573.7800000000007</v>
      </c>
    </row>
    <row r="125" spans="1:18" x14ac:dyDescent="0.35">
      <c r="A125">
        <v>33</v>
      </c>
      <c r="B125" t="s">
        <v>59</v>
      </c>
      <c r="C125">
        <v>2020</v>
      </c>
      <c r="D125">
        <v>36</v>
      </c>
      <c r="E125">
        <v>1690.92</v>
      </c>
      <c r="G125" s="3" t="s">
        <v>154</v>
      </c>
      <c r="H125">
        <v>12748.4</v>
      </c>
      <c r="I125">
        <v>18940.48</v>
      </c>
      <c r="J125">
        <v>14205.36</v>
      </c>
      <c r="K125">
        <v>15298.08</v>
      </c>
      <c r="L125">
        <v>0</v>
      </c>
      <c r="M125">
        <v>61192.32</v>
      </c>
      <c r="N125">
        <f>_xlfn.FORECAST.LINEAR(5,H125:K125, {1,2,3,4})</f>
        <v>16026.56</v>
      </c>
      <c r="O125">
        <f>_xlfn.FORECAST.ETS(2024, H125:K125, {2020,2021,2022,2023})</f>
        <v>16081.337235933253</v>
      </c>
      <c r="Q125" s="3" t="s">
        <v>49</v>
      </c>
      <c r="R125" s="7">
        <v>3485.5</v>
      </c>
    </row>
    <row r="126" spans="1:18" x14ac:dyDescent="0.35">
      <c r="A126">
        <v>33</v>
      </c>
      <c r="B126" t="s">
        <v>59</v>
      </c>
      <c r="C126">
        <v>2021</v>
      </c>
      <c r="D126">
        <v>39</v>
      </c>
      <c r="E126">
        <v>1831.83</v>
      </c>
      <c r="G126" s="3" t="s">
        <v>119</v>
      </c>
      <c r="H126">
        <v>2751.1</v>
      </c>
      <c r="I126">
        <v>0</v>
      </c>
      <c r="J126">
        <v>8253.2999999999993</v>
      </c>
      <c r="K126">
        <v>3501.4</v>
      </c>
      <c r="L126">
        <v>0</v>
      </c>
      <c r="M126">
        <v>14505.8</v>
      </c>
      <c r="N126">
        <f>_xlfn.FORECAST.LINEAR(5,H126:K126, {1,2,3,4})</f>
        <v>6252.5</v>
      </c>
      <c r="O126">
        <f>_xlfn.FORECAST.ETS(2024, H126:K126, {2020,2021,2022,2023})</f>
        <v>6456.9943085531349</v>
      </c>
      <c r="Q126" s="3" t="s">
        <v>45</v>
      </c>
      <c r="R126" s="7">
        <v>3482.8000000000029</v>
      </c>
    </row>
    <row r="127" spans="1:18" x14ac:dyDescent="0.35">
      <c r="A127">
        <v>33</v>
      </c>
      <c r="B127" t="s">
        <v>59</v>
      </c>
      <c r="C127">
        <v>2022</v>
      </c>
      <c r="D127">
        <v>17</v>
      </c>
      <c r="E127">
        <v>798.49</v>
      </c>
      <c r="G127" s="3" t="s">
        <v>135</v>
      </c>
      <c r="H127">
        <v>12741.12</v>
      </c>
      <c r="I127">
        <v>3583.44</v>
      </c>
      <c r="J127">
        <v>6370.56</v>
      </c>
      <c r="K127">
        <v>6370.56</v>
      </c>
      <c r="L127">
        <v>0</v>
      </c>
      <c r="M127">
        <v>29065.680000000004</v>
      </c>
      <c r="N127">
        <f>_xlfn.FORECAST.LINEAR(5,H127:K127, {1,2,3,4})</f>
        <v>3185.2800000000016</v>
      </c>
      <c r="O127">
        <f>_xlfn.FORECAST.ETS(2024, H127:K127, {2020,2021,2022,2023})</f>
        <v>3249.7122467921295</v>
      </c>
      <c r="Q127" s="3" t="s">
        <v>164</v>
      </c>
      <c r="R127" s="7">
        <v>3405.255000000001</v>
      </c>
    </row>
    <row r="128" spans="1:18" x14ac:dyDescent="0.35">
      <c r="A128">
        <v>33</v>
      </c>
      <c r="B128" t="s">
        <v>59</v>
      </c>
      <c r="C128">
        <v>2023</v>
      </c>
      <c r="D128">
        <v>2</v>
      </c>
      <c r="E128">
        <v>93.94</v>
      </c>
      <c r="G128" s="3" t="s">
        <v>153</v>
      </c>
      <c r="H128">
        <v>7989.74</v>
      </c>
      <c r="I128">
        <v>3994.87</v>
      </c>
      <c r="J128">
        <v>4863.32</v>
      </c>
      <c r="K128">
        <v>8510.81</v>
      </c>
      <c r="L128">
        <v>0</v>
      </c>
      <c r="M128">
        <v>25358.739999999998</v>
      </c>
      <c r="N128">
        <f>_xlfn.FORECAST.LINEAR(5,H128:K128, {1,2,3,4})</f>
        <v>6947.5999999999985</v>
      </c>
      <c r="O128">
        <f>_xlfn.FORECAST.ETS(2024, H128:K128, {2020,2021,2022,2023})</f>
        <v>7975.9869236786481</v>
      </c>
      <c r="Q128" s="3" t="s">
        <v>70</v>
      </c>
      <c r="R128" s="7">
        <v>3327.4914285714276</v>
      </c>
    </row>
    <row r="129" spans="1:18" x14ac:dyDescent="0.35">
      <c r="A129">
        <v>34</v>
      </c>
      <c r="B129" t="s">
        <v>60</v>
      </c>
      <c r="C129">
        <v>2020</v>
      </c>
      <c r="D129">
        <v>49</v>
      </c>
      <c r="E129">
        <v>21550.69</v>
      </c>
      <c r="G129" s="3" t="s">
        <v>73</v>
      </c>
      <c r="H129">
        <v>8394.24</v>
      </c>
      <c r="I129">
        <v>8918.8799999999992</v>
      </c>
      <c r="J129">
        <v>0</v>
      </c>
      <c r="K129">
        <v>2623.2</v>
      </c>
      <c r="L129">
        <v>0</v>
      </c>
      <c r="M129">
        <v>19936.32</v>
      </c>
      <c r="N129">
        <f>_xlfn.FORECAST.LINEAR(5,H129:K129, {1,2,3,4})</f>
        <v>-1573.92</v>
      </c>
      <c r="O129">
        <f>_xlfn.FORECAST.ETS(2024, H129:K129, {2020,2021,2022,2023})</f>
        <v>-1641.9407681694529</v>
      </c>
      <c r="Q129" s="3" t="s">
        <v>42</v>
      </c>
      <c r="R129" s="7">
        <v>3188.5714285714275</v>
      </c>
    </row>
    <row r="130" spans="1:18" x14ac:dyDescent="0.35">
      <c r="A130">
        <v>34</v>
      </c>
      <c r="B130" t="s">
        <v>60</v>
      </c>
      <c r="C130">
        <v>2021</v>
      </c>
      <c r="D130">
        <v>27</v>
      </c>
      <c r="E130">
        <v>11874.87</v>
      </c>
      <c r="G130" s="3" t="s">
        <v>56</v>
      </c>
      <c r="H130">
        <v>1033.02</v>
      </c>
      <c r="I130">
        <v>5968.56</v>
      </c>
      <c r="J130">
        <v>1319.97</v>
      </c>
      <c r="K130">
        <v>57.39</v>
      </c>
      <c r="L130">
        <v>0</v>
      </c>
      <c r="M130">
        <v>8378.9399999999987</v>
      </c>
      <c r="N130">
        <f>_xlfn.FORECAST.LINEAR(5,H130:K130, {1,2,3,4})</f>
        <v>200.86499999999978</v>
      </c>
      <c r="O130">
        <f>_xlfn.FORECAST.ETS(2024, H130:K130, {2020,2021,2022,2023})</f>
        <v>189.05049904562821</v>
      </c>
      <c r="Q130" s="3" t="s">
        <v>135</v>
      </c>
      <c r="R130" s="7">
        <v>3185.2800000000016</v>
      </c>
    </row>
    <row r="131" spans="1:18" x14ac:dyDescent="0.35">
      <c r="A131">
        <v>34</v>
      </c>
      <c r="B131" t="s">
        <v>60</v>
      </c>
      <c r="C131">
        <v>2022</v>
      </c>
      <c r="D131">
        <v>9</v>
      </c>
      <c r="E131">
        <v>3958.29</v>
      </c>
      <c r="G131" s="3" t="s">
        <v>107</v>
      </c>
      <c r="H131">
        <v>5428.64</v>
      </c>
      <c r="I131">
        <v>6785.8</v>
      </c>
      <c r="J131">
        <v>5089.3500000000004</v>
      </c>
      <c r="K131">
        <v>12893.02</v>
      </c>
      <c r="L131">
        <v>0</v>
      </c>
      <c r="M131">
        <v>30196.81</v>
      </c>
      <c r="N131">
        <f>_xlfn.FORECAST.LINEAR(5,H131:K131, {1,2,3,4})</f>
        <v>12723.375</v>
      </c>
      <c r="O131">
        <f>_xlfn.FORECAST.ETS(2024, H131:K131, {2020,2021,2022,2023})</f>
        <v>13822.825637657807</v>
      </c>
      <c r="Q131" s="3" t="s">
        <v>35</v>
      </c>
      <c r="R131" s="7">
        <v>2966.2666666666664</v>
      </c>
    </row>
    <row r="132" spans="1:18" x14ac:dyDescent="0.35">
      <c r="A132">
        <v>34</v>
      </c>
      <c r="B132" t="s">
        <v>60</v>
      </c>
      <c r="C132">
        <v>2023</v>
      </c>
      <c r="D132">
        <v>32</v>
      </c>
      <c r="E132">
        <v>14073.92</v>
      </c>
      <c r="G132" s="3" t="s">
        <v>156</v>
      </c>
      <c r="H132">
        <v>5609.15</v>
      </c>
      <c r="I132">
        <v>11548.25</v>
      </c>
      <c r="J132">
        <v>4949.25</v>
      </c>
      <c r="K132">
        <v>19797</v>
      </c>
      <c r="L132">
        <v>0</v>
      </c>
      <c r="M132">
        <v>41903.65</v>
      </c>
      <c r="N132">
        <f>_xlfn.FORECAST.LINEAR(5,H132:K132, {1,2,3,4})</f>
        <v>19467.050000000003</v>
      </c>
      <c r="O132">
        <f>_xlfn.FORECAST.ETS(2024, H132:K132, {2020,2021,2022,2023})</f>
        <v>21101.153661704044</v>
      </c>
      <c r="Q132" s="3" t="s">
        <v>93</v>
      </c>
      <c r="R132" s="7">
        <v>2881.6400000000003</v>
      </c>
    </row>
    <row r="133" spans="1:18" x14ac:dyDescent="0.35">
      <c r="A133">
        <v>35</v>
      </c>
      <c r="B133" t="s">
        <v>61</v>
      </c>
      <c r="C133">
        <v>2020</v>
      </c>
      <c r="D133">
        <v>65</v>
      </c>
      <c r="E133">
        <v>4698.2</v>
      </c>
      <c r="G133" s="3" t="s">
        <v>161</v>
      </c>
      <c r="H133">
        <v>1517.76</v>
      </c>
      <c r="I133">
        <v>1138.32</v>
      </c>
      <c r="J133">
        <v>505.92</v>
      </c>
      <c r="K133">
        <v>1349.12</v>
      </c>
      <c r="L133">
        <v>0</v>
      </c>
      <c r="M133">
        <v>4511.12</v>
      </c>
      <c r="N133">
        <f>_xlfn.FORECAST.LINEAR(5,H133:K133, {1,2,3,4})</f>
        <v>843.2</v>
      </c>
      <c r="O133">
        <f>_xlfn.FORECAST.ETS(2024, H133:K133, {2020,2021,2022,2023})</f>
        <v>996.17643681995753</v>
      </c>
      <c r="Q133" s="3" t="s">
        <v>63</v>
      </c>
      <c r="R133" s="7">
        <v>2876.6250000000005</v>
      </c>
    </row>
    <row r="134" spans="1:18" x14ac:dyDescent="0.35">
      <c r="A134">
        <v>35</v>
      </c>
      <c r="B134" t="s">
        <v>61</v>
      </c>
      <c r="C134">
        <v>2021</v>
      </c>
      <c r="D134">
        <v>53</v>
      </c>
      <c r="E134">
        <v>3830.84</v>
      </c>
      <c r="G134" s="3" t="s">
        <v>152</v>
      </c>
      <c r="H134">
        <v>3814.59</v>
      </c>
      <c r="I134">
        <v>5575.17</v>
      </c>
      <c r="J134">
        <v>6553.27</v>
      </c>
      <c r="K134">
        <v>3814.59</v>
      </c>
      <c r="L134">
        <v>0</v>
      </c>
      <c r="M134">
        <v>19757.620000000003</v>
      </c>
      <c r="N134">
        <f>_xlfn.FORECAST.LINEAR(5,H134:K134, {1,2,3,4})</f>
        <v>5183.9300000000012</v>
      </c>
      <c r="O134">
        <f>_xlfn.FORECAST.ETS(2024, H134:K134, {2020,2021,2022,2023})</f>
        <v>4601.7944465726987</v>
      </c>
      <c r="Q134" s="3" t="s">
        <v>190</v>
      </c>
      <c r="R134" s="7">
        <v>2837.5999999999995</v>
      </c>
    </row>
    <row r="135" spans="1:18" x14ac:dyDescent="0.35">
      <c r="A135">
        <v>35</v>
      </c>
      <c r="B135" t="s">
        <v>61</v>
      </c>
      <c r="C135">
        <v>2022</v>
      </c>
      <c r="D135">
        <v>49</v>
      </c>
      <c r="E135">
        <v>3541.72</v>
      </c>
      <c r="G135" s="3" t="s">
        <v>54</v>
      </c>
      <c r="H135">
        <v>9189.81</v>
      </c>
      <c r="I135">
        <v>13309.38</v>
      </c>
      <c r="J135">
        <v>6654.69</v>
      </c>
      <c r="K135">
        <v>3485.79</v>
      </c>
      <c r="L135">
        <v>0</v>
      </c>
      <c r="M135">
        <v>32639.67</v>
      </c>
      <c r="N135">
        <f>_xlfn.FORECAST.LINEAR(5,H135:K135, {1,2,3,4})</f>
        <v>2218.2299999999996</v>
      </c>
      <c r="O135">
        <f>_xlfn.FORECAST.ETS(2024, H135:K135, {2020,2021,2022,2023})</f>
        <v>2193.8237435600436</v>
      </c>
      <c r="Q135" s="3" t="s">
        <v>94</v>
      </c>
      <c r="R135" s="7">
        <v>2815.625</v>
      </c>
    </row>
    <row r="136" spans="1:18" x14ac:dyDescent="0.35">
      <c r="A136">
        <v>35</v>
      </c>
      <c r="B136" t="s">
        <v>61</v>
      </c>
      <c r="C136">
        <v>2023</v>
      </c>
      <c r="D136">
        <v>12</v>
      </c>
      <c r="E136">
        <v>867.36</v>
      </c>
      <c r="G136" s="3" t="s">
        <v>158</v>
      </c>
      <c r="H136">
        <v>4452</v>
      </c>
      <c r="I136">
        <v>9831.5</v>
      </c>
      <c r="J136">
        <v>8904</v>
      </c>
      <c r="K136">
        <v>12985</v>
      </c>
      <c r="L136">
        <v>0</v>
      </c>
      <c r="M136">
        <v>36172.5</v>
      </c>
      <c r="N136">
        <f>_xlfn.FORECAST.LINEAR(5,H136:K136, {1,2,3,4})</f>
        <v>15211</v>
      </c>
      <c r="O136">
        <f>_xlfn.FORECAST.ETS(2024, H136:K136, {2020,2021,2022,2023})</f>
        <v>15299.673980429874</v>
      </c>
      <c r="Q136" s="3" t="s">
        <v>116</v>
      </c>
      <c r="R136" s="7">
        <v>2762.2799999999988</v>
      </c>
    </row>
    <row r="137" spans="1:18" x14ac:dyDescent="0.35">
      <c r="A137">
        <v>36</v>
      </c>
      <c r="B137" t="s">
        <v>62</v>
      </c>
      <c r="C137">
        <v>2020</v>
      </c>
      <c r="D137">
        <v>30</v>
      </c>
      <c r="E137">
        <v>8200.5</v>
      </c>
      <c r="G137" s="3" t="s">
        <v>157</v>
      </c>
      <c r="H137">
        <v>12723.9</v>
      </c>
      <c r="I137">
        <v>0</v>
      </c>
      <c r="J137">
        <v>9088.5</v>
      </c>
      <c r="K137">
        <v>11269.74</v>
      </c>
      <c r="L137">
        <v>0</v>
      </c>
      <c r="M137">
        <v>33082.14</v>
      </c>
      <c r="N137">
        <f>_xlfn.FORECAST.LINEAR(5,H137:K137, {1,2,3,4})</f>
        <v>9452.0400000000009</v>
      </c>
      <c r="O137">
        <f>_xlfn.FORECAST.ETS(2024, H137:K137, {2020,2021,2022,2023})</f>
        <v>9506.6431578730917</v>
      </c>
      <c r="Q137" s="3" t="s">
        <v>77</v>
      </c>
      <c r="R137" s="7">
        <v>2371.0700000000002</v>
      </c>
    </row>
    <row r="138" spans="1:18" x14ac:dyDescent="0.35">
      <c r="A138">
        <v>36</v>
      </c>
      <c r="B138" t="s">
        <v>62</v>
      </c>
      <c r="C138">
        <v>2021</v>
      </c>
      <c r="D138">
        <v>48</v>
      </c>
      <c r="E138">
        <v>13120.8</v>
      </c>
      <c r="G138" s="3" t="s">
        <v>41</v>
      </c>
      <c r="H138">
        <v>23822.5</v>
      </c>
      <c r="I138">
        <v>12461</v>
      </c>
      <c r="J138">
        <v>17592</v>
      </c>
      <c r="K138">
        <v>12094.5</v>
      </c>
      <c r="L138">
        <v>0</v>
      </c>
      <c r="M138">
        <v>65970</v>
      </c>
      <c r="N138">
        <f>_xlfn.FORECAST.LINEAR(5,H138:K138, {1,2,3,4})</f>
        <v>8979.25</v>
      </c>
      <c r="O138">
        <f>_xlfn.FORECAST.ETS(2024, H138:K138, {2020,2021,2022,2023})</f>
        <v>8833.0043431819104</v>
      </c>
      <c r="Q138" s="3" t="s">
        <v>71</v>
      </c>
      <c r="R138" s="7">
        <v>2264.92</v>
      </c>
    </row>
    <row r="139" spans="1:18" x14ac:dyDescent="0.35">
      <c r="A139">
        <v>36</v>
      </c>
      <c r="B139" t="s">
        <v>62</v>
      </c>
      <c r="C139">
        <v>2022</v>
      </c>
      <c r="D139">
        <v>107</v>
      </c>
      <c r="E139">
        <v>29248.45</v>
      </c>
      <c r="G139" s="3" t="s">
        <v>45</v>
      </c>
      <c r="H139">
        <v>29168.45</v>
      </c>
      <c r="I139">
        <v>28733.1</v>
      </c>
      <c r="J139">
        <v>18720.05</v>
      </c>
      <c r="K139">
        <v>8707</v>
      </c>
      <c r="L139">
        <v>0</v>
      </c>
      <c r="M139">
        <v>85328.6</v>
      </c>
      <c r="N139">
        <f>_xlfn.FORECAST.LINEAR(5,H139:K139, {1,2,3,4})</f>
        <v>3482.8000000000029</v>
      </c>
      <c r="O139">
        <f>_xlfn.FORECAST.ETS(2024, H139:K139, {2020,2021,2022,2023})</f>
        <v>2154.9794904876376</v>
      </c>
      <c r="Q139" s="3" t="s">
        <v>54</v>
      </c>
      <c r="R139" s="7">
        <v>2218.2299999999996</v>
      </c>
    </row>
    <row r="140" spans="1:18" x14ac:dyDescent="0.35">
      <c r="A140">
        <v>36</v>
      </c>
      <c r="B140" t="s">
        <v>62</v>
      </c>
      <c r="C140">
        <v>2023</v>
      </c>
      <c r="D140">
        <v>7</v>
      </c>
      <c r="E140">
        <v>1913.45</v>
      </c>
      <c r="G140" s="3" t="s">
        <v>33</v>
      </c>
      <c r="H140">
        <v>205.6</v>
      </c>
      <c r="I140">
        <v>616.79999999999995</v>
      </c>
      <c r="J140">
        <v>2158.8000000000002</v>
      </c>
      <c r="K140">
        <v>1233.5999999999999</v>
      </c>
      <c r="L140">
        <v>0</v>
      </c>
      <c r="M140">
        <v>4214.8</v>
      </c>
      <c r="N140">
        <f>_xlfn.FORECAST.LINEAR(5,H140:K140, {1,2,3,4})</f>
        <v>2210.1999999999998</v>
      </c>
      <c r="O140">
        <f>_xlfn.FORECAST.ETS(2024, H140:K140, {2020,2021,2022,2023})</f>
        <v>1912.7166106320569</v>
      </c>
      <c r="Q140" s="3" t="s">
        <v>33</v>
      </c>
      <c r="R140" s="7">
        <v>2210.1999999999998</v>
      </c>
    </row>
    <row r="141" spans="1:18" x14ac:dyDescent="0.35">
      <c r="A141">
        <v>37</v>
      </c>
      <c r="B141" t="s">
        <v>63</v>
      </c>
      <c r="C141">
        <v>2020</v>
      </c>
      <c r="D141">
        <v>38</v>
      </c>
      <c r="E141">
        <v>2914.98</v>
      </c>
      <c r="G141" s="3" t="s">
        <v>171</v>
      </c>
      <c r="H141">
        <v>4269.32</v>
      </c>
      <c r="I141">
        <v>1101.76</v>
      </c>
      <c r="J141">
        <v>68.86</v>
      </c>
      <c r="K141">
        <v>550.88</v>
      </c>
      <c r="L141">
        <v>0</v>
      </c>
      <c r="M141">
        <v>5990.82</v>
      </c>
      <c r="N141">
        <f>_xlfn.FORECAST.LINEAR(5,H141:K141, {1,2,3,4})</f>
        <v>-1549.3499999999995</v>
      </c>
      <c r="O141">
        <f>_xlfn.FORECAST.ETS(2024, H141:K141, {2020,2021,2022,2023})</f>
        <v>-1060.3510373227659</v>
      </c>
      <c r="Q141" s="3" t="s">
        <v>219</v>
      </c>
      <c r="R141" s="7">
        <v>2199.989999999998</v>
      </c>
    </row>
    <row r="142" spans="1:18" x14ac:dyDescent="0.35">
      <c r="A142">
        <v>37</v>
      </c>
      <c r="B142" t="s">
        <v>63</v>
      </c>
      <c r="C142">
        <v>2021</v>
      </c>
      <c r="D142">
        <v>20</v>
      </c>
      <c r="E142">
        <v>1534.2</v>
      </c>
      <c r="G142" s="3" t="s">
        <v>164</v>
      </c>
      <c r="H142">
        <v>11675.16</v>
      </c>
      <c r="I142">
        <v>16539.810000000001</v>
      </c>
      <c r="J142">
        <v>6161.89</v>
      </c>
      <c r="K142">
        <v>6161.89</v>
      </c>
      <c r="L142">
        <v>0</v>
      </c>
      <c r="M142">
        <v>40538.75</v>
      </c>
      <c r="N142">
        <f>_xlfn.FORECAST.LINEAR(5,H142:K142, {1,2,3,4})</f>
        <v>3405.255000000001</v>
      </c>
      <c r="O142">
        <f>_xlfn.FORECAST.ETS(2024, H142:K142, {2020,2021,2022,2023})</f>
        <v>3559.6677305522048</v>
      </c>
      <c r="Q142" s="3" t="s">
        <v>68</v>
      </c>
      <c r="R142" s="7">
        <v>2093.9400000000005</v>
      </c>
    </row>
    <row r="143" spans="1:18" x14ac:dyDescent="0.35">
      <c r="A143">
        <v>37</v>
      </c>
      <c r="B143" t="s">
        <v>63</v>
      </c>
      <c r="C143">
        <v>2022</v>
      </c>
      <c r="D143">
        <v>41</v>
      </c>
      <c r="E143">
        <v>3145.11</v>
      </c>
      <c r="G143" s="3" t="s">
        <v>189</v>
      </c>
      <c r="H143">
        <v>14912.16</v>
      </c>
      <c r="I143">
        <v>10562.78</v>
      </c>
      <c r="J143">
        <v>27960.3</v>
      </c>
      <c r="K143">
        <v>20814.89</v>
      </c>
      <c r="L143">
        <v>0</v>
      </c>
      <c r="M143">
        <v>74250.13</v>
      </c>
      <c r="N143">
        <f>_xlfn.FORECAST.LINEAR(5,H143:K143, {1,2,3,4})</f>
        <v>27338.959999999999</v>
      </c>
      <c r="O143">
        <f>_xlfn.FORECAST.ETS(2024, H143:K143, {2020,2021,2022,2023})</f>
        <v>28069.226221080909</v>
      </c>
      <c r="Q143" s="3" t="s">
        <v>30</v>
      </c>
      <c r="R143" s="7">
        <v>1961.4150000000009</v>
      </c>
    </row>
    <row r="144" spans="1:18" x14ac:dyDescent="0.35">
      <c r="A144">
        <v>38</v>
      </c>
      <c r="B144" t="s">
        <v>64</v>
      </c>
      <c r="C144">
        <v>2020</v>
      </c>
      <c r="D144">
        <v>60</v>
      </c>
      <c r="E144">
        <v>4498.2</v>
      </c>
      <c r="G144" s="3" t="s">
        <v>213</v>
      </c>
      <c r="H144">
        <v>8100.2</v>
      </c>
      <c r="I144">
        <v>0</v>
      </c>
      <c r="J144">
        <v>3240.08</v>
      </c>
      <c r="K144">
        <v>21060.52</v>
      </c>
      <c r="L144">
        <v>0</v>
      </c>
      <c r="M144">
        <v>32400.799999999999</v>
      </c>
      <c r="N144">
        <f>_xlfn.FORECAST.LINEAR(5,H144:K144, {1,2,3,4})</f>
        <v>18630.46</v>
      </c>
      <c r="O144">
        <f>_xlfn.FORECAST.ETS(2024, H144:K144, {2020,2021,2022,2023})</f>
        <v>22060.71542689432</v>
      </c>
      <c r="Q144" s="3" t="s">
        <v>142</v>
      </c>
      <c r="R144" s="7">
        <v>1960.0050000000001</v>
      </c>
    </row>
    <row r="145" spans="1:18" x14ac:dyDescent="0.35">
      <c r="A145">
        <v>38</v>
      </c>
      <c r="B145" t="s">
        <v>64</v>
      </c>
      <c r="C145">
        <v>2021</v>
      </c>
      <c r="D145">
        <v>45</v>
      </c>
      <c r="E145">
        <v>3373.65</v>
      </c>
      <c r="G145" s="3" t="s">
        <v>206</v>
      </c>
      <c r="H145">
        <v>7102.35</v>
      </c>
      <c r="I145">
        <v>2104.4</v>
      </c>
      <c r="J145">
        <v>3945.75</v>
      </c>
      <c r="K145">
        <v>14730.8</v>
      </c>
      <c r="L145">
        <v>0</v>
      </c>
      <c r="M145">
        <v>27883.3</v>
      </c>
      <c r="N145">
        <f>_xlfn.FORECAST.LINEAR(5,H145:K145, {1,2,3,4})</f>
        <v>13152.5</v>
      </c>
      <c r="O145">
        <f>_xlfn.FORECAST.ETS(2024, H145:K145, {2020,2021,2022,2023})</f>
        <v>15240.435725621273</v>
      </c>
      <c r="Q145" s="3" t="s">
        <v>160</v>
      </c>
      <c r="R145" s="7">
        <v>1953.8099999999997</v>
      </c>
    </row>
    <row r="146" spans="1:18" x14ac:dyDescent="0.35">
      <c r="A146">
        <v>38</v>
      </c>
      <c r="B146" t="s">
        <v>64</v>
      </c>
      <c r="C146">
        <v>2022</v>
      </c>
      <c r="D146">
        <v>23</v>
      </c>
      <c r="E146">
        <v>1724.31</v>
      </c>
      <c r="G146" s="3" t="s">
        <v>196</v>
      </c>
      <c r="H146">
        <v>17033.5</v>
      </c>
      <c r="I146">
        <v>4428.71</v>
      </c>
      <c r="J146">
        <v>14648.81</v>
      </c>
      <c r="K146">
        <v>4769.38</v>
      </c>
      <c r="L146">
        <v>0</v>
      </c>
      <c r="M146">
        <v>40880.399999999994</v>
      </c>
      <c r="N146">
        <f>_xlfn.FORECAST.LINEAR(5,H146:K146, {1,2,3,4})</f>
        <v>3577.0349999999999</v>
      </c>
      <c r="O146">
        <f>_xlfn.FORECAST.ETS(2024, H146:K146, {2020,2021,2022,2023})</f>
        <v>5051.2268090767711</v>
      </c>
      <c r="Q146" s="3" t="s">
        <v>205</v>
      </c>
      <c r="R146" s="7">
        <v>1932.9200000000019</v>
      </c>
    </row>
    <row r="147" spans="1:18" x14ac:dyDescent="0.35">
      <c r="A147">
        <v>38</v>
      </c>
      <c r="B147" t="s">
        <v>64</v>
      </c>
      <c r="C147">
        <v>2023</v>
      </c>
      <c r="D147">
        <v>41</v>
      </c>
      <c r="E147">
        <v>3073.77</v>
      </c>
      <c r="G147" s="3" t="s">
        <v>70</v>
      </c>
      <c r="H147">
        <v>8789.6</v>
      </c>
      <c r="I147">
        <v>21974</v>
      </c>
      <c r="J147">
        <v>0</v>
      </c>
      <c r="K147">
        <v>3076.36</v>
      </c>
      <c r="L147">
        <v>0</v>
      </c>
      <c r="M147">
        <v>33839.96</v>
      </c>
      <c r="N147">
        <f>_xlfn.FORECAST.LINEAR(5,H147:K147, {1,2,3,4})</f>
        <v>-1318.4400000000023</v>
      </c>
      <c r="O147">
        <f>_xlfn.FORECAST.ETS(2024, H147:K147, {2020,2021,2022,2023})</f>
        <v>-923.67192433638286</v>
      </c>
      <c r="Q147" s="3" t="s">
        <v>177</v>
      </c>
      <c r="R147" s="7">
        <v>1845.0299999999997</v>
      </c>
    </row>
    <row r="148" spans="1:18" x14ac:dyDescent="0.35">
      <c r="A148">
        <v>39</v>
      </c>
      <c r="B148" t="s">
        <v>65</v>
      </c>
      <c r="C148">
        <v>2020</v>
      </c>
      <c r="D148">
        <v>60</v>
      </c>
      <c r="E148">
        <v>23275.200000000001</v>
      </c>
      <c r="G148" s="3" t="s">
        <v>168</v>
      </c>
      <c r="H148">
        <v>7699.89</v>
      </c>
      <c r="I148">
        <v>9566.5300000000007</v>
      </c>
      <c r="J148">
        <v>4433.2700000000004</v>
      </c>
      <c r="K148">
        <v>6533.24</v>
      </c>
      <c r="L148">
        <v>0</v>
      </c>
      <c r="M148">
        <v>28232.93</v>
      </c>
      <c r="N148">
        <f>_xlfn.FORECAST.LINEAR(5,H148:K148, {1,2,3,4})</f>
        <v>4899.9299999999985</v>
      </c>
      <c r="O148">
        <f>_xlfn.FORECAST.ETS(2024, H148:K148, {2020,2021,2022,2023})</f>
        <v>4477.103429357544</v>
      </c>
      <c r="Q148" s="3" t="s">
        <v>102</v>
      </c>
      <c r="R148" s="7">
        <v>1806.8999999999996</v>
      </c>
    </row>
    <row r="149" spans="1:18" x14ac:dyDescent="0.35">
      <c r="A149">
        <v>39</v>
      </c>
      <c r="B149" t="s">
        <v>65</v>
      </c>
      <c r="C149">
        <v>2021</v>
      </c>
      <c r="D149">
        <v>98</v>
      </c>
      <c r="E149">
        <v>38016.160000000003</v>
      </c>
      <c r="G149" s="3" t="s">
        <v>27</v>
      </c>
      <c r="H149">
        <v>18028.32</v>
      </c>
      <c r="I149">
        <v>7109.76</v>
      </c>
      <c r="J149">
        <v>9141.1200000000008</v>
      </c>
      <c r="K149">
        <v>0</v>
      </c>
      <c r="L149">
        <v>0</v>
      </c>
      <c r="M149">
        <v>34279.200000000004</v>
      </c>
      <c r="N149">
        <f>_xlfn.FORECAST.LINEAR(5,H149:K149, {1,2,3,4})</f>
        <v>-4443.5999999999985</v>
      </c>
      <c r="O149">
        <f>_xlfn.FORECAST.ETS(2024, H149:K149, {2020,2021,2022,2023})</f>
        <v>-4656.5008361743648</v>
      </c>
      <c r="Q149" s="3" t="s">
        <v>84</v>
      </c>
      <c r="R149" s="7">
        <v>1749.1499999999999</v>
      </c>
    </row>
    <row r="150" spans="1:18" x14ac:dyDescent="0.35">
      <c r="A150">
        <v>39</v>
      </c>
      <c r="B150" t="s">
        <v>65</v>
      </c>
      <c r="C150">
        <v>2022</v>
      </c>
      <c r="D150">
        <v>19</v>
      </c>
      <c r="E150">
        <v>7370.48</v>
      </c>
      <c r="G150" s="3" t="s">
        <v>188</v>
      </c>
      <c r="H150">
        <v>124.32</v>
      </c>
      <c r="I150">
        <v>714.84</v>
      </c>
      <c r="J150">
        <v>994.56</v>
      </c>
      <c r="K150">
        <v>295.26</v>
      </c>
      <c r="L150">
        <v>0</v>
      </c>
      <c r="M150">
        <v>2128.98</v>
      </c>
      <c r="N150">
        <f>_xlfn.FORECAST.LINEAR(5,H150:K150, {1,2,3,4})</f>
        <v>730.38</v>
      </c>
      <c r="O150">
        <f>_xlfn.FORECAST.ETS(2024, H150:K150, {2020,2021,2022,2023})</f>
        <v>562.52839280293529</v>
      </c>
      <c r="Q150" s="3" t="s">
        <v>44</v>
      </c>
      <c r="R150" s="7">
        <v>1715.25</v>
      </c>
    </row>
    <row r="151" spans="1:18" x14ac:dyDescent="0.35">
      <c r="A151">
        <v>39</v>
      </c>
      <c r="B151" t="s">
        <v>65</v>
      </c>
      <c r="C151">
        <v>2023</v>
      </c>
      <c r="D151">
        <v>20</v>
      </c>
      <c r="E151">
        <v>7758.4</v>
      </c>
      <c r="G151" s="3" t="s">
        <v>34</v>
      </c>
      <c r="H151">
        <v>42663.42</v>
      </c>
      <c r="I151">
        <v>21442.1</v>
      </c>
      <c r="J151">
        <v>7373.09</v>
      </c>
      <c r="K151">
        <v>15065.27</v>
      </c>
      <c r="L151">
        <v>0</v>
      </c>
      <c r="M151">
        <v>86543.88</v>
      </c>
      <c r="N151">
        <f>_xlfn.FORECAST.LINEAR(5,H151:K151, {1,2,3,4})</f>
        <v>-2579.8949999999968</v>
      </c>
      <c r="O151">
        <f>_xlfn.FORECAST.ETS(2024, H151:K151, {2020,2021,2022,2023})</f>
        <v>1184.8572889580528</v>
      </c>
      <c r="Q151" s="3" t="s">
        <v>118</v>
      </c>
      <c r="R151" s="7">
        <v>1707.3000000000002</v>
      </c>
    </row>
    <row r="152" spans="1:18" x14ac:dyDescent="0.35">
      <c r="A152">
        <v>40</v>
      </c>
      <c r="B152" t="s">
        <v>66</v>
      </c>
      <c r="C152">
        <v>2020</v>
      </c>
      <c r="D152">
        <v>2</v>
      </c>
      <c r="E152">
        <v>85.74</v>
      </c>
      <c r="G152" s="3" t="s">
        <v>195</v>
      </c>
      <c r="H152">
        <v>6593.6</v>
      </c>
      <c r="I152">
        <v>3296.8</v>
      </c>
      <c r="J152">
        <v>9890.4</v>
      </c>
      <c r="K152">
        <v>0</v>
      </c>
      <c r="L152">
        <v>0</v>
      </c>
      <c r="M152">
        <v>19780.800000000003</v>
      </c>
      <c r="N152">
        <f>_xlfn.FORECAST.LINEAR(5,H152:K152, {1,2,3,4})</f>
        <v>1648.3999999999996</v>
      </c>
      <c r="O152">
        <f>_xlfn.FORECAST.ETS(2024, H152:K152, {2020,2021,2022,2023})</f>
        <v>481.55340242841794</v>
      </c>
      <c r="Q152" s="3" t="s">
        <v>64</v>
      </c>
      <c r="R152" s="7">
        <v>1686.8249999999998</v>
      </c>
    </row>
    <row r="153" spans="1:18" x14ac:dyDescent="0.35">
      <c r="A153">
        <v>40</v>
      </c>
      <c r="B153" t="s">
        <v>66</v>
      </c>
      <c r="C153">
        <v>2021</v>
      </c>
      <c r="D153">
        <v>34</v>
      </c>
      <c r="E153">
        <v>1457.58</v>
      </c>
      <c r="G153" s="3" t="s">
        <v>36</v>
      </c>
      <c r="H153">
        <v>2063.3000000000002</v>
      </c>
      <c r="I153">
        <v>20014.009999999998</v>
      </c>
      <c r="J153">
        <v>2063.3000000000002</v>
      </c>
      <c r="K153">
        <v>10935.49</v>
      </c>
      <c r="L153">
        <v>0</v>
      </c>
      <c r="M153">
        <v>35076.1</v>
      </c>
      <c r="N153">
        <f>_xlfn.FORECAST.LINEAR(5,H153:K153, {1,2,3,4})</f>
        <v>10935.49</v>
      </c>
      <c r="O153">
        <f>_xlfn.FORECAST.ETS(2024, H153:K153, {2020,2021,2022,2023})</f>
        <v>11381.725754382769</v>
      </c>
      <c r="Q153" s="3" t="s">
        <v>112</v>
      </c>
      <c r="R153" s="7">
        <v>1502.6349999999993</v>
      </c>
    </row>
    <row r="154" spans="1:18" x14ac:dyDescent="0.35">
      <c r="A154">
        <v>40</v>
      </c>
      <c r="B154" t="s">
        <v>66</v>
      </c>
      <c r="C154">
        <v>2022</v>
      </c>
      <c r="D154">
        <v>20</v>
      </c>
      <c r="E154">
        <v>857.4</v>
      </c>
      <c r="G154" s="3" t="s">
        <v>141</v>
      </c>
      <c r="H154">
        <v>25003</v>
      </c>
      <c r="I154">
        <v>10910.4</v>
      </c>
      <c r="J154">
        <v>7728.2</v>
      </c>
      <c r="K154">
        <v>19547.8</v>
      </c>
      <c r="L154">
        <v>0</v>
      </c>
      <c r="M154">
        <v>63189.399999999994</v>
      </c>
      <c r="N154">
        <f>_xlfn.FORECAST.LINEAR(5,H154:K154, {1,2,3,4})</f>
        <v>10910.399999999998</v>
      </c>
      <c r="O154">
        <f>_xlfn.FORECAST.ETS(2024, H154:K154, {2020,2021,2022,2023})</f>
        <v>14334.765322147341</v>
      </c>
      <c r="Q154" s="3" t="s">
        <v>123</v>
      </c>
      <c r="R154" s="7">
        <v>1423.9800000000005</v>
      </c>
    </row>
    <row r="155" spans="1:18" x14ac:dyDescent="0.35">
      <c r="A155">
        <v>40</v>
      </c>
      <c r="B155" t="s">
        <v>66</v>
      </c>
      <c r="C155">
        <v>2023</v>
      </c>
      <c r="D155">
        <v>13</v>
      </c>
      <c r="E155">
        <v>557.30999999999995</v>
      </c>
      <c r="G155" s="3" t="s">
        <v>109</v>
      </c>
      <c r="H155">
        <v>8160.72</v>
      </c>
      <c r="I155">
        <v>14998.08</v>
      </c>
      <c r="J155">
        <v>4631.76</v>
      </c>
      <c r="K155">
        <v>1543.92</v>
      </c>
      <c r="L155">
        <v>0</v>
      </c>
      <c r="M155">
        <v>29334.479999999996</v>
      </c>
      <c r="N155">
        <f>_xlfn.FORECAST.LINEAR(5,H155:K155, {1,2,3,4})</f>
        <v>-220.56000000000131</v>
      </c>
      <c r="O155">
        <f>_xlfn.FORECAST.ETS(2024, H155:K155, {2020,2021,2022,2023})</f>
        <v>-200.12036972996506</v>
      </c>
      <c r="Q155" s="3" t="s">
        <v>48</v>
      </c>
      <c r="R155" s="7">
        <v>1416.2700000000002</v>
      </c>
    </row>
    <row r="156" spans="1:18" x14ac:dyDescent="0.35">
      <c r="A156">
        <v>41</v>
      </c>
      <c r="B156" t="s">
        <v>67</v>
      </c>
      <c r="C156">
        <v>2020</v>
      </c>
      <c r="D156">
        <v>13</v>
      </c>
      <c r="E156">
        <v>6066.84</v>
      </c>
      <c r="G156" s="3" t="s">
        <v>53</v>
      </c>
      <c r="H156">
        <v>1954.86</v>
      </c>
      <c r="I156">
        <v>1229.67</v>
      </c>
      <c r="J156">
        <v>725.19</v>
      </c>
      <c r="K156">
        <v>977.43</v>
      </c>
      <c r="L156">
        <v>0</v>
      </c>
      <c r="M156">
        <v>4887.1499999999996</v>
      </c>
      <c r="N156">
        <f>_xlfn.FORECAST.LINEAR(5,H156:K156, {1,2,3,4})</f>
        <v>362.5949999999998</v>
      </c>
      <c r="O156">
        <f>_xlfn.FORECAST.ETS(2024, H156:K156, {2020,2021,2022,2023})</f>
        <v>489.62759378447589</v>
      </c>
      <c r="Q156" s="3" t="s">
        <v>162</v>
      </c>
      <c r="R156" s="7">
        <v>1406.0500000000002</v>
      </c>
    </row>
    <row r="157" spans="1:18" x14ac:dyDescent="0.35">
      <c r="A157">
        <v>41</v>
      </c>
      <c r="B157" t="s">
        <v>67</v>
      </c>
      <c r="C157">
        <v>2021</v>
      </c>
      <c r="D157">
        <v>27</v>
      </c>
      <c r="E157">
        <v>12600.36</v>
      </c>
      <c r="G157" s="3" t="s">
        <v>52</v>
      </c>
      <c r="H157">
        <v>10127.15</v>
      </c>
      <c r="I157">
        <v>9758.89</v>
      </c>
      <c r="J157">
        <v>12704.97</v>
      </c>
      <c r="K157">
        <v>5155.6400000000003</v>
      </c>
      <c r="L157">
        <v>0</v>
      </c>
      <c r="M157">
        <v>37746.65</v>
      </c>
      <c r="N157">
        <f>_xlfn.FORECAST.LINEAR(5,H157:K157, {1,2,3,4})</f>
        <v>6444.5500000000011</v>
      </c>
      <c r="O157">
        <f>_xlfn.FORECAST.ETS(2024, H157:K157, {2020,2021,2022,2023})</f>
        <v>5216.8538646133466</v>
      </c>
      <c r="Q157" s="3" t="s">
        <v>198</v>
      </c>
      <c r="R157" s="7">
        <v>1300.18</v>
      </c>
    </row>
    <row r="158" spans="1:18" x14ac:dyDescent="0.35">
      <c r="A158">
        <v>41</v>
      </c>
      <c r="B158" t="s">
        <v>67</v>
      </c>
      <c r="C158">
        <v>2022</v>
      </c>
      <c r="D158">
        <v>34</v>
      </c>
      <c r="E158">
        <v>15867.12</v>
      </c>
      <c r="G158" s="3" t="s">
        <v>194</v>
      </c>
      <c r="H158">
        <v>1365.1</v>
      </c>
      <c r="I158">
        <v>0</v>
      </c>
      <c r="J158">
        <v>1927.2</v>
      </c>
      <c r="K158">
        <v>441.65</v>
      </c>
      <c r="L158">
        <v>0</v>
      </c>
      <c r="M158">
        <v>3733.9500000000003</v>
      </c>
      <c r="N158">
        <f>_xlfn.FORECAST.LINEAR(5,H158:K158, {1,2,3,4})</f>
        <v>722.70000000000016</v>
      </c>
      <c r="O158">
        <f>_xlfn.FORECAST.ETS(2024, H158:K158, {2020,2021,2022,2023})</f>
        <v>918.554657298439</v>
      </c>
      <c r="Q158" s="3" t="s">
        <v>174</v>
      </c>
      <c r="R158" s="7">
        <v>1258.83</v>
      </c>
    </row>
    <row r="159" spans="1:18" x14ac:dyDescent="0.35">
      <c r="A159">
        <v>41</v>
      </c>
      <c r="B159" t="s">
        <v>67</v>
      </c>
      <c r="C159">
        <v>2023</v>
      </c>
      <c r="D159">
        <v>10</v>
      </c>
      <c r="E159">
        <v>4666.8</v>
      </c>
      <c r="G159" s="3" t="s">
        <v>184</v>
      </c>
      <c r="H159">
        <v>29009.82</v>
      </c>
      <c r="I159">
        <v>4266.1499999999996</v>
      </c>
      <c r="J159">
        <v>14220.5</v>
      </c>
      <c r="K159">
        <v>15642.55</v>
      </c>
      <c r="L159">
        <v>0</v>
      </c>
      <c r="M159">
        <v>63139.020000000004</v>
      </c>
      <c r="N159">
        <f>_xlfn.FORECAST.LINEAR(5,H159:K159, {1,2,3,4})</f>
        <v>8247.8900000000012</v>
      </c>
      <c r="O159">
        <f>_xlfn.FORECAST.ETS(2024, H159:K159, {2020,2021,2022,2023})</f>
        <v>8419.928635606766</v>
      </c>
      <c r="Q159" s="3" t="s">
        <v>108</v>
      </c>
      <c r="R159" s="7">
        <v>1076.3000000000002</v>
      </c>
    </row>
    <row r="160" spans="1:18" x14ac:dyDescent="0.35">
      <c r="A160">
        <v>42</v>
      </c>
      <c r="B160" t="s">
        <v>68</v>
      </c>
      <c r="C160">
        <v>2020</v>
      </c>
      <c r="D160">
        <v>55</v>
      </c>
      <c r="E160">
        <v>6398.15</v>
      </c>
      <c r="G160" s="3" t="s">
        <v>71</v>
      </c>
      <c r="H160">
        <v>4853.3999999999996</v>
      </c>
      <c r="I160">
        <v>13104.18</v>
      </c>
      <c r="J160">
        <v>1941.36</v>
      </c>
      <c r="K160">
        <v>0</v>
      </c>
      <c r="L160">
        <v>0</v>
      </c>
      <c r="M160">
        <v>19898.940000000002</v>
      </c>
      <c r="N160">
        <f>_xlfn.FORECAST.LINEAR(5,H160:K160, {1,2,3,4})</f>
        <v>-1456.0199999999986</v>
      </c>
      <c r="O160">
        <f>_xlfn.FORECAST.ETS(2024, H160:K160, {2020,2021,2022,2023})</f>
        <v>-1397.9864614829623</v>
      </c>
      <c r="Q160" s="3" t="s">
        <v>87</v>
      </c>
      <c r="R160" s="7">
        <v>1071.6299999999999</v>
      </c>
    </row>
    <row r="161" spans="1:18" x14ac:dyDescent="0.35">
      <c r="A161">
        <v>42</v>
      </c>
      <c r="B161" t="s">
        <v>68</v>
      </c>
      <c r="C161">
        <v>2021</v>
      </c>
      <c r="D161">
        <v>8</v>
      </c>
      <c r="E161">
        <v>930.64</v>
      </c>
      <c r="G161" s="3" t="s">
        <v>78</v>
      </c>
      <c r="H161">
        <v>12594.41</v>
      </c>
      <c r="I161">
        <v>3474.32</v>
      </c>
      <c r="J161">
        <v>7382.93</v>
      </c>
      <c r="K161">
        <v>8251.51</v>
      </c>
      <c r="L161">
        <v>0</v>
      </c>
      <c r="M161">
        <v>31703.17</v>
      </c>
      <c r="N161">
        <f>_xlfn.FORECAST.LINEAR(5,H161:K161, {1,2,3,4})</f>
        <v>5645.7699999999995</v>
      </c>
      <c r="O161">
        <f>_xlfn.FORECAST.ETS(2024, H161:K161, {2020,2021,2022,2023})</f>
        <v>5716.0489844770027</v>
      </c>
      <c r="Q161" s="3" t="s">
        <v>73</v>
      </c>
      <c r="R161" s="7">
        <v>1049.2799999999988</v>
      </c>
    </row>
    <row r="162" spans="1:18" x14ac:dyDescent="0.35">
      <c r="A162">
        <v>42</v>
      </c>
      <c r="B162" t="s">
        <v>68</v>
      </c>
      <c r="C162">
        <v>2022</v>
      </c>
      <c r="D162">
        <v>51</v>
      </c>
      <c r="E162">
        <v>5932.83</v>
      </c>
      <c r="G162" s="3" t="s">
        <v>163</v>
      </c>
      <c r="H162">
        <v>0</v>
      </c>
      <c r="I162">
        <v>16430.22</v>
      </c>
      <c r="J162">
        <v>15986.16</v>
      </c>
      <c r="K162">
        <v>23091.119999999999</v>
      </c>
      <c r="L162">
        <v>0</v>
      </c>
      <c r="M162">
        <v>55507.5</v>
      </c>
      <c r="N162">
        <f>_xlfn.FORECAST.LINEAR(5,H162:K162, {1,2,3,4})</f>
        <v>31084.2</v>
      </c>
      <c r="O162">
        <f>_xlfn.FORECAST.ETS(2024, H162:K162, {2020,2021,2022,2023})</f>
        <v>31118.467881715253</v>
      </c>
      <c r="Q162" s="3" t="s">
        <v>88</v>
      </c>
      <c r="R162" s="7">
        <v>1046.6300000000001</v>
      </c>
    </row>
    <row r="163" spans="1:18" x14ac:dyDescent="0.35">
      <c r="A163">
        <v>42</v>
      </c>
      <c r="B163" t="s">
        <v>68</v>
      </c>
      <c r="C163">
        <v>2023</v>
      </c>
      <c r="D163">
        <v>20</v>
      </c>
      <c r="E163">
        <v>2326.6</v>
      </c>
      <c r="G163" s="3" t="s">
        <v>77</v>
      </c>
      <c r="H163">
        <v>4275.7</v>
      </c>
      <c r="I163">
        <v>2643.16</v>
      </c>
      <c r="J163">
        <v>4353.4399999999996</v>
      </c>
      <c r="K163">
        <v>2332.1999999999998</v>
      </c>
      <c r="L163">
        <v>0</v>
      </c>
      <c r="M163">
        <v>13604.5</v>
      </c>
      <c r="N163">
        <f>_xlfn.FORECAST.LINEAR(5,H163:K163, {1,2,3,4})</f>
        <v>2371.0700000000002</v>
      </c>
      <c r="O163">
        <f>_xlfn.FORECAST.ETS(2024, H163:K163, {2020,2021,2022,2023})</f>
        <v>2494.8962944727359</v>
      </c>
      <c r="Q163" s="3" t="s">
        <v>46</v>
      </c>
      <c r="R163" s="7">
        <v>1028.6500000000001</v>
      </c>
    </row>
    <row r="164" spans="1:18" x14ac:dyDescent="0.35">
      <c r="A164">
        <v>43</v>
      </c>
      <c r="B164" t="s">
        <v>69</v>
      </c>
      <c r="C164">
        <v>2020</v>
      </c>
      <c r="D164">
        <v>50</v>
      </c>
      <c r="E164">
        <v>16970.5</v>
      </c>
      <c r="G164" s="3" t="s">
        <v>84</v>
      </c>
      <c r="H164">
        <v>592.02</v>
      </c>
      <c r="I164">
        <v>753.48</v>
      </c>
      <c r="J164">
        <v>107.64</v>
      </c>
      <c r="K164">
        <v>1991.34</v>
      </c>
      <c r="L164">
        <v>0</v>
      </c>
      <c r="M164">
        <v>3444.48</v>
      </c>
      <c r="N164">
        <f>_xlfn.FORECAST.LINEAR(5,H164:K164, {1,2,3,4})</f>
        <v>1749.1499999999999</v>
      </c>
      <c r="O164">
        <f>_xlfn.FORECAST.ETS(2024, H164:K164, {2020,2021,2022,2023})</f>
        <v>2043.1666203969141</v>
      </c>
      <c r="Q164" s="3" t="s">
        <v>66</v>
      </c>
      <c r="R164" s="7">
        <v>943.14</v>
      </c>
    </row>
    <row r="165" spans="1:18" x14ac:dyDescent="0.35">
      <c r="A165">
        <v>43</v>
      </c>
      <c r="B165" t="s">
        <v>69</v>
      </c>
      <c r="C165">
        <v>2022</v>
      </c>
      <c r="D165">
        <v>17</v>
      </c>
      <c r="E165">
        <v>5769.97</v>
      </c>
      <c r="G165" s="3" t="s">
        <v>203</v>
      </c>
      <c r="H165">
        <v>13331.06</v>
      </c>
      <c r="I165">
        <v>8233.89</v>
      </c>
      <c r="J165">
        <v>784.18</v>
      </c>
      <c r="K165">
        <v>1960.45</v>
      </c>
      <c r="L165">
        <v>0</v>
      </c>
      <c r="M165">
        <v>24309.579999999998</v>
      </c>
      <c r="N165">
        <f>_xlfn.FORECAST.LINEAR(5,H165:K165, {1,2,3,4})</f>
        <v>-4312.989999999998</v>
      </c>
      <c r="O165">
        <f>_xlfn.FORECAST.ETS(2024, H165:K165, {2020,2021,2022,2023})</f>
        <v>-3222.0001613705954</v>
      </c>
      <c r="Q165" s="3" t="s">
        <v>179</v>
      </c>
      <c r="R165" s="7">
        <v>921.71500000000003</v>
      </c>
    </row>
    <row r="166" spans="1:18" x14ac:dyDescent="0.35">
      <c r="A166">
        <v>43</v>
      </c>
      <c r="B166" t="s">
        <v>69</v>
      </c>
      <c r="C166">
        <v>2023</v>
      </c>
      <c r="D166">
        <v>19</v>
      </c>
      <c r="E166">
        <v>6448.79</v>
      </c>
      <c r="G166" s="3" t="s">
        <v>93</v>
      </c>
      <c r="H166">
        <v>850.32</v>
      </c>
      <c r="I166">
        <v>2173.04</v>
      </c>
      <c r="J166">
        <v>3590.24</v>
      </c>
      <c r="K166">
        <v>1511.68</v>
      </c>
      <c r="L166">
        <v>0</v>
      </c>
      <c r="M166">
        <v>8125.2800000000007</v>
      </c>
      <c r="N166">
        <f>_xlfn.FORECAST.LINEAR(5,H166:K166, {1,2,3,4})</f>
        <v>2881.6400000000003</v>
      </c>
      <c r="O166">
        <f>_xlfn.FORECAST.ETS(2024, H166:K166, {2020,2021,2022,2023})</f>
        <v>2449.2493833882941</v>
      </c>
      <c r="Q166" s="3" t="s">
        <v>69</v>
      </c>
      <c r="R166" s="7">
        <v>848.52499999999782</v>
      </c>
    </row>
    <row r="167" spans="1:18" x14ac:dyDescent="0.35">
      <c r="A167">
        <v>44</v>
      </c>
      <c r="B167" t="s">
        <v>70</v>
      </c>
      <c r="C167">
        <v>2020</v>
      </c>
      <c r="D167">
        <v>20</v>
      </c>
      <c r="E167">
        <v>8789.6</v>
      </c>
      <c r="G167" s="3" t="s">
        <v>199</v>
      </c>
      <c r="H167">
        <v>5230.7299999999996</v>
      </c>
      <c r="I167">
        <v>3246.66</v>
      </c>
      <c r="J167">
        <v>7755.91</v>
      </c>
      <c r="K167">
        <v>8116.65</v>
      </c>
      <c r="L167">
        <v>0</v>
      </c>
      <c r="M167">
        <v>24349.949999999997</v>
      </c>
      <c r="N167">
        <f>_xlfn.FORECAST.LINEAR(5,H167:K167, {1,2,3,4})</f>
        <v>9379.24</v>
      </c>
      <c r="O167">
        <f>_xlfn.FORECAST.ETS(2024, H167:K167, {2020,2021,2022,2023})</f>
        <v>9322.9125278480024</v>
      </c>
      <c r="Q167" s="3" t="s">
        <v>161</v>
      </c>
      <c r="R167" s="7">
        <v>843.2</v>
      </c>
    </row>
    <row r="168" spans="1:18" x14ac:dyDescent="0.35">
      <c r="A168">
        <v>44</v>
      </c>
      <c r="B168" t="s">
        <v>70</v>
      </c>
      <c r="C168">
        <v>2021</v>
      </c>
      <c r="D168">
        <v>50</v>
      </c>
      <c r="E168">
        <v>21974</v>
      </c>
      <c r="G168" s="3" t="s">
        <v>216</v>
      </c>
      <c r="H168">
        <v>6082.4</v>
      </c>
      <c r="I168">
        <v>11252.44</v>
      </c>
      <c r="J168">
        <v>5170.04</v>
      </c>
      <c r="K168">
        <v>9123.6</v>
      </c>
      <c r="L168">
        <v>0</v>
      </c>
      <c r="M168">
        <v>31628.480000000003</v>
      </c>
      <c r="N168">
        <f>_xlfn.FORECAST.LINEAR(5,H168:K168, {1,2,3,4})</f>
        <v>8667.4200000000019</v>
      </c>
      <c r="O168">
        <f>_xlfn.FORECAST.ETS(2024, H168:K168, {2020,2021,2022,2023})</f>
        <v>7966.5211674440206</v>
      </c>
      <c r="Q168" s="3" t="s">
        <v>188</v>
      </c>
      <c r="R168" s="7">
        <v>730.38</v>
      </c>
    </row>
    <row r="169" spans="1:18" x14ac:dyDescent="0.35">
      <c r="A169">
        <v>44</v>
      </c>
      <c r="B169" t="s">
        <v>70</v>
      </c>
      <c r="C169">
        <v>2023</v>
      </c>
      <c r="D169">
        <v>7</v>
      </c>
      <c r="E169">
        <v>3076.36</v>
      </c>
      <c r="G169" s="3" t="s">
        <v>155</v>
      </c>
      <c r="H169">
        <v>8547.91</v>
      </c>
      <c r="I169">
        <v>26543.51</v>
      </c>
      <c r="J169">
        <v>7648.13</v>
      </c>
      <c r="K169">
        <v>15296.26</v>
      </c>
      <c r="L169">
        <v>0</v>
      </c>
      <c r="M169">
        <v>58035.81</v>
      </c>
      <c r="N169">
        <f>_xlfn.FORECAST.LINEAR(5,H169:K169, {1,2,3,4})</f>
        <v>14846.369999999999</v>
      </c>
      <c r="O169">
        <f>_xlfn.FORECAST.ETS(2024, H169:K169, {2020,2021,2022,2023})</f>
        <v>15269.565877930638</v>
      </c>
      <c r="Q169" s="3" t="s">
        <v>194</v>
      </c>
      <c r="R169" s="7">
        <v>722.7</v>
      </c>
    </row>
    <row r="170" spans="1:18" x14ac:dyDescent="0.35">
      <c r="A170">
        <v>45</v>
      </c>
      <c r="B170" t="s">
        <v>71</v>
      </c>
      <c r="C170">
        <v>2020</v>
      </c>
      <c r="D170">
        <v>20</v>
      </c>
      <c r="E170">
        <v>4853.3999999999996</v>
      </c>
      <c r="G170" s="3" t="s">
        <v>130</v>
      </c>
      <c r="H170">
        <v>7984.22</v>
      </c>
      <c r="I170">
        <v>6105.58</v>
      </c>
      <c r="J170">
        <v>10332.52</v>
      </c>
      <c r="K170">
        <v>10567.35</v>
      </c>
      <c r="L170">
        <v>0</v>
      </c>
      <c r="M170">
        <v>34989.67</v>
      </c>
      <c r="N170">
        <f>_xlfn.FORECAST.LINEAR(5,H170:K170, {1,2,3,4})</f>
        <v>11741.5</v>
      </c>
      <c r="O170">
        <f>_xlfn.FORECAST.ETS(2024, H170:K170, {2020,2021,2022,2023})</f>
        <v>11685.368032972743</v>
      </c>
      <c r="Q170" s="3" t="s">
        <v>122</v>
      </c>
      <c r="R170" s="7">
        <v>693.65999999999985</v>
      </c>
    </row>
    <row r="171" spans="1:18" x14ac:dyDescent="0.35">
      <c r="A171">
        <v>45</v>
      </c>
      <c r="B171" t="s">
        <v>71</v>
      </c>
      <c r="C171">
        <v>2021</v>
      </c>
      <c r="D171">
        <v>54</v>
      </c>
      <c r="E171">
        <v>13104.18</v>
      </c>
      <c r="G171" s="3" t="s">
        <v>85</v>
      </c>
      <c r="H171">
        <v>1124.24</v>
      </c>
      <c r="I171">
        <v>2248.48</v>
      </c>
      <c r="J171">
        <v>3286.24</v>
      </c>
      <c r="K171">
        <v>3545.68</v>
      </c>
      <c r="L171">
        <v>0</v>
      </c>
      <c r="M171">
        <v>10204.64</v>
      </c>
      <c r="N171">
        <f>_xlfn.FORECAST.LINEAR(5,H171:K171, {1,2,3,4})</f>
        <v>4626.6799999999994</v>
      </c>
      <c r="O171">
        <f>_xlfn.FORECAST.ETS(2024, H171:K171, {2020,2021,2022,2023})</f>
        <v>4515.5039692555156</v>
      </c>
      <c r="Q171" s="3" t="s">
        <v>82</v>
      </c>
      <c r="R171" s="7">
        <v>687.73500000000058</v>
      </c>
    </row>
    <row r="172" spans="1:18" x14ac:dyDescent="0.35">
      <c r="A172">
        <v>45</v>
      </c>
      <c r="B172" t="s">
        <v>71</v>
      </c>
      <c r="C172">
        <v>2022</v>
      </c>
      <c r="D172">
        <v>8</v>
      </c>
      <c r="E172">
        <v>1941.36</v>
      </c>
      <c r="G172" s="3" t="s">
        <v>198</v>
      </c>
      <c r="H172">
        <v>0</v>
      </c>
      <c r="I172">
        <v>562.24</v>
      </c>
      <c r="J172">
        <v>808.22</v>
      </c>
      <c r="K172">
        <v>0</v>
      </c>
      <c r="L172">
        <v>0</v>
      </c>
      <c r="M172">
        <v>1370.46</v>
      </c>
      <c r="N172">
        <f>_xlfn.FORECAST.LINEAR(5,H172:K172, {1,2,3,4})</f>
        <v>404.11</v>
      </c>
      <c r="O172">
        <f>_xlfn.FORECAST.ETS(2024, H172:K172, {2020,2021,2022,2023})</f>
        <v>225.92072626225018</v>
      </c>
      <c r="Q172" s="3" t="s">
        <v>121</v>
      </c>
      <c r="R172" s="7">
        <v>610.61</v>
      </c>
    </row>
    <row r="173" spans="1:18" x14ac:dyDescent="0.35">
      <c r="A173">
        <v>46</v>
      </c>
      <c r="B173" t="s">
        <v>34</v>
      </c>
      <c r="C173">
        <v>2020</v>
      </c>
      <c r="D173">
        <v>60</v>
      </c>
      <c r="E173">
        <v>17431.8</v>
      </c>
      <c r="G173" s="3" t="s">
        <v>69</v>
      </c>
      <c r="H173">
        <v>16970.5</v>
      </c>
      <c r="I173">
        <v>0</v>
      </c>
      <c r="J173">
        <v>5769.97</v>
      </c>
      <c r="K173">
        <v>6448.79</v>
      </c>
      <c r="L173">
        <v>0</v>
      </c>
      <c r="M173">
        <v>29189.260000000002</v>
      </c>
      <c r="N173">
        <f>_xlfn.FORECAST.LINEAR(5,H173:K173, {1,2,3,4})</f>
        <v>848.52499999999964</v>
      </c>
      <c r="O173">
        <f>_xlfn.FORECAST.ETS(2024, H173:K173, {2020,2021,2022,2023})</f>
        <v>978.64791131068034</v>
      </c>
      <c r="Q173" s="3" t="s">
        <v>197</v>
      </c>
      <c r="R173" s="7">
        <v>424.47000000000025</v>
      </c>
    </row>
    <row r="174" spans="1:18" x14ac:dyDescent="0.35">
      <c r="A174">
        <v>46</v>
      </c>
      <c r="B174" t="s">
        <v>34</v>
      </c>
      <c r="C174">
        <v>2021</v>
      </c>
      <c r="D174">
        <v>22</v>
      </c>
      <c r="E174">
        <v>6391.66</v>
      </c>
      <c r="G174" s="3" t="s">
        <v>104</v>
      </c>
      <c r="H174">
        <v>3639.24</v>
      </c>
      <c r="I174">
        <v>3142.98</v>
      </c>
      <c r="J174">
        <v>8105.58</v>
      </c>
      <c r="K174">
        <v>2646.72</v>
      </c>
      <c r="L174">
        <v>0</v>
      </c>
      <c r="M174">
        <v>17534.52</v>
      </c>
      <c r="N174">
        <f>_xlfn.FORECAST.LINEAR(5,H174:K174, {1,2,3,4})</f>
        <v>4879.8899999999994</v>
      </c>
      <c r="O174">
        <f>_xlfn.FORECAST.ETS(2024, H174:K174, {2020,2021,2022,2023})</f>
        <v>3863.1335329439394</v>
      </c>
      <c r="Q174" s="3" t="s">
        <v>53</v>
      </c>
      <c r="R174" s="7">
        <v>362.5949999999998</v>
      </c>
    </row>
    <row r="175" spans="1:18" x14ac:dyDescent="0.35">
      <c r="A175">
        <v>46</v>
      </c>
      <c r="B175" t="s">
        <v>34</v>
      </c>
      <c r="C175">
        <v>2022</v>
      </c>
      <c r="D175">
        <v>1</v>
      </c>
      <c r="E175">
        <v>290.52999999999997</v>
      </c>
      <c r="G175" s="3" t="s">
        <v>81</v>
      </c>
      <c r="H175">
        <v>144.66999999999999</v>
      </c>
      <c r="I175">
        <v>119.14</v>
      </c>
      <c r="J175">
        <v>306.36</v>
      </c>
      <c r="K175">
        <v>229.77</v>
      </c>
      <c r="L175">
        <v>0</v>
      </c>
      <c r="M175">
        <v>799.94</v>
      </c>
      <c r="N175">
        <f>_xlfn.FORECAST.LINEAR(5,H175:K175, {1,2,3,4})</f>
        <v>310.61500000000001</v>
      </c>
      <c r="O175">
        <f>_xlfn.FORECAST.ETS(2024, H175:K175, {2020,2021,2022,2023})</f>
        <v>311.08213093002979</v>
      </c>
      <c r="Q175" s="3" t="s">
        <v>81</v>
      </c>
      <c r="R175" s="7">
        <v>310.61500000000001</v>
      </c>
    </row>
    <row r="176" spans="1:18" x14ac:dyDescent="0.35">
      <c r="A176">
        <v>46</v>
      </c>
      <c r="B176" t="s">
        <v>34</v>
      </c>
      <c r="C176">
        <v>2023</v>
      </c>
      <c r="D176">
        <v>29</v>
      </c>
      <c r="E176">
        <v>8425.3700000000008</v>
      </c>
      <c r="G176" s="3" t="s">
        <v>222</v>
      </c>
      <c r="H176">
        <v>9688.7999999999993</v>
      </c>
      <c r="I176">
        <v>15179.12</v>
      </c>
      <c r="J176">
        <v>4521.4399999999996</v>
      </c>
      <c r="K176">
        <v>21961.279999999999</v>
      </c>
      <c r="L176">
        <v>0</v>
      </c>
      <c r="M176">
        <v>51350.64</v>
      </c>
      <c r="N176">
        <f>_xlfn.FORECAST.LINEAR(5,H176:K176, {1,2,3,4})</f>
        <v>19377.599999999999</v>
      </c>
      <c r="O176">
        <f>_xlfn.FORECAST.ETS(2024, H176:K176, {2020,2021,2022,2023})</f>
        <v>21616.237516099354</v>
      </c>
      <c r="Q176" s="3" t="s">
        <v>101</v>
      </c>
      <c r="R176" s="7">
        <v>303.60000000000014</v>
      </c>
    </row>
    <row r="177" spans="1:18" x14ac:dyDescent="0.35">
      <c r="A177">
        <v>47</v>
      </c>
      <c r="B177" t="s">
        <v>72</v>
      </c>
      <c r="C177">
        <v>2020</v>
      </c>
      <c r="D177">
        <v>28</v>
      </c>
      <c r="E177">
        <v>10236.799999999999</v>
      </c>
      <c r="G177" s="3" t="s">
        <v>192</v>
      </c>
      <c r="H177">
        <v>2562.12</v>
      </c>
      <c r="I177">
        <v>6832.32</v>
      </c>
      <c r="J177">
        <v>2846.8</v>
      </c>
      <c r="K177">
        <v>6547.64</v>
      </c>
      <c r="L177">
        <v>0</v>
      </c>
      <c r="M177">
        <v>18788.879999999997</v>
      </c>
      <c r="N177">
        <f>_xlfn.FORECAST.LINEAR(5,H177:K177, {1,2,3,4})</f>
        <v>6689.98</v>
      </c>
      <c r="O177">
        <f>_xlfn.FORECAST.ETS(2024, H177:K177, {2020,2021,2022,2023})</f>
        <v>6241.5012428959026</v>
      </c>
      <c r="Q177" s="3" t="s">
        <v>96</v>
      </c>
      <c r="R177" s="7">
        <v>303</v>
      </c>
    </row>
    <row r="178" spans="1:18" x14ac:dyDescent="0.35">
      <c r="A178">
        <v>47</v>
      </c>
      <c r="B178" t="s">
        <v>72</v>
      </c>
      <c r="C178">
        <v>2021</v>
      </c>
      <c r="D178">
        <v>19</v>
      </c>
      <c r="E178">
        <v>6946.4</v>
      </c>
      <c r="G178" s="3" t="s">
        <v>147</v>
      </c>
      <c r="H178">
        <v>6008.22</v>
      </c>
      <c r="I178">
        <v>3522.06</v>
      </c>
      <c r="J178">
        <v>17403.12</v>
      </c>
      <c r="K178">
        <v>4972.32</v>
      </c>
      <c r="L178">
        <v>0</v>
      </c>
      <c r="M178">
        <v>31905.72</v>
      </c>
      <c r="N178">
        <f>_xlfn.FORECAST.LINEAR(5,H178:K178, {1,2,3,4})</f>
        <v>10669.77</v>
      </c>
      <c r="O178">
        <f>_xlfn.FORECAST.ETS(2024, H178:K178, {2020,2021,2022,2023})</f>
        <v>9011.119729920114</v>
      </c>
      <c r="Q178" s="3" t="s">
        <v>61</v>
      </c>
      <c r="R178" s="7">
        <v>289.1200000000008</v>
      </c>
    </row>
    <row r="179" spans="1:18" x14ac:dyDescent="0.35">
      <c r="A179">
        <v>47</v>
      </c>
      <c r="B179" t="s">
        <v>72</v>
      </c>
      <c r="C179">
        <v>2022</v>
      </c>
      <c r="D179">
        <v>45</v>
      </c>
      <c r="E179">
        <v>16452</v>
      </c>
      <c r="G179" s="3" t="s">
        <v>103</v>
      </c>
      <c r="H179">
        <v>15076.4</v>
      </c>
      <c r="I179">
        <v>4899.83</v>
      </c>
      <c r="J179">
        <v>21483.87</v>
      </c>
      <c r="K179">
        <v>10176.57</v>
      </c>
      <c r="L179">
        <v>0</v>
      </c>
      <c r="M179">
        <v>51636.67</v>
      </c>
      <c r="N179">
        <f>_xlfn.FORECAST.LINEAR(5,H179:K179, {1,2,3,4})</f>
        <v>13380.304999999998</v>
      </c>
      <c r="O179">
        <f>_xlfn.FORECAST.ETS(2024, H179:K179, {2020,2021,2022,2023})</f>
        <v>14929.536421393808</v>
      </c>
      <c r="Q179" s="3" t="s">
        <v>186</v>
      </c>
      <c r="R179" s="7">
        <v>287.41999999999996</v>
      </c>
    </row>
    <row r="180" spans="1:18" x14ac:dyDescent="0.35">
      <c r="A180">
        <v>47</v>
      </c>
      <c r="B180" t="s">
        <v>72</v>
      </c>
      <c r="C180">
        <v>2023</v>
      </c>
      <c r="D180">
        <v>49</v>
      </c>
      <c r="E180">
        <v>17914.400000000001</v>
      </c>
      <c r="G180" s="3" t="s">
        <v>138</v>
      </c>
      <c r="H180">
        <v>8609.44</v>
      </c>
      <c r="I180">
        <v>6149.6</v>
      </c>
      <c r="J180">
        <v>1383.66</v>
      </c>
      <c r="K180">
        <v>0</v>
      </c>
      <c r="L180">
        <v>0</v>
      </c>
      <c r="M180">
        <v>16142.7</v>
      </c>
      <c r="N180">
        <f>_xlfn.FORECAST.LINEAR(5,H180:K180, {1,2,3,4})</f>
        <v>-3612.8899999999994</v>
      </c>
      <c r="O180">
        <f>_xlfn.FORECAST.ETS(2024, H180:K180, {2020,2021,2022,2023})</f>
        <v>-3470.7271779128641</v>
      </c>
      <c r="Q180" s="3" t="s">
        <v>79</v>
      </c>
      <c r="R180" s="7">
        <v>284.82857142857142</v>
      </c>
    </row>
    <row r="181" spans="1:18" x14ac:dyDescent="0.35">
      <c r="A181">
        <v>48</v>
      </c>
      <c r="B181" t="s">
        <v>73</v>
      </c>
      <c r="C181">
        <v>2020</v>
      </c>
      <c r="D181">
        <v>32</v>
      </c>
      <c r="E181">
        <v>8394.24</v>
      </c>
      <c r="G181" s="3" t="s">
        <v>98</v>
      </c>
      <c r="H181">
        <v>3477</v>
      </c>
      <c r="I181">
        <v>1326.75</v>
      </c>
      <c r="J181">
        <v>869.25</v>
      </c>
      <c r="K181">
        <v>503.25</v>
      </c>
      <c r="L181">
        <v>0</v>
      </c>
      <c r="M181">
        <v>6176.25</v>
      </c>
      <c r="N181">
        <f>_xlfn.FORECAST.LINEAR(5,H181:K181, {1,2,3,4})</f>
        <v>-800.625</v>
      </c>
      <c r="O181">
        <f>_xlfn.FORECAST.ETS(2024, H181:K181, {2020,2021,2022,2023})</f>
        <v>-554.28728217155356</v>
      </c>
      <c r="Q181" s="3" t="s">
        <v>89</v>
      </c>
      <c r="R181" s="7">
        <v>276.59999999999991</v>
      </c>
    </row>
    <row r="182" spans="1:18" x14ac:dyDescent="0.35">
      <c r="A182">
        <v>48</v>
      </c>
      <c r="B182" t="s">
        <v>73</v>
      </c>
      <c r="C182">
        <v>2021</v>
      </c>
      <c r="D182">
        <v>34</v>
      </c>
      <c r="E182">
        <v>8918.8799999999992</v>
      </c>
      <c r="G182" s="3" t="s">
        <v>32</v>
      </c>
      <c r="H182">
        <v>2346</v>
      </c>
      <c r="I182">
        <v>7272.6</v>
      </c>
      <c r="J182">
        <v>3049.8</v>
      </c>
      <c r="K182">
        <v>4222.8</v>
      </c>
      <c r="L182">
        <v>0</v>
      </c>
      <c r="M182">
        <v>16891.2</v>
      </c>
      <c r="N182">
        <f>_xlfn.FORECAST.LINEAR(5,H182:K182, {1,2,3,4})</f>
        <v>4574.7000000000007</v>
      </c>
      <c r="O182">
        <f>_xlfn.FORECAST.ETS(2024, H182:K182, {2020,2021,2022,2023})</f>
        <v>4638.4696190519362</v>
      </c>
      <c r="Q182" s="3" t="s">
        <v>110</v>
      </c>
      <c r="R182" s="7">
        <v>228.27999999999997</v>
      </c>
    </row>
    <row r="183" spans="1:18" x14ac:dyDescent="0.35">
      <c r="A183">
        <v>48</v>
      </c>
      <c r="B183" t="s">
        <v>73</v>
      </c>
      <c r="C183">
        <v>2023</v>
      </c>
      <c r="D183">
        <v>10</v>
      </c>
      <c r="E183">
        <v>2623.2</v>
      </c>
      <c r="G183" s="3" t="s">
        <v>114</v>
      </c>
      <c r="H183">
        <v>4690.28</v>
      </c>
      <c r="I183">
        <v>5862.85</v>
      </c>
      <c r="J183">
        <v>4020.24</v>
      </c>
      <c r="K183">
        <v>7202.93</v>
      </c>
      <c r="L183">
        <v>0</v>
      </c>
      <c r="M183">
        <v>21776.300000000003</v>
      </c>
      <c r="N183">
        <f>_xlfn.FORECAST.LINEAR(5,H183:K183, {1,2,3,4})</f>
        <v>6867.9100000000017</v>
      </c>
      <c r="O183">
        <f>_xlfn.FORECAST.ETS(2024, H183:K183, {2020,2021,2022,2023})</f>
        <v>7223.633987307463</v>
      </c>
      <c r="Q183" s="3" t="s">
        <v>56</v>
      </c>
      <c r="R183" s="7">
        <v>200.86499999999978</v>
      </c>
    </row>
    <row r="184" spans="1:18" x14ac:dyDescent="0.35">
      <c r="A184">
        <v>49</v>
      </c>
      <c r="B184" t="s">
        <v>74</v>
      </c>
      <c r="C184">
        <v>2020</v>
      </c>
      <c r="D184">
        <v>4</v>
      </c>
      <c r="E184">
        <v>740.32</v>
      </c>
      <c r="G184" s="3" t="s">
        <v>215</v>
      </c>
      <c r="H184">
        <v>8383.68</v>
      </c>
      <c r="I184">
        <v>4191.84</v>
      </c>
      <c r="J184">
        <v>5356.24</v>
      </c>
      <c r="K184">
        <v>11178.24</v>
      </c>
      <c r="L184">
        <v>0</v>
      </c>
      <c r="M184">
        <v>29110</v>
      </c>
      <c r="N184">
        <f>_xlfn.FORECAST.LINEAR(5,H184:K184, {1,2,3,4})</f>
        <v>9664.52</v>
      </c>
      <c r="O184">
        <f>_xlfn.FORECAST.ETS(2024, H184:K184, {2020,2021,2022,2023})</f>
        <v>11000.641681179886</v>
      </c>
      <c r="Q184" s="3" t="s">
        <v>178</v>
      </c>
      <c r="R184" s="7">
        <v>55.814999999999998</v>
      </c>
    </row>
    <row r="185" spans="1:18" x14ac:dyDescent="0.35">
      <c r="A185">
        <v>49</v>
      </c>
      <c r="B185" t="s">
        <v>74</v>
      </c>
      <c r="C185">
        <v>2022</v>
      </c>
      <c r="D185">
        <v>86</v>
      </c>
      <c r="E185">
        <v>15916.88</v>
      </c>
      <c r="G185" s="3" t="s">
        <v>75</v>
      </c>
      <c r="H185">
        <v>9530.08</v>
      </c>
      <c r="I185">
        <v>6126.48</v>
      </c>
      <c r="J185">
        <v>14635.48</v>
      </c>
      <c r="K185">
        <v>1021.08</v>
      </c>
      <c r="L185">
        <v>0</v>
      </c>
      <c r="M185">
        <v>31313.120000000003</v>
      </c>
      <c r="N185">
        <f>_xlfn.FORECAST.LINEAR(5,H185:K185, {1,2,3,4})</f>
        <v>3573.7800000000007</v>
      </c>
      <c r="O185">
        <f>_xlfn.FORECAST.ETS(2024, H185:K185, {2020,2021,2022,2023})</f>
        <v>1529.2618752422356</v>
      </c>
      <c r="Q185" s="3" t="s">
        <v>117</v>
      </c>
      <c r="R185" s="7">
        <v>38.954999999999998</v>
      </c>
    </row>
    <row r="186" spans="1:18" x14ac:dyDescent="0.35">
      <c r="A186">
        <v>49</v>
      </c>
      <c r="B186" t="s">
        <v>74</v>
      </c>
      <c r="C186">
        <v>2023</v>
      </c>
      <c r="D186">
        <v>20</v>
      </c>
      <c r="E186">
        <v>3701.6</v>
      </c>
      <c r="G186" s="3" t="s">
        <v>105</v>
      </c>
      <c r="H186">
        <v>4075.05</v>
      </c>
      <c r="I186">
        <v>1979.31</v>
      </c>
      <c r="J186">
        <v>2794.32</v>
      </c>
      <c r="K186">
        <v>7218.66</v>
      </c>
      <c r="L186">
        <v>0</v>
      </c>
      <c r="M186">
        <v>16067.34</v>
      </c>
      <c r="N186">
        <f>_xlfn.FORECAST.LINEAR(5,H186:K186, {1,2,3,4})</f>
        <v>6578.2950000000001</v>
      </c>
      <c r="O186">
        <f>_xlfn.FORECAST.ETS(2024, H186:K186, {2020,2021,2022,2023})</f>
        <v>7441.7937349917356</v>
      </c>
      <c r="Q186" s="3" t="s">
        <v>38</v>
      </c>
      <c r="R186" s="7">
        <v>36.5</v>
      </c>
    </row>
    <row r="187" spans="1:18" x14ac:dyDescent="0.35">
      <c r="A187">
        <v>50</v>
      </c>
      <c r="B187" t="s">
        <v>75</v>
      </c>
      <c r="C187">
        <v>2020</v>
      </c>
      <c r="D187">
        <v>28</v>
      </c>
      <c r="E187">
        <v>9530.08</v>
      </c>
      <c r="G187" s="3" t="s">
        <v>79</v>
      </c>
      <c r="H187">
        <v>1329.2</v>
      </c>
      <c r="I187">
        <v>299.07</v>
      </c>
      <c r="J187">
        <v>0</v>
      </c>
      <c r="K187">
        <v>631.37</v>
      </c>
      <c r="L187">
        <v>0</v>
      </c>
      <c r="M187">
        <v>2259.64</v>
      </c>
      <c r="N187">
        <f>_xlfn.FORECAST.LINEAR(5,H187:K187, {1,2,3,4})</f>
        <v>-33.230000000000018</v>
      </c>
      <c r="O187">
        <f>_xlfn.FORECAST.ETS(2024, H187:K187, {2020,2021,2022,2023})</f>
        <v>186.69417015767291</v>
      </c>
      <c r="Q187" s="3" t="s">
        <v>28</v>
      </c>
      <c r="R187" s="7">
        <v>-146.17000000000007</v>
      </c>
    </row>
    <row r="188" spans="1:18" x14ac:dyDescent="0.35">
      <c r="A188">
        <v>50</v>
      </c>
      <c r="B188" t="s">
        <v>75</v>
      </c>
      <c r="C188">
        <v>2021</v>
      </c>
      <c r="D188">
        <v>18</v>
      </c>
      <c r="E188">
        <v>6126.48</v>
      </c>
      <c r="G188" s="3" t="s">
        <v>160</v>
      </c>
      <c r="H188">
        <v>1034.3699999999999</v>
      </c>
      <c r="I188">
        <v>5861.43</v>
      </c>
      <c r="J188">
        <v>574.65</v>
      </c>
      <c r="K188">
        <v>2183.67</v>
      </c>
      <c r="L188">
        <v>0</v>
      </c>
      <c r="M188">
        <v>9654.119999999999</v>
      </c>
      <c r="N188">
        <f>_xlfn.FORECAST.LINEAR(5,H188:K188, {1,2,3,4})</f>
        <v>1953.8099999999997</v>
      </c>
      <c r="O188">
        <f>_xlfn.FORECAST.ETS(2024, H188:K188, {2020,2021,2022,2023})</f>
        <v>2056.6061617309097</v>
      </c>
      <c r="Q188" s="3" t="s">
        <v>200</v>
      </c>
      <c r="R188" s="7">
        <v>-169.40000000000009</v>
      </c>
    </row>
    <row r="189" spans="1:18" x14ac:dyDescent="0.35">
      <c r="A189">
        <v>50</v>
      </c>
      <c r="B189" t="s">
        <v>75</v>
      </c>
      <c r="C189">
        <v>2022</v>
      </c>
      <c r="D189">
        <v>43</v>
      </c>
      <c r="E189">
        <v>14635.48</v>
      </c>
      <c r="G189" s="3" t="s">
        <v>150</v>
      </c>
      <c r="H189">
        <v>11554.88</v>
      </c>
      <c r="I189">
        <v>6138.53</v>
      </c>
      <c r="J189">
        <v>7943.98</v>
      </c>
      <c r="K189">
        <v>25998.48</v>
      </c>
      <c r="L189">
        <v>0</v>
      </c>
      <c r="M189">
        <v>51635.869999999995</v>
      </c>
      <c r="N189">
        <f>_xlfn.FORECAST.LINEAR(5,H189:K189, {1,2,3,4})</f>
        <v>24193.03</v>
      </c>
      <c r="O189">
        <f>_xlfn.FORECAST.ETS(2024, H189:K189, {2020,2021,2022,2023})</f>
        <v>27264.965814371772</v>
      </c>
      <c r="Q189" s="3" t="s">
        <v>65</v>
      </c>
      <c r="R189" s="7">
        <v>-193.9600000000064</v>
      </c>
    </row>
    <row r="190" spans="1:18" x14ac:dyDescent="0.35">
      <c r="A190">
        <v>50</v>
      </c>
      <c r="B190" t="s">
        <v>75</v>
      </c>
      <c r="C190">
        <v>2023</v>
      </c>
      <c r="D190">
        <v>3</v>
      </c>
      <c r="E190">
        <v>1021.08</v>
      </c>
      <c r="G190" s="3" t="s">
        <v>167</v>
      </c>
      <c r="H190">
        <v>8290.8799999999992</v>
      </c>
      <c r="I190">
        <v>2232.16</v>
      </c>
      <c r="J190">
        <v>15306.24</v>
      </c>
      <c r="K190">
        <v>5739.84</v>
      </c>
      <c r="L190">
        <v>0</v>
      </c>
      <c r="M190">
        <v>31569.119999999999</v>
      </c>
      <c r="N190">
        <f>_xlfn.FORECAST.LINEAR(5,H190:K190, {1,2,3,4})</f>
        <v>9247.52</v>
      </c>
      <c r="O190">
        <f>_xlfn.FORECAST.ETS(2024, H190:K190, {2020,2021,2022,2023})</f>
        <v>9594.8990669601681</v>
      </c>
      <c r="Q190" s="3" t="s">
        <v>109</v>
      </c>
      <c r="R190" s="7">
        <v>-220.56000000000131</v>
      </c>
    </row>
    <row r="191" spans="1:18" x14ac:dyDescent="0.35">
      <c r="A191">
        <v>51</v>
      </c>
      <c r="B191" t="s">
        <v>76</v>
      </c>
      <c r="C191">
        <v>2020</v>
      </c>
      <c r="D191">
        <v>9</v>
      </c>
      <c r="E191">
        <v>1646.19</v>
      </c>
      <c r="G191" s="3" t="s">
        <v>110</v>
      </c>
      <c r="H191">
        <v>43.9</v>
      </c>
      <c r="I191">
        <v>188.77</v>
      </c>
      <c r="J191">
        <v>70.239999999999995</v>
      </c>
      <c r="K191">
        <v>215.11</v>
      </c>
      <c r="L191">
        <v>0</v>
      </c>
      <c r="M191">
        <v>518.02</v>
      </c>
      <c r="N191">
        <f>_xlfn.FORECAST.LINEAR(5,H191:K191, {1,2,3,4})</f>
        <v>228.27999999999997</v>
      </c>
      <c r="O191">
        <f>_xlfn.FORECAST.ETS(2024, H191:K191, {2020,2021,2022,2023})</f>
        <v>209.89647015106416</v>
      </c>
      <c r="Q191" s="3" t="s">
        <v>59</v>
      </c>
      <c r="R191" s="7">
        <v>-352.27500000000055</v>
      </c>
    </row>
    <row r="192" spans="1:18" x14ac:dyDescent="0.35">
      <c r="A192">
        <v>51</v>
      </c>
      <c r="B192" t="s">
        <v>76</v>
      </c>
      <c r="C192">
        <v>2021</v>
      </c>
      <c r="D192">
        <v>65</v>
      </c>
      <c r="E192">
        <v>11889.15</v>
      </c>
      <c r="G192" s="3" t="s">
        <v>111</v>
      </c>
      <c r="H192">
        <v>14239.26</v>
      </c>
      <c r="I192">
        <v>6441.57</v>
      </c>
      <c r="J192">
        <v>6780.6</v>
      </c>
      <c r="K192">
        <v>21697.919999999998</v>
      </c>
      <c r="L192">
        <v>0</v>
      </c>
      <c r="M192">
        <v>49159.35</v>
      </c>
      <c r="N192">
        <f>_xlfn.FORECAST.LINEAR(5,H192:K192, {1,2,3,4})</f>
        <v>17968.589999999997</v>
      </c>
      <c r="O192">
        <f>_xlfn.FORECAST.ETS(2024, H192:K192, {2020,2021,2022,2023})</f>
        <v>20954.450716681378</v>
      </c>
      <c r="Q192" s="3" t="s">
        <v>125</v>
      </c>
      <c r="R192" s="7">
        <v>-470.69999999999982</v>
      </c>
    </row>
    <row r="193" spans="1:18" x14ac:dyDescent="0.35">
      <c r="A193">
        <v>51</v>
      </c>
      <c r="B193" t="s">
        <v>76</v>
      </c>
      <c r="C193">
        <v>2022</v>
      </c>
      <c r="D193">
        <v>39</v>
      </c>
      <c r="E193">
        <v>7133.49</v>
      </c>
      <c r="G193" s="3" t="s">
        <v>29</v>
      </c>
      <c r="H193">
        <v>5892.7</v>
      </c>
      <c r="I193">
        <v>13124.65</v>
      </c>
      <c r="J193">
        <v>4017.75</v>
      </c>
      <c r="K193">
        <v>5357</v>
      </c>
      <c r="L193">
        <v>0</v>
      </c>
      <c r="M193">
        <v>28392.1</v>
      </c>
      <c r="N193">
        <f>_xlfn.FORECAST.LINEAR(5,H193:K193, {1,2,3,4})</f>
        <v>4419.5249999999996</v>
      </c>
      <c r="O193">
        <f>_xlfn.FORECAST.ETS(2024, H193:K193, {2020,2021,2022,2023})</f>
        <v>4561.5173983617224</v>
      </c>
      <c r="Q193" s="3" t="s">
        <v>98</v>
      </c>
      <c r="R193" s="7">
        <v>-800.625</v>
      </c>
    </row>
    <row r="194" spans="1:18" x14ac:dyDescent="0.35">
      <c r="A194">
        <v>51</v>
      </c>
      <c r="B194" t="s">
        <v>76</v>
      </c>
      <c r="C194">
        <v>2023</v>
      </c>
      <c r="D194">
        <v>27</v>
      </c>
      <c r="E194">
        <v>4938.57</v>
      </c>
      <c r="G194" s="3" t="s">
        <v>76</v>
      </c>
      <c r="H194">
        <v>1646.19</v>
      </c>
      <c r="I194">
        <v>11889.15</v>
      </c>
      <c r="J194">
        <v>7133.49</v>
      </c>
      <c r="K194">
        <v>4938.57</v>
      </c>
      <c r="L194">
        <v>0</v>
      </c>
      <c r="M194">
        <v>25607.4</v>
      </c>
      <c r="N194">
        <f>_xlfn.FORECAST.LINEAR(5,H194:K194, {1,2,3,4})</f>
        <v>7682.22</v>
      </c>
      <c r="O194">
        <f>_xlfn.FORECAST.ETS(2024, H194:K194, {2020,2021,2022,2023})</f>
        <v>7568.7428900227878</v>
      </c>
      <c r="Q194" s="3" t="s">
        <v>171</v>
      </c>
      <c r="R194" s="7">
        <v>-1549.3499999999995</v>
      </c>
    </row>
    <row r="195" spans="1:18" x14ac:dyDescent="0.35">
      <c r="A195">
        <v>52</v>
      </c>
      <c r="B195" t="s">
        <v>77</v>
      </c>
      <c r="C195">
        <v>2020</v>
      </c>
      <c r="D195">
        <v>55</v>
      </c>
      <c r="E195">
        <v>4275.7</v>
      </c>
      <c r="G195" s="3" t="s">
        <v>134</v>
      </c>
      <c r="H195">
        <v>1215.0899999999999</v>
      </c>
      <c r="I195">
        <v>0</v>
      </c>
      <c r="J195">
        <v>3780.28</v>
      </c>
      <c r="K195">
        <v>7020.52</v>
      </c>
      <c r="L195">
        <v>0</v>
      </c>
      <c r="M195">
        <v>12015.89</v>
      </c>
      <c r="N195">
        <f>_xlfn.FORECAST.LINEAR(5,H195:K195, {1,2,3,4})</f>
        <v>8303.1149999999998</v>
      </c>
      <c r="O195">
        <f>_xlfn.FORECAST.ETS(2024, H195:K195, {2020,2021,2022,2023})</f>
        <v>8926.8354482697505</v>
      </c>
      <c r="Q195" s="3" t="s">
        <v>27</v>
      </c>
      <c r="R195" s="7">
        <v>-1904.3999999999978</v>
      </c>
    </row>
    <row r="196" spans="1:18" x14ac:dyDescent="0.35">
      <c r="A196">
        <v>52</v>
      </c>
      <c r="B196" t="s">
        <v>77</v>
      </c>
      <c r="C196">
        <v>2021</v>
      </c>
      <c r="D196">
        <v>34</v>
      </c>
      <c r="E196">
        <v>2643.16</v>
      </c>
      <c r="G196" s="3" t="s">
        <v>86</v>
      </c>
      <c r="H196">
        <v>9714</v>
      </c>
      <c r="I196">
        <v>0</v>
      </c>
      <c r="J196">
        <v>4857</v>
      </c>
      <c r="K196">
        <v>13599.6</v>
      </c>
      <c r="L196">
        <v>0</v>
      </c>
      <c r="M196">
        <v>28170.6</v>
      </c>
      <c r="N196">
        <f>_xlfn.FORECAST.LINEAR(5,H196:K196, {1,2,3,4})</f>
        <v>11171.1</v>
      </c>
      <c r="O196">
        <f>_xlfn.FORECAST.ETS(2024, H196:K196, {2020,2021,2022,2023})</f>
        <v>13686.344065543186</v>
      </c>
      <c r="Q196" s="3" t="s">
        <v>34</v>
      </c>
      <c r="R196" s="7">
        <v>-2579.8949999999968</v>
      </c>
    </row>
    <row r="197" spans="1:18" x14ac:dyDescent="0.35">
      <c r="A197">
        <v>52</v>
      </c>
      <c r="B197" t="s">
        <v>77</v>
      </c>
      <c r="C197">
        <v>2022</v>
      </c>
      <c r="D197">
        <v>56</v>
      </c>
      <c r="E197">
        <v>4353.4399999999996</v>
      </c>
      <c r="G197" s="3" t="s">
        <v>96</v>
      </c>
      <c r="H197">
        <v>242.4</v>
      </c>
      <c r="I197">
        <v>549.44000000000005</v>
      </c>
      <c r="J197">
        <v>40.4</v>
      </c>
      <c r="K197">
        <v>404</v>
      </c>
      <c r="L197">
        <v>0</v>
      </c>
      <c r="M197">
        <v>1236.24</v>
      </c>
      <c r="N197">
        <f>_xlfn.FORECAST.LINEAR(5,H197:K197, {1,2,3,4})</f>
        <v>303</v>
      </c>
      <c r="O197">
        <f>_xlfn.FORECAST.ETS(2024, H197:K197, {2020,2021,2022,2023})</f>
        <v>261.97364541113177</v>
      </c>
      <c r="Q197" s="3" t="s">
        <v>203</v>
      </c>
      <c r="R197" s="7">
        <v>-4312.989999999998</v>
      </c>
    </row>
    <row r="198" spans="1:18" x14ac:dyDescent="0.35">
      <c r="A198">
        <v>52</v>
      </c>
      <c r="B198" t="s">
        <v>77</v>
      </c>
      <c r="C198">
        <v>2023</v>
      </c>
      <c r="D198">
        <v>30</v>
      </c>
      <c r="E198">
        <v>2332.1999999999998</v>
      </c>
      <c r="G198" s="3" t="s">
        <v>90</v>
      </c>
      <c r="H198">
        <v>8761.74</v>
      </c>
      <c r="I198">
        <v>1010.97</v>
      </c>
      <c r="J198">
        <v>22241.34</v>
      </c>
      <c r="K198">
        <v>673.98</v>
      </c>
      <c r="L198">
        <v>0</v>
      </c>
      <c r="M198">
        <v>32688.03</v>
      </c>
      <c r="N198">
        <f>_xlfn.FORECAST.LINEAR(5,H198:K198, {1,2,3,4})</f>
        <v>7413.7800000000007</v>
      </c>
      <c r="O198">
        <f>_xlfn.FORECAST.ETS(2024, H198:K198, {2020,2021,2022,2023})</f>
        <v>5544.9363192290439</v>
      </c>
      <c r="Q198" s="3" t="s">
        <v>220</v>
      </c>
      <c r="R198" s="7">
        <v>-4459.010000000002</v>
      </c>
    </row>
    <row r="199" spans="1:18" x14ac:dyDescent="0.35">
      <c r="A199">
        <v>53</v>
      </c>
      <c r="B199" t="s">
        <v>78</v>
      </c>
      <c r="C199">
        <v>2020</v>
      </c>
      <c r="D199">
        <v>29</v>
      </c>
      <c r="E199">
        <v>12594.41</v>
      </c>
      <c r="G199" s="3" t="s">
        <v>175</v>
      </c>
      <c r="H199">
        <v>25546.560000000001</v>
      </c>
      <c r="I199">
        <v>6877.92</v>
      </c>
      <c r="J199">
        <v>16212.24</v>
      </c>
      <c r="K199">
        <v>10808.16</v>
      </c>
      <c r="L199">
        <v>0</v>
      </c>
      <c r="M199">
        <v>59444.880000000005</v>
      </c>
      <c r="N199">
        <f>_xlfn.FORECAST.LINEAR(5,H199:K199, {1,2,3,4})</f>
        <v>6141</v>
      </c>
      <c r="O199">
        <f>_xlfn.FORECAST.ETS(2024, H199:K199, {2020,2021,2022,2023})</f>
        <v>6007.4403186419104</v>
      </c>
      <c r="Q199" s="3" t="s">
        <v>138</v>
      </c>
      <c r="R199" s="7">
        <v>-5457.77</v>
      </c>
    </row>
    <row r="200" spans="1:18" x14ac:dyDescent="0.35">
      <c r="A200">
        <v>53</v>
      </c>
      <c r="B200" t="s">
        <v>78</v>
      </c>
      <c r="C200">
        <v>2021</v>
      </c>
      <c r="D200">
        <v>8</v>
      </c>
      <c r="E200">
        <v>3474.32</v>
      </c>
      <c r="G200" s="3" t="s">
        <v>225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Q200" s="3"/>
    </row>
    <row r="201" spans="1:18" x14ac:dyDescent="0.35">
      <c r="A201">
        <v>53</v>
      </c>
      <c r="B201" t="s">
        <v>78</v>
      </c>
      <c r="C201">
        <v>2022</v>
      </c>
      <c r="D201">
        <v>17</v>
      </c>
      <c r="E201">
        <v>7382.93</v>
      </c>
      <c r="G201" s="3" t="s">
        <v>226</v>
      </c>
      <c r="H201">
        <v>1521278.8399999992</v>
      </c>
      <c r="I201">
        <v>1651987.9200000002</v>
      </c>
      <c r="J201">
        <v>1575094.8000000003</v>
      </c>
      <c r="K201">
        <v>1400816.3600000003</v>
      </c>
      <c r="L201">
        <v>0</v>
      </c>
      <c r="M201">
        <v>6149177.9199999981</v>
      </c>
      <c r="Q201" s="3"/>
    </row>
    <row r="202" spans="1:18" x14ac:dyDescent="0.35">
      <c r="A202">
        <v>53</v>
      </c>
      <c r="B202" t="s">
        <v>78</v>
      </c>
      <c r="C202">
        <v>2023</v>
      </c>
      <c r="D202">
        <v>19</v>
      </c>
      <c r="E202">
        <v>8251.51</v>
      </c>
    </row>
    <row r="203" spans="1:18" x14ac:dyDescent="0.35">
      <c r="A203">
        <v>54</v>
      </c>
      <c r="B203" t="s">
        <v>79</v>
      </c>
      <c r="C203">
        <v>2020</v>
      </c>
      <c r="D203">
        <v>40</v>
      </c>
      <c r="E203">
        <v>1329.2</v>
      </c>
    </row>
    <row r="204" spans="1:18" x14ac:dyDescent="0.35">
      <c r="A204">
        <v>54</v>
      </c>
      <c r="B204" t="s">
        <v>79</v>
      </c>
      <c r="C204">
        <v>2021</v>
      </c>
      <c r="D204">
        <v>9</v>
      </c>
      <c r="E204">
        <v>299.07</v>
      </c>
    </row>
    <row r="205" spans="1:18" x14ac:dyDescent="0.35">
      <c r="A205">
        <v>54</v>
      </c>
      <c r="B205" t="s">
        <v>79</v>
      </c>
      <c r="C205">
        <v>2023</v>
      </c>
      <c r="D205">
        <v>19</v>
      </c>
      <c r="E205">
        <v>631.37</v>
      </c>
    </row>
    <row r="206" spans="1:18" x14ac:dyDescent="0.35">
      <c r="A206">
        <v>55</v>
      </c>
      <c r="B206" t="s">
        <v>80</v>
      </c>
      <c r="C206">
        <v>2020</v>
      </c>
      <c r="D206">
        <v>23</v>
      </c>
      <c r="E206">
        <v>5869.6</v>
      </c>
    </row>
    <row r="207" spans="1:18" x14ac:dyDescent="0.35">
      <c r="A207">
        <v>55</v>
      </c>
      <c r="B207" t="s">
        <v>80</v>
      </c>
      <c r="C207">
        <v>2021</v>
      </c>
      <c r="D207">
        <v>40</v>
      </c>
      <c r="E207">
        <v>10208</v>
      </c>
    </row>
    <row r="208" spans="1:18" x14ac:dyDescent="0.35">
      <c r="A208">
        <v>55</v>
      </c>
      <c r="B208" t="s">
        <v>80</v>
      </c>
      <c r="C208">
        <v>2022</v>
      </c>
      <c r="D208">
        <v>55</v>
      </c>
      <c r="E208">
        <v>14036</v>
      </c>
    </row>
    <row r="209" spans="1:5" x14ac:dyDescent="0.35">
      <c r="A209">
        <v>55</v>
      </c>
      <c r="B209" t="s">
        <v>80</v>
      </c>
      <c r="C209">
        <v>2023</v>
      </c>
      <c r="D209">
        <v>8</v>
      </c>
      <c r="E209">
        <v>2041.6</v>
      </c>
    </row>
    <row r="210" spans="1:5" x14ac:dyDescent="0.35">
      <c r="A210">
        <v>56</v>
      </c>
      <c r="B210" t="s">
        <v>81</v>
      </c>
      <c r="C210">
        <v>2020</v>
      </c>
      <c r="D210">
        <v>17</v>
      </c>
      <c r="E210">
        <v>144.66999999999999</v>
      </c>
    </row>
    <row r="211" spans="1:5" x14ac:dyDescent="0.35">
      <c r="A211">
        <v>56</v>
      </c>
      <c r="B211" t="s">
        <v>81</v>
      </c>
      <c r="C211">
        <v>2021</v>
      </c>
      <c r="D211">
        <v>14</v>
      </c>
      <c r="E211">
        <v>119.14</v>
      </c>
    </row>
    <row r="212" spans="1:5" x14ac:dyDescent="0.35">
      <c r="A212">
        <v>56</v>
      </c>
      <c r="B212" t="s">
        <v>81</v>
      </c>
      <c r="C212">
        <v>2022</v>
      </c>
      <c r="D212">
        <v>36</v>
      </c>
      <c r="E212">
        <v>306.36</v>
      </c>
    </row>
    <row r="213" spans="1:5" x14ac:dyDescent="0.35">
      <c r="A213">
        <v>56</v>
      </c>
      <c r="B213" t="s">
        <v>81</v>
      </c>
      <c r="C213">
        <v>2023</v>
      </c>
      <c r="D213">
        <v>27</v>
      </c>
      <c r="E213">
        <v>229.77</v>
      </c>
    </row>
    <row r="214" spans="1:5" x14ac:dyDescent="0.35">
      <c r="A214">
        <v>57</v>
      </c>
      <c r="B214" t="s">
        <v>82</v>
      </c>
      <c r="C214">
        <v>2020</v>
      </c>
      <c r="D214">
        <v>67</v>
      </c>
      <c r="E214">
        <v>10239.61</v>
      </c>
    </row>
    <row r="215" spans="1:5" x14ac:dyDescent="0.35">
      <c r="A215">
        <v>57</v>
      </c>
      <c r="B215" t="s">
        <v>82</v>
      </c>
      <c r="C215">
        <v>2021</v>
      </c>
      <c r="D215">
        <v>61</v>
      </c>
      <c r="E215">
        <v>9322.6299999999992</v>
      </c>
    </row>
    <row r="216" spans="1:5" x14ac:dyDescent="0.35">
      <c r="A216">
        <v>57</v>
      </c>
      <c r="B216" t="s">
        <v>82</v>
      </c>
      <c r="C216">
        <v>2022</v>
      </c>
      <c r="D216">
        <v>12</v>
      </c>
      <c r="E216">
        <v>1833.96</v>
      </c>
    </row>
    <row r="217" spans="1:5" x14ac:dyDescent="0.35">
      <c r="A217">
        <v>57</v>
      </c>
      <c r="B217" t="s">
        <v>82</v>
      </c>
      <c r="C217">
        <v>2023</v>
      </c>
      <c r="D217">
        <v>32</v>
      </c>
      <c r="E217">
        <v>4890.5600000000004</v>
      </c>
    </row>
    <row r="218" spans="1:5" x14ac:dyDescent="0.35">
      <c r="A218">
        <v>58</v>
      </c>
      <c r="B218" t="s">
        <v>83</v>
      </c>
      <c r="C218">
        <v>2020</v>
      </c>
      <c r="D218">
        <v>25</v>
      </c>
      <c r="E218">
        <v>11295.75</v>
      </c>
    </row>
    <row r="219" spans="1:5" x14ac:dyDescent="0.35">
      <c r="A219">
        <v>58</v>
      </c>
      <c r="B219" t="s">
        <v>83</v>
      </c>
      <c r="C219">
        <v>2021</v>
      </c>
      <c r="D219">
        <v>17</v>
      </c>
      <c r="E219">
        <v>7681.11</v>
      </c>
    </row>
    <row r="220" spans="1:5" x14ac:dyDescent="0.35">
      <c r="A220">
        <v>58</v>
      </c>
      <c r="B220" t="s">
        <v>83</v>
      </c>
      <c r="C220">
        <v>2022</v>
      </c>
      <c r="D220">
        <v>38</v>
      </c>
      <c r="E220">
        <v>17169.54</v>
      </c>
    </row>
    <row r="221" spans="1:5" x14ac:dyDescent="0.35">
      <c r="A221">
        <v>58</v>
      </c>
      <c r="B221" t="s">
        <v>83</v>
      </c>
      <c r="C221">
        <v>2023</v>
      </c>
      <c r="D221">
        <v>10</v>
      </c>
      <c r="E221">
        <v>4518.3</v>
      </c>
    </row>
    <row r="222" spans="1:5" x14ac:dyDescent="0.35">
      <c r="A222">
        <v>59</v>
      </c>
      <c r="B222" t="s">
        <v>84</v>
      </c>
      <c r="C222">
        <v>2020</v>
      </c>
      <c r="D222">
        <v>11</v>
      </c>
      <c r="E222">
        <v>592.02</v>
      </c>
    </row>
    <row r="223" spans="1:5" x14ac:dyDescent="0.35">
      <c r="A223">
        <v>59</v>
      </c>
      <c r="B223" t="s">
        <v>84</v>
      </c>
      <c r="C223">
        <v>2021</v>
      </c>
      <c r="D223">
        <v>14</v>
      </c>
      <c r="E223">
        <v>753.48</v>
      </c>
    </row>
    <row r="224" spans="1:5" x14ac:dyDescent="0.35">
      <c r="A224">
        <v>59</v>
      </c>
      <c r="B224" t="s">
        <v>84</v>
      </c>
      <c r="C224">
        <v>2022</v>
      </c>
      <c r="D224">
        <v>2</v>
      </c>
      <c r="E224">
        <v>107.64</v>
      </c>
    </row>
    <row r="225" spans="1:5" x14ac:dyDescent="0.35">
      <c r="A225">
        <v>59</v>
      </c>
      <c r="B225" t="s">
        <v>84</v>
      </c>
      <c r="C225">
        <v>2023</v>
      </c>
      <c r="D225">
        <v>37</v>
      </c>
      <c r="E225">
        <v>1991.34</v>
      </c>
    </row>
    <row r="226" spans="1:5" x14ac:dyDescent="0.35">
      <c r="A226">
        <v>60</v>
      </c>
      <c r="B226" t="s">
        <v>85</v>
      </c>
      <c r="C226">
        <v>2020</v>
      </c>
      <c r="D226">
        <v>13</v>
      </c>
      <c r="E226">
        <v>1124.24</v>
      </c>
    </row>
    <row r="227" spans="1:5" x14ac:dyDescent="0.35">
      <c r="A227">
        <v>60</v>
      </c>
      <c r="B227" t="s">
        <v>85</v>
      </c>
      <c r="C227">
        <v>2021</v>
      </c>
      <c r="D227">
        <v>26</v>
      </c>
      <c r="E227">
        <v>2248.48</v>
      </c>
    </row>
    <row r="228" spans="1:5" x14ac:dyDescent="0.35">
      <c r="A228">
        <v>60</v>
      </c>
      <c r="B228" t="s">
        <v>85</v>
      </c>
      <c r="C228">
        <v>2022</v>
      </c>
      <c r="D228">
        <v>38</v>
      </c>
      <c r="E228">
        <v>3286.24</v>
      </c>
    </row>
    <row r="229" spans="1:5" x14ac:dyDescent="0.35">
      <c r="A229">
        <v>60</v>
      </c>
      <c r="B229" t="s">
        <v>85</v>
      </c>
      <c r="C229">
        <v>2023</v>
      </c>
      <c r="D229">
        <v>41</v>
      </c>
      <c r="E229">
        <v>3545.68</v>
      </c>
    </row>
    <row r="230" spans="1:5" x14ac:dyDescent="0.35">
      <c r="A230">
        <v>61</v>
      </c>
      <c r="B230" t="s">
        <v>86</v>
      </c>
      <c r="C230">
        <v>2020</v>
      </c>
      <c r="D230">
        <v>20</v>
      </c>
      <c r="E230">
        <v>9714</v>
      </c>
    </row>
    <row r="231" spans="1:5" x14ac:dyDescent="0.35">
      <c r="A231">
        <v>61</v>
      </c>
      <c r="B231" t="s">
        <v>86</v>
      </c>
      <c r="C231">
        <v>2022</v>
      </c>
      <c r="D231">
        <v>10</v>
      </c>
      <c r="E231">
        <v>4857</v>
      </c>
    </row>
    <row r="232" spans="1:5" x14ac:dyDescent="0.35">
      <c r="A232">
        <v>61</v>
      </c>
      <c r="B232" t="s">
        <v>86</v>
      </c>
      <c r="C232">
        <v>2023</v>
      </c>
      <c r="D232">
        <v>28</v>
      </c>
      <c r="E232">
        <v>13599.6</v>
      </c>
    </row>
    <row r="233" spans="1:5" x14ac:dyDescent="0.35">
      <c r="A233">
        <v>62</v>
      </c>
      <c r="B233" t="s">
        <v>87</v>
      </c>
      <c r="C233">
        <v>2020</v>
      </c>
      <c r="D233">
        <v>49</v>
      </c>
      <c r="E233">
        <v>1666.98</v>
      </c>
    </row>
    <row r="234" spans="1:5" x14ac:dyDescent="0.35">
      <c r="A234">
        <v>62</v>
      </c>
      <c r="B234" t="s">
        <v>87</v>
      </c>
      <c r="C234">
        <v>2021</v>
      </c>
      <c r="D234">
        <v>46</v>
      </c>
      <c r="E234">
        <v>1564.92</v>
      </c>
    </row>
    <row r="235" spans="1:5" x14ac:dyDescent="0.35">
      <c r="A235">
        <v>62</v>
      </c>
      <c r="B235" t="s">
        <v>87</v>
      </c>
      <c r="C235">
        <v>2022</v>
      </c>
      <c r="D235">
        <v>22</v>
      </c>
      <c r="E235">
        <v>748.44</v>
      </c>
    </row>
    <row r="236" spans="1:5" x14ac:dyDescent="0.35">
      <c r="A236">
        <v>62</v>
      </c>
      <c r="B236" t="s">
        <v>87</v>
      </c>
      <c r="C236">
        <v>2023</v>
      </c>
      <c r="D236">
        <v>45</v>
      </c>
      <c r="E236">
        <v>1530.9</v>
      </c>
    </row>
    <row r="237" spans="1:5" x14ac:dyDescent="0.35">
      <c r="A237">
        <v>63</v>
      </c>
      <c r="B237" t="s">
        <v>88</v>
      </c>
      <c r="C237">
        <v>2020</v>
      </c>
      <c r="D237">
        <v>31</v>
      </c>
      <c r="E237">
        <v>781.82</v>
      </c>
    </row>
    <row r="238" spans="1:5" x14ac:dyDescent="0.35">
      <c r="A238">
        <v>63</v>
      </c>
      <c r="B238" t="s">
        <v>88</v>
      </c>
      <c r="C238">
        <v>2021</v>
      </c>
      <c r="D238">
        <v>38</v>
      </c>
      <c r="E238">
        <v>958.36</v>
      </c>
    </row>
    <row r="239" spans="1:5" x14ac:dyDescent="0.35">
      <c r="A239">
        <v>63</v>
      </c>
      <c r="B239" t="s">
        <v>88</v>
      </c>
      <c r="C239">
        <v>2022</v>
      </c>
      <c r="D239">
        <v>64</v>
      </c>
      <c r="E239">
        <v>1614.08</v>
      </c>
    </row>
    <row r="240" spans="1:5" x14ac:dyDescent="0.35">
      <c r="A240">
        <v>63</v>
      </c>
      <c r="B240" t="s">
        <v>88</v>
      </c>
      <c r="C240">
        <v>2023</v>
      </c>
      <c r="D240">
        <v>25</v>
      </c>
      <c r="E240">
        <v>630.5</v>
      </c>
    </row>
    <row r="241" spans="1:5" x14ac:dyDescent="0.35">
      <c r="A241">
        <v>64</v>
      </c>
      <c r="B241" t="s">
        <v>89</v>
      </c>
      <c r="C241">
        <v>2020</v>
      </c>
      <c r="D241">
        <v>36</v>
      </c>
      <c r="E241">
        <v>663.84</v>
      </c>
    </row>
    <row r="242" spans="1:5" x14ac:dyDescent="0.35">
      <c r="A242">
        <v>64</v>
      </c>
      <c r="B242" t="s">
        <v>89</v>
      </c>
      <c r="C242">
        <v>2021</v>
      </c>
      <c r="D242">
        <v>50</v>
      </c>
      <c r="E242">
        <v>922</v>
      </c>
    </row>
    <row r="243" spans="1:5" x14ac:dyDescent="0.35">
      <c r="A243">
        <v>64</v>
      </c>
      <c r="B243" t="s">
        <v>89</v>
      </c>
      <c r="C243">
        <v>2022</v>
      </c>
      <c r="D243">
        <v>22</v>
      </c>
      <c r="E243">
        <v>405.68</v>
      </c>
    </row>
    <row r="244" spans="1:5" x14ac:dyDescent="0.35">
      <c r="A244">
        <v>65</v>
      </c>
      <c r="B244" t="s">
        <v>90</v>
      </c>
      <c r="C244">
        <v>2020</v>
      </c>
      <c r="D244">
        <v>26</v>
      </c>
      <c r="E244">
        <v>8761.74</v>
      </c>
    </row>
    <row r="245" spans="1:5" x14ac:dyDescent="0.35">
      <c r="A245">
        <v>65</v>
      </c>
      <c r="B245" t="s">
        <v>90</v>
      </c>
      <c r="C245">
        <v>2021</v>
      </c>
      <c r="D245">
        <v>3</v>
      </c>
      <c r="E245">
        <v>1010.97</v>
      </c>
    </row>
    <row r="246" spans="1:5" x14ac:dyDescent="0.35">
      <c r="A246">
        <v>65</v>
      </c>
      <c r="B246" t="s">
        <v>90</v>
      </c>
      <c r="C246">
        <v>2022</v>
      </c>
      <c r="D246">
        <v>66</v>
      </c>
      <c r="E246">
        <v>22241.34</v>
      </c>
    </row>
    <row r="247" spans="1:5" x14ac:dyDescent="0.35">
      <c r="A247">
        <v>65</v>
      </c>
      <c r="B247" t="s">
        <v>90</v>
      </c>
      <c r="C247">
        <v>2023</v>
      </c>
      <c r="D247">
        <v>2</v>
      </c>
      <c r="E247">
        <v>673.98</v>
      </c>
    </row>
    <row r="248" spans="1:5" x14ac:dyDescent="0.35">
      <c r="A248">
        <v>66</v>
      </c>
      <c r="B248" t="s">
        <v>91</v>
      </c>
      <c r="C248">
        <v>2021</v>
      </c>
      <c r="D248">
        <v>30</v>
      </c>
      <c r="E248">
        <v>4816.8</v>
      </c>
    </row>
    <row r="249" spans="1:5" x14ac:dyDescent="0.35">
      <c r="A249">
        <v>66</v>
      </c>
      <c r="B249" t="s">
        <v>91</v>
      </c>
      <c r="C249">
        <v>2022</v>
      </c>
      <c r="D249">
        <v>33</v>
      </c>
      <c r="E249">
        <v>5298.48</v>
      </c>
    </row>
    <row r="250" spans="1:5" x14ac:dyDescent="0.35">
      <c r="A250">
        <v>66</v>
      </c>
      <c r="B250" t="s">
        <v>91</v>
      </c>
      <c r="C250">
        <v>2023</v>
      </c>
      <c r="D250">
        <v>50</v>
      </c>
      <c r="E250">
        <v>8028</v>
      </c>
    </row>
    <row r="251" spans="1:5" x14ac:dyDescent="0.35">
      <c r="A251">
        <v>67</v>
      </c>
      <c r="B251" t="s">
        <v>92</v>
      </c>
      <c r="C251">
        <v>2020</v>
      </c>
      <c r="D251">
        <v>31</v>
      </c>
      <c r="E251">
        <v>9769.0300000000007</v>
      </c>
    </row>
    <row r="252" spans="1:5" x14ac:dyDescent="0.35">
      <c r="A252">
        <v>67</v>
      </c>
      <c r="B252" t="s">
        <v>92</v>
      </c>
      <c r="C252">
        <v>2021</v>
      </c>
      <c r="D252">
        <v>41</v>
      </c>
      <c r="E252">
        <v>12920.33</v>
      </c>
    </row>
    <row r="253" spans="1:5" x14ac:dyDescent="0.35">
      <c r="A253">
        <v>67</v>
      </c>
      <c r="B253" t="s">
        <v>92</v>
      </c>
      <c r="C253">
        <v>2022</v>
      </c>
      <c r="D253">
        <v>34</v>
      </c>
      <c r="E253">
        <v>10714.42</v>
      </c>
    </row>
    <row r="254" spans="1:5" x14ac:dyDescent="0.35">
      <c r="A254">
        <v>67</v>
      </c>
      <c r="B254" t="s">
        <v>92</v>
      </c>
      <c r="C254">
        <v>2023</v>
      </c>
      <c r="D254">
        <v>26</v>
      </c>
      <c r="E254">
        <v>8193.3799999999992</v>
      </c>
    </row>
    <row r="255" spans="1:5" x14ac:dyDescent="0.35">
      <c r="A255">
        <v>68</v>
      </c>
      <c r="B255" t="s">
        <v>93</v>
      </c>
      <c r="C255">
        <v>2020</v>
      </c>
      <c r="D255">
        <v>9</v>
      </c>
      <c r="E255">
        <v>850.32</v>
      </c>
    </row>
    <row r="256" spans="1:5" x14ac:dyDescent="0.35">
      <c r="A256">
        <v>68</v>
      </c>
      <c r="B256" t="s">
        <v>93</v>
      </c>
      <c r="C256">
        <v>2021</v>
      </c>
      <c r="D256">
        <v>23</v>
      </c>
      <c r="E256">
        <v>2173.04</v>
      </c>
    </row>
    <row r="257" spans="1:5" x14ac:dyDescent="0.35">
      <c r="A257">
        <v>68</v>
      </c>
      <c r="B257" t="s">
        <v>93</v>
      </c>
      <c r="C257">
        <v>2022</v>
      </c>
      <c r="D257">
        <v>38</v>
      </c>
      <c r="E257">
        <v>3590.24</v>
      </c>
    </row>
    <row r="258" spans="1:5" x14ac:dyDescent="0.35">
      <c r="A258">
        <v>68</v>
      </c>
      <c r="B258" t="s">
        <v>93</v>
      </c>
      <c r="C258">
        <v>2023</v>
      </c>
      <c r="D258">
        <v>16</v>
      </c>
      <c r="E258">
        <v>1511.68</v>
      </c>
    </row>
    <row r="259" spans="1:5" x14ac:dyDescent="0.35">
      <c r="A259">
        <v>69</v>
      </c>
      <c r="B259" t="s">
        <v>94</v>
      </c>
      <c r="C259">
        <v>2020</v>
      </c>
      <c r="D259">
        <v>13</v>
      </c>
      <c r="E259">
        <v>2928.25</v>
      </c>
    </row>
    <row r="260" spans="1:5" x14ac:dyDescent="0.35">
      <c r="A260">
        <v>69</v>
      </c>
      <c r="B260" t="s">
        <v>94</v>
      </c>
      <c r="C260">
        <v>2021</v>
      </c>
      <c r="D260">
        <v>44</v>
      </c>
      <c r="E260">
        <v>9911</v>
      </c>
    </row>
    <row r="261" spans="1:5" x14ac:dyDescent="0.35">
      <c r="A261">
        <v>69</v>
      </c>
      <c r="B261" t="s">
        <v>94</v>
      </c>
      <c r="C261">
        <v>2022</v>
      </c>
      <c r="D261">
        <v>14</v>
      </c>
      <c r="E261">
        <v>3153.5</v>
      </c>
    </row>
    <row r="262" spans="1:5" x14ac:dyDescent="0.35">
      <c r="A262">
        <v>69</v>
      </c>
      <c r="B262" t="s">
        <v>94</v>
      </c>
      <c r="C262">
        <v>2023</v>
      </c>
      <c r="D262">
        <v>12</v>
      </c>
      <c r="E262">
        <v>2703</v>
      </c>
    </row>
    <row r="263" spans="1:5" x14ac:dyDescent="0.35">
      <c r="A263">
        <v>70</v>
      </c>
      <c r="B263" t="s">
        <v>95</v>
      </c>
      <c r="C263">
        <v>2020</v>
      </c>
      <c r="D263">
        <v>42</v>
      </c>
      <c r="E263">
        <v>19144.02</v>
      </c>
    </row>
    <row r="264" spans="1:5" x14ac:dyDescent="0.35">
      <c r="A264">
        <v>70</v>
      </c>
      <c r="B264" t="s">
        <v>95</v>
      </c>
      <c r="C264">
        <v>2021</v>
      </c>
      <c r="D264">
        <v>92</v>
      </c>
      <c r="E264">
        <v>41934.519999999997</v>
      </c>
    </row>
    <row r="265" spans="1:5" x14ac:dyDescent="0.35">
      <c r="A265">
        <v>70</v>
      </c>
      <c r="B265" t="s">
        <v>95</v>
      </c>
      <c r="C265">
        <v>2022</v>
      </c>
      <c r="D265">
        <v>22</v>
      </c>
      <c r="E265">
        <v>10027.82</v>
      </c>
    </row>
    <row r="266" spans="1:5" x14ac:dyDescent="0.35">
      <c r="A266">
        <v>70</v>
      </c>
      <c r="B266" t="s">
        <v>95</v>
      </c>
      <c r="C266">
        <v>2023</v>
      </c>
      <c r="D266">
        <v>32</v>
      </c>
      <c r="E266">
        <v>14585.92</v>
      </c>
    </row>
    <row r="267" spans="1:5" x14ac:dyDescent="0.35">
      <c r="A267">
        <v>71</v>
      </c>
      <c r="B267" t="s">
        <v>96</v>
      </c>
      <c r="C267">
        <v>2020</v>
      </c>
      <c r="D267">
        <v>30</v>
      </c>
      <c r="E267">
        <v>242.4</v>
      </c>
    </row>
    <row r="268" spans="1:5" x14ac:dyDescent="0.35">
      <c r="A268">
        <v>71</v>
      </c>
      <c r="B268" t="s">
        <v>96</v>
      </c>
      <c r="C268">
        <v>2021</v>
      </c>
      <c r="D268">
        <v>68</v>
      </c>
      <c r="E268">
        <v>549.44000000000005</v>
      </c>
    </row>
    <row r="269" spans="1:5" x14ac:dyDescent="0.35">
      <c r="A269">
        <v>71</v>
      </c>
      <c r="B269" t="s">
        <v>96</v>
      </c>
      <c r="C269">
        <v>2022</v>
      </c>
      <c r="D269">
        <v>5</v>
      </c>
      <c r="E269">
        <v>40.4</v>
      </c>
    </row>
    <row r="270" spans="1:5" x14ac:dyDescent="0.35">
      <c r="A270">
        <v>71</v>
      </c>
      <c r="B270" t="s">
        <v>96</v>
      </c>
      <c r="C270">
        <v>2023</v>
      </c>
      <c r="D270">
        <v>50</v>
      </c>
      <c r="E270">
        <v>404</v>
      </c>
    </row>
    <row r="271" spans="1:5" x14ac:dyDescent="0.35">
      <c r="A271">
        <v>72</v>
      </c>
      <c r="B271" t="s">
        <v>97</v>
      </c>
      <c r="C271">
        <v>2020</v>
      </c>
      <c r="D271">
        <v>49</v>
      </c>
      <c r="E271">
        <v>7281.89</v>
      </c>
    </row>
    <row r="272" spans="1:5" x14ac:dyDescent="0.35">
      <c r="A272">
        <v>72</v>
      </c>
      <c r="B272" t="s">
        <v>97</v>
      </c>
      <c r="C272">
        <v>2021</v>
      </c>
      <c r="D272">
        <v>68</v>
      </c>
      <c r="E272">
        <v>10105.48</v>
      </c>
    </row>
    <row r="273" spans="1:5" x14ac:dyDescent="0.35">
      <c r="A273">
        <v>72</v>
      </c>
      <c r="B273" t="s">
        <v>97</v>
      </c>
      <c r="C273">
        <v>2022</v>
      </c>
      <c r="D273">
        <v>70</v>
      </c>
      <c r="E273">
        <v>10402.700000000001</v>
      </c>
    </row>
    <row r="274" spans="1:5" x14ac:dyDescent="0.35">
      <c r="A274">
        <v>72</v>
      </c>
      <c r="B274" t="s">
        <v>97</v>
      </c>
      <c r="C274">
        <v>2023</v>
      </c>
      <c r="D274">
        <v>51</v>
      </c>
      <c r="E274">
        <v>7579.11</v>
      </c>
    </row>
    <row r="275" spans="1:5" x14ac:dyDescent="0.35">
      <c r="A275">
        <v>73</v>
      </c>
      <c r="B275" t="s">
        <v>98</v>
      </c>
      <c r="C275">
        <v>2020</v>
      </c>
      <c r="D275">
        <v>76</v>
      </c>
      <c r="E275">
        <v>3477</v>
      </c>
    </row>
    <row r="276" spans="1:5" x14ac:dyDescent="0.35">
      <c r="A276">
        <v>73</v>
      </c>
      <c r="B276" t="s">
        <v>98</v>
      </c>
      <c r="C276">
        <v>2021</v>
      </c>
      <c r="D276">
        <v>29</v>
      </c>
      <c r="E276">
        <v>1326.75</v>
      </c>
    </row>
    <row r="277" spans="1:5" x14ac:dyDescent="0.35">
      <c r="A277">
        <v>73</v>
      </c>
      <c r="B277" t="s">
        <v>98</v>
      </c>
      <c r="C277">
        <v>2022</v>
      </c>
      <c r="D277">
        <v>19</v>
      </c>
      <c r="E277">
        <v>869.25</v>
      </c>
    </row>
    <row r="278" spans="1:5" x14ac:dyDescent="0.35">
      <c r="A278">
        <v>73</v>
      </c>
      <c r="B278" t="s">
        <v>98</v>
      </c>
      <c r="C278">
        <v>2023</v>
      </c>
      <c r="D278">
        <v>11</v>
      </c>
      <c r="E278">
        <v>503.25</v>
      </c>
    </row>
    <row r="279" spans="1:5" x14ac:dyDescent="0.35">
      <c r="A279">
        <v>74</v>
      </c>
      <c r="B279" t="s">
        <v>99</v>
      </c>
      <c r="C279">
        <v>2020</v>
      </c>
      <c r="D279">
        <v>38</v>
      </c>
      <c r="E279">
        <v>13737</v>
      </c>
    </row>
    <row r="280" spans="1:5" x14ac:dyDescent="0.35">
      <c r="A280">
        <v>74</v>
      </c>
      <c r="B280" t="s">
        <v>99</v>
      </c>
      <c r="C280">
        <v>2021</v>
      </c>
      <c r="D280">
        <v>60</v>
      </c>
      <c r="E280">
        <v>21690</v>
      </c>
    </row>
    <row r="281" spans="1:5" x14ac:dyDescent="0.35">
      <c r="A281">
        <v>74</v>
      </c>
      <c r="B281" t="s">
        <v>99</v>
      </c>
      <c r="C281">
        <v>2022</v>
      </c>
      <c r="D281">
        <v>36</v>
      </c>
      <c r="E281">
        <v>13014</v>
      </c>
    </row>
    <row r="282" spans="1:5" x14ac:dyDescent="0.35">
      <c r="A282">
        <v>74</v>
      </c>
      <c r="B282" t="s">
        <v>99</v>
      </c>
      <c r="C282">
        <v>2023</v>
      </c>
      <c r="D282">
        <v>19</v>
      </c>
      <c r="E282">
        <v>6868.5</v>
      </c>
    </row>
    <row r="283" spans="1:5" x14ac:dyDescent="0.35">
      <c r="A283">
        <v>75</v>
      </c>
      <c r="B283" t="s">
        <v>100</v>
      </c>
      <c r="C283">
        <v>2020</v>
      </c>
      <c r="D283">
        <v>55</v>
      </c>
      <c r="E283">
        <v>26816.35</v>
      </c>
    </row>
    <row r="284" spans="1:5" x14ac:dyDescent="0.35">
      <c r="A284">
        <v>75</v>
      </c>
      <c r="B284" t="s">
        <v>100</v>
      </c>
      <c r="C284">
        <v>2021</v>
      </c>
      <c r="D284">
        <v>100</v>
      </c>
      <c r="E284">
        <v>48757</v>
      </c>
    </row>
    <row r="285" spans="1:5" x14ac:dyDescent="0.35">
      <c r="A285">
        <v>75</v>
      </c>
      <c r="B285" t="s">
        <v>100</v>
      </c>
      <c r="C285">
        <v>2022</v>
      </c>
      <c r="D285">
        <v>34</v>
      </c>
      <c r="E285">
        <v>16577.38</v>
      </c>
    </row>
    <row r="286" spans="1:5" x14ac:dyDescent="0.35">
      <c r="A286">
        <v>75</v>
      </c>
      <c r="B286" t="s">
        <v>100</v>
      </c>
      <c r="C286">
        <v>2023</v>
      </c>
      <c r="D286">
        <v>34</v>
      </c>
      <c r="E286">
        <v>16577.38</v>
      </c>
    </row>
    <row r="287" spans="1:5" x14ac:dyDescent="0.35">
      <c r="A287">
        <v>76</v>
      </c>
      <c r="B287" t="s">
        <v>101</v>
      </c>
      <c r="C287">
        <v>2020</v>
      </c>
      <c r="D287">
        <v>76</v>
      </c>
      <c r="E287">
        <v>2097.6</v>
      </c>
    </row>
    <row r="288" spans="1:5" x14ac:dyDescent="0.35">
      <c r="A288">
        <v>76</v>
      </c>
      <c r="B288" t="s">
        <v>101</v>
      </c>
      <c r="C288">
        <v>2021</v>
      </c>
      <c r="D288">
        <v>5</v>
      </c>
      <c r="E288">
        <v>138</v>
      </c>
    </row>
    <row r="289" spans="1:5" x14ac:dyDescent="0.35">
      <c r="A289">
        <v>76</v>
      </c>
      <c r="B289" t="s">
        <v>101</v>
      </c>
      <c r="C289">
        <v>2022</v>
      </c>
      <c r="D289">
        <v>20</v>
      </c>
      <c r="E289">
        <v>552</v>
      </c>
    </row>
    <row r="290" spans="1:5" x14ac:dyDescent="0.35">
      <c r="A290">
        <v>76</v>
      </c>
      <c r="B290" t="s">
        <v>101</v>
      </c>
      <c r="C290">
        <v>2023</v>
      </c>
      <c r="D290">
        <v>39</v>
      </c>
      <c r="E290">
        <v>1076.4000000000001</v>
      </c>
    </row>
    <row r="291" spans="1:5" x14ac:dyDescent="0.35">
      <c r="A291">
        <v>77</v>
      </c>
      <c r="B291" t="s">
        <v>102</v>
      </c>
      <c r="C291">
        <v>2020</v>
      </c>
      <c r="D291">
        <v>26</v>
      </c>
      <c r="E291">
        <v>1648.4</v>
      </c>
    </row>
    <row r="292" spans="1:5" x14ac:dyDescent="0.35">
      <c r="A292">
        <v>77</v>
      </c>
      <c r="B292" t="s">
        <v>102</v>
      </c>
      <c r="C292">
        <v>2021</v>
      </c>
      <c r="D292">
        <v>31</v>
      </c>
      <c r="E292">
        <v>1965.4</v>
      </c>
    </row>
    <row r="293" spans="1:5" x14ac:dyDescent="0.35">
      <c r="A293">
        <v>77</v>
      </c>
      <c r="B293" t="s">
        <v>102</v>
      </c>
      <c r="C293">
        <v>2022</v>
      </c>
      <c r="D293">
        <v>19</v>
      </c>
      <c r="E293">
        <v>1204.5999999999999</v>
      </c>
    </row>
    <row r="294" spans="1:5" x14ac:dyDescent="0.35">
      <c r="A294">
        <v>77</v>
      </c>
      <c r="B294" t="s">
        <v>102</v>
      </c>
      <c r="C294">
        <v>2023</v>
      </c>
      <c r="D294">
        <v>32</v>
      </c>
      <c r="E294">
        <v>2028.8</v>
      </c>
    </row>
    <row r="295" spans="1:5" x14ac:dyDescent="0.35">
      <c r="A295">
        <v>78</v>
      </c>
      <c r="B295" t="s">
        <v>103</v>
      </c>
      <c r="C295">
        <v>2020</v>
      </c>
      <c r="D295">
        <v>40</v>
      </c>
      <c r="E295">
        <v>15076.4</v>
      </c>
    </row>
    <row r="296" spans="1:5" x14ac:dyDescent="0.35">
      <c r="A296">
        <v>78</v>
      </c>
      <c r="B296" t="s">
        <v>103</v>
      </c>
      <c r="C296">
        <v>2021</v>
      </c>
      <c r="D296">
        <v>13</v>
      </c>
      <c r="E296">
        <v>4899.83</v>
      </c>
    </row>
    <row r="297" spans="1:5" x14ac:dyDescent="0.35">
      <c r="A297">
        <v>78</v>
      </c>
      <c r="B297" t="s">
        <v>103</v>
      </c>
      <c r="C297">
        <v>2022</v>
      </c>
      <c r="D297">
        <v>57</v>
      </c>
      <c r="E297">
        <v>21483.87</v>
      </c>
    </row>
    <row r="298" spans="1:5" x14ac:dyDescent="0.35">
      <c r="A298">
        <v>78</v>
      </c>
      <c r="B298" t="s">
        <v>103</v>
      </c>
      <c r="C298">
        <v>2023</v>
      </c>
      <c r="D298">
        <v>27</v>
      </c>
      <c r="E298">
        <v>10176.57</v>
      </c>
    </row>
    <row r="299" spans="1:5" x14ac:dyDescent="0.35">
      <c r="A299">
        <v>79</v>
      </c>
      <c r="B299" t="s">
        <v>104</v>
      </c>
      <c r="C299">
        <v>2020</v>
      </c>
      <c r="D299">
        <v>22</v>
      </c>
      <c r="E299">
        <v>3639.24</v>
      </c>
    </row>
    <row r="300" spans="1:5" x14ac:dyDescent="0.35">
      <c r="A300">
        <v>79</v>
      </c>
      <c r="B300" t="s">
        <v>104</v>
      </c>
      <c r="C300">
        <v>2021</v>
      </c>
      <c r="D300">
        <v>19</v>
      </c>
      <c r="E300">
        <v>3142.98</v>
      </c>
    </row>
    <row r="301" spans="1:5" x14ac:dyDescent="0.35">
      <c r="A301">
        <v>79</v>
      </c>
      <c r="B301" t="s">
        <v>104</v>
      </c>
      <c r="C301">
        <v>2022</v>
      </c>
      <c r="D301">
        <v>49</v>
      </c>
      <c r="E301">
        <v>8105.58</v>
      </c>
    </row>
    <row r="302" spans="1:5" x14ac:dyDescent="0.35">
      <c r="A302">
        <v>79</v>
      </c>
      <c r="B302" t="s">
        <v>104</v>
      </c>
      <c r="C302">
        <v>2023</v>
      </c>
      <c r="D302">
        <v>16</v>
      </c>
      <c r="E302">
        <v>2646.72</v>
      </c>
    </row>
    <row r="303" spans="1:5" x14ac:dyDescent="0.35">
      <c r="A303">
        <v>80</v>
      </c>
      <c r="B303" t="s">
        <v>105</v>
      </c>
      <c r="C303">
        <v>2020</v>
      </c>
      <c r="D303">
        <v>35</v>
      </c>
      <c r="E303">
        <v>4075.05</v>
      </c>
    </row>
    <row r="304" spans="1:5" x14ac:dyDescent="0.35">
      <c r="A304">
        <v>80</v>
      </c>
      <c r="B304" t="s">
        <v>105</v>
      </c>
      <c r="C304">
        <v>2021</v>
      </c>
      <c r="D304">
        <v>17</v>
      </c>
      <c r="E304">
        <v>1979.31</v>
      </c>
    </row>
    <row r="305" spans="1:5" x14ac:dyDescent="0.35">
      <c r="A305">
        <v>80</v>
      </c>
      <c r="B305" t="s">
        <v>105</v>
      </c>
      <c r="C305">
        <v>2022</v>
      </c>
      <c r="D305">
        <v>24</v>
      </c>
      <c r="E305">
        <v>2794.32</v>
      </c>
    </row>
    <row r="306" spans="1:5" x14ac:dyDescent="0.35">
      <c r="A306">
        <v>80</v>
      </c>
      <c r="B306" t="s">
        <v>105</v>
      </c>
      <c r="C306">
        <v>2023</v>
      </c>
      <c r="D306">
        <v>62</v>
      </c>
      <c r="E306">
        <v>7218.66</v>
      </c>
    </row>
    <row r="307" spans="1:5" x14ac:dyDescent="0.35">
      <c r="A307">
        <v>81</v>
      </c>
      <c r="B307" t="s">
        <v>106</v>
      </c>
      <c r="C307">
        <v>2020</v>
      </c>
      <c r="D307">
        <v>9</v>
      </c>
      <c r="E307">
        <v>995.85</v>
      </c>
    </row>
    <row r="308" spans="1:5" x14ac:dyDescent="0.35">
      <c r="A308">
        <v>81</v>
      </c>
      <c r="B308" t="s">
        <v>106</v>
      </c>
      <c r="C308">
        <v>2021</v>
      </c>
      <c r="D308">
        <v>74</v>
      </c>
      <c r="E308">
        <v>8188.1</v>
      </c>
    </row>
    <row r="309" spans="1:5" x14ac:dyDescent="0.35">
      <c r="A309">
        <v>81</v>
      </c>
      <c r="B309" t="s">
        <v>106</v>
      </c>
      <c r="C309">
        <v>2022</v>
      </c>
      <c r="D309">
        <v>95</v>
      </c>
      <c r="E309">
        <v>10511.75</v>
      </c>
    </row>
    <row r="310" spans="1:5" x14ac:dyDescent="0.35">
      <c r="A310">
        <v>81</v>
      </c>
      <c r="B310" t="s">
        <v>106</v>
      </c>
      <c r="C310">
        <v>2023</v>
      </c>
      <c r="D310">
        <v>35</v>
      </c>
      <c r="E310">
        <v>3872.75</v>
      </c>
    </row>
    <row r="311" spans="1:5" x14ac:dyDescent="0.35">
      <c r="A311">
        <v>82</v>
      </c>
      <c r="B311" t="s">
        <v>107</v>
      </c>
      <c r="C311">
        <v>2020</v>
      </c>
      <c r="D311">
        <v>16</v>
      </c>
      <c r="E311">
        <v>5428.64</v>
      </c>
    </row>
    <row r="312" spans="1:5" x14ac:dyDescent="0.35">
      <c r="A312">
        <v>82</v>
      </c>
      <c r="B312" t="s">
        <v>107</v>
      </c>
      <c r="C312">
        <v>2021</v>
      </c>
      <c r="D312">
        <v>20</v>
      </c>
      <c r="E312">
        <v>6785.8</v>
      </c>
    </row>
    <row r="313" spans="1:5" x14ac:dyDescent="0.35">
      <c r="A313">
        <v>82</v>
      </c>
      <c r="B313" t="s">
        <v>107</v>
      </c>
      <c r="C313">
        <v>2022</v>
      </c>
      <c r="D313">
        <v>15</v>
      </c>
      <c r="E313">
        <v>5089.3500000000004</v>
      </c>
    </row>
    <row r="314" spans="1:5" x14ac:dyDescent="0.35">
      <c r="A314">
        <v>82</v>
      </c>
      <c r="B314" t="s">
        <v>107</v>
      </c>
      <c r="C314">
        <v>2023</v>
      </c>
      <c r="D314">
        <v>38</v>
      </c>
      <c r="E314">
        <v>12893.02</v>
      </c>
    </row>
    <row r="315" spans="1:5" x14ac:dyDescent="0.35">
      <c r="A315">
        <v>83</v>
      </c>
      <c r="B315" t="s">
        <v>108</v>
      </c>
      <c r="C315">
        <v>2020</v>
      </c>
      <c r="D315">
        <v>23</v>
      </c>
      <c r="E315">
        <v>4950.9799999999996</v>
      </c>
    </row>
    <row r="316" spans="1:5" x14ac:dyDescent="0.35">
      <c r="A316">
        <v>83</v>
      </c>
      <c r="B316" t="s">
        <v>108</v>
      </c>
      <c r="C316">
        <v>2021</v>
      </c>
      <c r="D316">
        <v>49</v>
      </c>
      <c r="E316">
        <v>10547.74</v>
      </c>
    </row>
    <row r="317" spans="1:5" x14ac:dyDescent="0.35">
      <c r="A317">
        <v>83</v>
      </c>
      <c r="B317" t="s">
        <v>108</v>
      </c>
      <c r="C317">
        <v>2022</v>
      </c>
      <c r="D317">
        <v>3</v>
      </c>
      <c r="E317">
        <v>645.78</v>
      </c>
    </row>
    <row r="318" spans="1:5" x14ac:dyDescent="0.35">
      <c r="A318">
        <v>83</v>
      </c>
      <c r="B318" t="s">
        <v>108</v>
      </c>
      <c r="C318">
        <v>2023</v>
      </c>
      <c r="D318">
        <v>15</v>
      </c>
      <c r="E318">
        <v>3228.9</v>
      </c>
    </row>
    <row r="319" spans="1:5" x14ac:dyDescent="0.35">
      <c r="A319">
        <v>84</v>
      </c>
      <c r="B319" t="s">
        <v>109</v>
      </c>
      <c r="C319">
        <v>2020</v>
      </c>
      <c r="D319">
        <v>37</v>
      </c>
      <c r="E319">
        <v>8160.72</v>
      </c>
    </row>
    <row r="320" spans="1:5" x14ac:dyDescent="0.35">
      <c r="A320">
        <v>84</v>
      </c>
      <c r="B320" t="s">
        <v>109</v>
      </c>
      <c r="C320">
        <v>2021</v>
      </c>
      <c r="D320">
        <v>68</v>
      </c>
      <c r="E320">
        <v>14998.08</v>
      </c>
    </row>
    <row r="321" spans="1:5" x14ac:dyDescent="0.35">
      <c r="A321">
        <v>84</v>
      </c>
      <c r="B321" t="s">
        <v>109</v>
      </c>
      <c r="C321">
        <v>2022</v>
      </c>
      <c r="D321">
        <v>21</v>
      </c>
      <c r="E321">
        <v>4631.76</v>
      </c>
    </row>
    <row r="322" spans="1:5" x14ac:dyDescent="0.35">
      <c r="A322">
        <v>84</v>
      </c>
      <c r="B322" t="s">
        <v>109</v>
      </c>
      <c r="C322">
        <v>2023</v>
      </c>
      <c r="D322">
        <v>7</v>
      </c>
      <c r="E322">
        <v>1543.92</v>
      </c>
    </row>
    <row r="323" spans="1:5" x14ac:dyDescent="0.35">
      <c r="A323">
        <v>85</v>
      </c>
      <c r="B323" t="s">
        <v>110</v>
      </c>
      <c r="C323">
        <v>2020</v>
      </c>
      <c r="D323">
        <v>10</v>
      </c>
      <c r="E323">
        <v>43.9</v>
      </c>
    </row>
    <row r="324" spans="1:5" x14ac:dyDescent="0.35">
      <c r="A324">
        <v>85</v>
      </c>
      <c r="B324" t="s">
        <v>110</v>
      </c>
      <c r="C324">
        <v>2021</v>
      </c>
      <c r="D324">
        <v>43</v>
      </c>
      <c r="E324">
        <v>188.77</v>
      </c>
    </row>
    <row r="325" spans="1:5" x14ac:dyDescent="0.35">
      <c r="A325">
        <v>85</v>
      </c>
      <c r="B325" t="s">
        <v>110</v>
      </c>
      <c r="C325">
        <v>2022</v>
      </c>
      <c r="D325">
        <v>16</v>
      </c>
      <c r="E325">
        <v>70.239999999999995</v>
      </c>
    </row>
    <row r="326" spans="1:5" x14ac:dyDescent="0.35">
      <c r="A326">
        <v>85</v>
      </c>
      <c r="B326" t="s">
        <v>110</v>
      </c>
      <c r="C326">
        <v>2023</v>
      </c>
      <c r="D326">
        <v>49</v>
      </c>
      <c r="E326">
        <v>215.11</v>
      </c>
    </row>
    <row r="327" spans="1:5" x14ac:dyDescent="0.35">
      <c r="A327">
        <v>86</v>
      </c>
      <c r="B327" t="s">
        <v>111</v>
      </c>
      <c r="C327">
        <v>2020</v>
      </c>
      <c r="D327">
        <v>42</v>
      </c>
      <c r="E327">
        <v>14239.26</v>
      </c>
    </row>
    <row r="328" spans="1:5" x14ac:dyDescent="0.35">
      <c r="A328">
        <v>86</v>
      </c>
      <c r="B328" t="s">
        <v>111</v>
      </c>
      <c r="C328">
        <v>2021</v>
      </c>
      <c r="D328">
        <v>19</v>
      </c>
      <c r="E328">
        <v>6441.57</v>
      </c>
    </row>
    <row r="329" spans="1:5" x14ac:dyDescent="0.35">
      <c r="A329">
        <v>86</v>
      </c>
      <c r="B329" t="s">
        <v>111</v>
      </c>
      <c r="C329">
        <v>2022</v>
      </c>
      <c r="D329">
        <v>20</v>
      </c>
      <c r="E329">
        <v>6780.6</v>
      </c>
    </row>
    <row r="330" spans="1:5" x14ac:dyDescent="0.35">
      <c r="A330">
        <v>86</v>
      </c>
      <c r="B330" t="s">
        <v>111</v>
      </c>
      <c r="C330">
        <v>2023</v>
      </c>
      <c r="D330">
        <v>64</v>
      </c>
      <c r="E330">
        <v>21697.919999999998</v>
      </c>
    </row>
    <row r="331" spans="1:5" x14ac:dyDescent="0.35">
      <c r="A331">
        <v>87</v>
      </c>
      <c r="B331" t="s">
        <v>112</v>
      </c>
      <c r="C331">
        <v>2020</v>
      </c>
      <c r="D331">
        <v>30</v>
      </c>
      <c r="E331">
        <v>3108.9</v>
      </c>
    </row>
    <row r="332" spans="1:5" x14ac:dyDescent="0.35">
      <c r="A332">
        <v>87</v>
      </c>
      <c r="B332" t="s">
        <v>112</v>
      </c>
      <c r="C332">
        <v>2021</v>
      </c>
      <c r="D332">
        <v>59</v>
      </c>
      <c r="E332">
        <v>6114.17</v>
      </c>
    </row>
    <row r="333" spans="1:5" x14ac:dyDescent="0.35">
      <c r="A333">
        <v>87</v>
      </c>
      <c r="B333" t="s">
        <v>112</v>
      </c>
      <c r="C333">
        <v>2022</v>
      </c>
      <c r="D333">
        <v>11</v>
      </c>
      <c r="E333">
        <v>1139.93</v>
      </c>
    </row>
    <row r="334" spans="1:5" x14ac:dyDescent="0.35">
      <c r="A334">
        <v>87</v>
      </c>
      <c r="B334" t="s">
        <v>112</v>
      </c>
      <c r="C334">
        <v>2023</v>
      </c>
      <c r="D334">
        <v>24</v>
      </c>
      <c r="E334">
        <v>2487.12</v>
      </c>
    </row>
    <row r="335" spans="1:5" x14ac:dyDescent="0.35">
      <c r="A335">
        <v>88</v>
      </c>
      <c r="B335" t="s">
        <v>113</v>
      </c>
      <c r="C335">
        <v>2020</v>
      </c>
      <c r="D335">
        <v>9</v>
      </c>
      <c r="E335">
        <v>3401.37</v>
      </c>
    </row>
    <row r="336" spans="1:5" x14ac:dyDescent="0.35">
      <c r="A336">
        <v>88</v>
      </c>
      <c r="B336" t="s">
        <v>113</v>
      </c>
      <c r="C336">
        <v>2021</v>
      </c>
      <c r="D336">
        <v>40</v>
      </c>
      <c r="E336">
        <v>15117.2</v>
      </c>
    </row>
    <row r="337" spans="1:5" x14ac:dyDescent="0.35">
      <c r="A337">
        <v>88</v>
      </c>
      <c r="B337" t="s">
        <v>113</v>
      </c>
      <c r="C337">
        <v>2022</v>
      </c>
      <c r="D337">
        <v>60</v>
      </c>
      <c r="E337">
        <v>22675.8</v>
      </c>
    </row>
    <row r="338" spans="1:5" x14ac:dyDescent="0.35">
      <c r="A338">
        <v>88</v>
      </c>
      <c r="B338" t="s">
        <v>113</v>
      </c>
      <c r="C338">
        <v>2023</v>
      </c>
      <c r="D338">
        <v>54</v>
      </c>
      <c r="E338">
        <v>20408.22</v>
      </c>
    </row>
    <row r="339" spans="1:5" x14ac:dyDescent="0.35">
      <c r="A339">
        <v>89</v>
      </c>
      <c r="B339" t="s">
        <v>114</v>
      </c>
      <c r="C339">
        <v>2020</v>
      </c>
      <c r="D339">
        <v>28</v>
      </c>
      <c r="E339">
        <v>4690.28</v>
      </c>
    </row>
    <row r="340" spans="1:5" x14ac:dyDescent="0.35">
      <c r="A340">
        <v>89</v>
      </c>
      <c r="B340" t="s">
        <v>114</v>
      </c>
      <c r="C340">
        <v>2021</v>
      </c>
      <c r="D340">
        <v>35</v>
      </c>
      <c r="E340">
        <v>5862.85</v>
      </c>
    </row>
    <row r="341" spans="1:5" x14ac:dyDescent="0.35">
      <c r="A341">
        <v>89</v>
      </c>
      <c r="B341" t="s">
        <v>114</v>
      </c>
      <c r="C341">
        <v>2022</v>
      </c>
      <c r="D341">
        <v>24</v>
      </c>
      <c r="E341">
        <v>4020.24</v>
      </c>
    </row>
    <row r="342" spans="1:5" x14ac:dyDescent="0.35">
      <c r="A342">
        <v>89</v>
      </c>
      <c r="B342" t="s">
        <v>114</v>
      </c>
      <c r="C342">
        <v>2023</v>
      </c>
      <c r="D342">
        <v>43</v>
      </c>
      <c r="E342">
        <v>7202.93</v>
      </c>
    </row>
    <row r="343" spans="1:5" x14ac:dyDescent="0.35">
      <c r="A343">
        <v>90</v>
      </c>
      <c r="B343" t="s">
        <v>115</v>
      </c>
      <c r="C343">
        <v>2020</v>
      </c>
      <c r="D343">
        <v>8</v>
      </c>
      <c r="E343">
        <v>2524</v>
      </c>
    </row>
    <row r="344" spans="1:5" x14ac:dyDescent="0.35">
      <c r="A344">
        <v>90</v>
      </c>
      <c r="B344" t="s">
        <v>115</v>
      </c>
      <c r="C344">
        <v>2021</v>
      </c>
      <c r="D344">
        <v>48</v>
      </c>
      <c r="E344">
        <v>15144</v>
      </c>
    </row>
    <row r="345" spans="1:5" x14ac:dyDescent="0.35">
      <c r="A345">
        <v>90</v>
      </c>
      <c r="B345" t="s">
        <v>115</v>
      </c>
      <c r="C345">
        <v>2022</v>
      </c>
      <c r="D345">
        <v>37</v>
      </c>
      <c r="E345">
        <v>11673.5</v>
      </c>
    </row>
    <row r="346" spans="1:5" x14ac:dyDescent="0.35">
      <c r="A346">
        <v>90</v>
      </c>
      <c r="B346" t="s">
        <v>115</v>
      </c>
      <c r="C346">
        <v>2023</v>
      </c>
      <c r="D346">
        <v>54</v>
      </c>
      <c r="E346">
        <v>17037</v>
      </c>
    </row>
    <row r="347" spans="1:5" x14ac:dyDescent="0.35">
      <c r="A347">
        <v>91</v>
      </c>
      <c r="B347" t="s">
        <v>116</v>
      </c>
      <c r="C347">
        <v>2020</v>
      </c>
      <c r="D347">
        <v>44</v>
      </c>
      <c r="E347">
        <v>20256.72</v>
      </c>
    </row>
    <row r="348" spans="1:5" x14ac:dyDescent="0.35">
      <c r="A348">
        <v>91</v>
      </c>
      <c r="B348" t="s">
        <v>116</v>
      </c>
      <c r="C348">
        <v>2021</v>
      </c>
      <c r="D348">
        <v>16</v>
      </c>
      <c r="E348">
        <v>7366.08</v>
      </c>
    </row>
    <row r="349" spans="1:5" x14ac:dyDescent="0.35">
      <c r="A349">
        <v>91</v>
      </c>
      <c r="B349" t="s">
        <v>116</v>
      </c>
      <c r="C349">
        <v>2022</v>
      </c>
      <c r="D349">
        <v>34</v>
      </c>
      <c r="E349">
        <v>15652.92</v>
      </c>
    </row>
    <row r="350" spans="1:5" x14ac:dyDescent="0.35">
      <c r="A350">
        <v>91</v>
      </c>
      <c r="B350" t="s">
        <v>116</v>
      </c>
      <c r="C350">
        <v>2023</v>
      </c>
      <c r="D350">
        <v>11</v>
      </c>
      <c r="E350">
        <v>5064.18</v>
      </c>
    </row>
    <row r="351" spans="1:5" x14ac:dyDescent="0.35">
      <c r="A351">
        <v>92</v>
      </c>
      <c r="B351" t="s">
        <v>117</v>
      </c>
      <c r="C351">
        <v>2020</v>
      </c>
      <c r="D351">
        <v>5</v>
      </c>
      <c r="E351">
        <v>2.4500000000000002</v>
      </c>
    </row>
    <row r="352" spans="1:5" x14ac:dyDescent="0.35">
      <c r="A352">
        <v>92</v>
      </c>
      <c r="B352" t="s">
        <v>117</v>
      </c>
      <c r="C352">
        <v>2021</v>
      </c>
      <c r="D352">
        <v>23</v>
      </c>
      <c r="E352">
        <v>11.27</v>
      </c>
    </row>
    <row r="353" spans="1:5" x14ac:dyDescent="0.35">
      <c r="A353">
        <v>92</v>
      </c>
      <c r="B353" t="s">
        <v>117</v>
      </c>
      <c r="C353">
        <v>2022</v>
      </c>
      <c r="D353">
        <v>74</v>
      </c>
      <c r="E353">
        <v>36.26</v>
      </c>
    </row>
    <row r="354" spans="1:5" x14ac:dyDescent="0.35">
      <c r="A354">
        <v>92</v>
      </c>
      <c r="B354" t="s">
        <v>117</v>
      </c>
      <c r="C354">
        <v>2023</v>
      </c>
      <c r="D354">
        <v>45</v>
      </c>
      <c r="E354">
        <v>22.05</v>
      </c>
    </row>
    <row r="355" spans="1:5" x14ac:dyDescent="0.35">
      <c r="A355">
        <v>93</v>
      </c>
      <c r="B355" t="s">
        <v>118</v>
      </c>
      <c r="C355">
        <v>2020</v>
      </c>
      <c r="D355">
        <v>18</v>
      </c>
      <c r="E355">
        <v>4097.5200000000004</v>
      </c>
    </row>
    <row r="356" spans="1:5" x14ac:dyDescent="0.35">
      <c r="A356">
        <v>93</v>
      </c>
      <c r="B356" t="s">
        <v>118</v>
      </c>
      <c r="C356">
        <v>2021</v>
      </c>
      <c r="D356">
        <v>22</v>
      </c>
      <c r="E356">
        <v>5008.08</v>
      </c>
    </row>
    <row r="357" spans="1:5" x14ac:dyDescent="0.35">
      <c r="A357">
        <v>93</v>
      </c>
      <c r="B357" t="s">
        <v>118</v>
      </c>
      <c r="C357">
        <v>2022</v>
      </c>
      <c r="D357">
        <v>13</v>
      </c>
      <c r="E357">
        <v>2959.32</v>
      </c>
    </row>
    <row r="358" spans="1:5" x14ac:dyDescent="0.35">
      <c r="A358">
        <v>93</v>
      </c>
      <c r="B358" t="s">
        <v>118</v>
      </c>
      <c r="C358">
        <v>2023</v>
      </c>
      <c r="D358">
        <v>10</v>
      </c>
      <c r="E358">
        <v>2276.4</v>
      </c>
    </row>
    <row r="359" spans="1:5" x14ac:dyDescent="0.35">
      <c r="A359">
        <v>94</v>
      </c>
      <c r="B359" t="s">
        <v>119</v>
      </c>
      <c r="C359">
        <v>2020</v>
      </c>
      <c r="D359">
        <v>11</v>
      </c>
      <c r="E359">
        <v>2751.1</v>
      </c>
    </row>
    <row r="360" spans="1:5" x14ac:dyDescent="0.35">
      <c r="A360">
        <v>94</v>
      </c>
      <c r="B360" t="s">
        <v>119</v>
      </c>
      <c r="C360">
        <v>2022</v>
      </c>
      <c r="D360">
        <v>33</v>
      </c>
      <c r="E360">
        <v>8253.2999999999993</v>
      </c>
    </row>
    <row r="361" spans="1:5" x14ac:dyDescent="0.35">
      <c r="A361">
        <v>94</v>
      </c>
      <c r="B361" t="s">
        <v>119</v>
      </c>
      <c r="C361">
        <v>2023</v>
      </c>
      <c r="D361">
        <v>14</v>
      </c>
      <c r="E361">
        <v>3501.4</v>
      </c>
    </row>
    <row r="362" spans="1:5" x14ac:dyDescent="0.35">
      <c r="A362">
        <v>95</v>
      </c>
      <c r="B362" t="s">
        <v>120</v>
      </c>
      <c r="C362">
        <v>2021</v>
      </c>
      <c r="D362">
        <v>34</v>
      </c>
      <c r="E362">
        <v>11000.02</v>
      </c>
    </row>
    <row r="363" spans="1:5" x14ac:dyDescent="0.35">
      <c r="A363">
        <v>95</v>
      </c>
      <c r="B363" t="s">
        <v>120</v>
      </c>
      <c r="C363">
        <v>2022</v>
      </c>
      <c r="D363">
        <v>27</v>
      </c>
      <c r="E363">
        <v>8735.31</v>
      </c>
    </row>
    <row r="364" spans="1:5" x14ac:dyDescent="0.35">
      <c r="A364">
        <v>95</v>
      </c>
      <c r="B364" t="s">
        <v>120</v>
      </c>
      <c r="C364">
        <v>2023</v>
      </c>
      <c r="D364">
        <v>39</v>
      </c>
      <c r="E364">
        <v>12617.67</v>
      </c>
    </row>
    <row r="365" spans="1:5" x14ac:dyDescent="0.35">
      <c r="A365">
        <v>96</v>
      </c>
      <c r="B365" t="s">
        <v>121</v>
      </c>
      <c r="C365">
        <v>2020</v>
      </c>
      <c r="D365">
        <v>14</v>
      </c>
      <c r="E365">
        <v>187.88</v>
      </c>
    </row>
    <row r="366" spans="1:5" x14ac:dyDescent="0.35">
      <c r="A366">
        <v>96</v>
      </c>
      <c r="B366" t="s">
        <v>121</v>
      </c>
      <c r="C366">
        <v>2021</v>
      </c>
      <c r="D366">
        <v>17</v>
      </c>
      <c r="E366">
        <v>228.14</v>
      </c>
    </row>
    <row r="367" spans="1:5" x14ac:dyDescent="0.35">
      <c r="A367">
        <v>96</v>
      </c>
      <c r="B367" t="s">
        <v>121</v>
      </c>
      <c r="C367">
        <v>2022</v>
      </c>
      <c r="D367">
        <v>31</v>
      </c>
      <c r="E367">
        <v>416.02</v>
      </c>
    </row>
    <row r="368" spans="1:5" x14ac:dyDescent="0.35">
      <c r="A368">
        <v>96</v>
      </c>
      <c r="B368" t="s">
        <v>121</v>
      </c>
      <c r="C368">
        <v>2023</v>
      </c>
      <c r="D368">
        <v>37</v>
      </c>
      <c r="E368">
        <v>496.54</v>
      </c>
    </row>
    <row r="369" spans="1:5" x14ac:dyDescent="0.35">
      <c r="A369">
        <v>97</v>
      </c>
      <c r="B369" t="s">
        <v>122</v>
      </c>
      <c r="C369">
        <v>2020</v>
      </c>
      <c r="D369">
        <v>46</v>
      </c>
      <c r="E369">
        <v>5801.52</v>
      </c>
    </row>
    <row r="370" spans="1:5" x14ac:dyDescent="0.35">
      <c r="A370">
        <v>97</v>
      </c>
      <c r="B370" t="s">
        <v>122</v>
      </c>
      <c r="C370">
        <v>2021</v>
      </c>
      <c r="D370">
        <v>87</v>
      </c>
      <c r="E370">
        <v>10972.44</v>
      </c>
    </row>
    <row r="371" spans="1:5" x14ac:dyDescent="0.35">
      <c r="A371">
        <v>97</v>
      </c>
      <c r="B371" t="s">
        <v>122</v>
      </c>
      <c r="C371">
        <v>2022</v>
      </c>
      <c r="D371">
        <v>35</v>
      </c>
      <c r="E371">
        <v>4414.2</v>
      </c>
    </row>
    <row r="372" spans="1:5" x14ac:dyDescent="0.35">
      <c r="A372">
        <v>97</v>
      </c>
      <c r="B372" t="s">
        <v>122</v>
      </c>
      <c r="C372">
        <v>2023</v>
      </c>
      <c r="D372">
        <v>11</v>
      </c>
      <c r="E372">
        <v>1387.32</v>
      </c>
    </row>
    <row r="373" spans="1:5" x14ac:dyDescent="0.35">
      <c r="A373">
        <v>98</v>
      </c>
      <c r="B373" t="s">
        <v>123</v>
      </c>
      <c r="C373">
        <v>2020</v>
      </c>
      <c r="D373">
        <v>57</v>
      </c>
      <c r="E373">
        <v>3006.18</v>
      </c>
    </row>
    <row r="374" spans="1:5" x14ac:dyDescent="0.35">
      <c r="A374">
        <v>98</v>
      </c>
      <c r="B374" t="s">
        <v>123</v>
      </c>
      <c r="C374">
        <v>2021</v>
      </c>
      <c r="D374">
        <v>26</v>
      </c>
      <c r="E374">
        <v>1371.24</v>
      </c>
    </row>
    <row r="375" spans="1:5" x14ac:dyDescent="0.35">
      <c r="A375">
        <v>98</v>
      </c>
      <c r="B375" t="s">
        <v>123</v>
      </c>
      <c r="C375">
        <v>2022</v>
      </c>
      <c r="D375">
        <v>29</v>
      </c>
      <c r="E375">
        <v>1529.46</v>
      </c>
    </row>
    <row r="376" spans="1:5" x14ac:dyDescent="0.35">
      <c r="A376">
        <v>98</v>
      </c>
      <c r="B376" t="s">
        <v>123</v>
      </c>
      <c r="C376">
        <v>2023</v>
      </c>
      <c r="D376">
        <v>41</v>
      </c>
      <c r="E376">
        <v>2162.34</v>
      </c>
    </row>
    <row r="377" spans="1:5" x14ac:dyDescent="0.35">
      <c r="A377">
        <v>99</v>
      </c>
      <c r="B377" t="s">
        <v>124</v>
      </c>
      <c r="C377">
        <v>2020</v>
      </c>
      <c r="D377">
        <v>29</v>
      </c>
      <c r="E377">
        <v>10892.11</v>
      </c>
    </row>
    <row r="378" spans="1:5" x14ac:dyDescent="0.35">
      <c r="A378">
        <v>99</v>
      </c>
      <c r="B378" t="s">
        <v>124</v>
      </c>
      <c r="C378">
        <v>2021</v>
      </c>
      <c r="D378">
        <v>23</v>
      </c>
      <c r="E378">
        <v>8638.57</v>
      </c>
    </row>
    <row r="379" spans="1:5" x14ac:dyDescent="0.35">
      <c r="A379">
        <v>99</v>
      </c>
      <c r="B379" t="s">
        <v>124</v>
      </c>
      <c r="C379">
        <v>2022</v>
      </c>
      <c r="D379">
        <v>42</v>
      </c>
      <c r="E379">
        <v>15774.78</v>
      </c>
    </row>
    <row r="380" spans="1:5" x14ac:dyDescent="0.35">
      <c r="A380">
        <v>99</v>
      </c>
      <c r="B380" t="s">
        <v>124</v>
      </c>
      <c r="C380">
        <v>2023</v>
      </c>
      <c r="D380">
        <v>16</v>
      </c>
      <c r="E380">
        <v>6009.44</v>
      </c>
    </row>
    <row r="381" spans="1:5" x14ac:dyDescent="0.35">
      <c r="A381">
        <v>100</v>
      </c>
      <c r="B381" t="s">
        <v>125</v>
      </c>
      <c r="C381">
        <v>2020</v>
      </c>
      <c r="D381">
        <v>35</v>
      </c>
      <c r="E381">
        <v>1647.45</v>
      </c>
    </row>
    <row r="382" spans="1:5" x14ac:dyDescent="0.35">
      <c r="A382">
        <v>100</v>
      </c>
      <c r="B382" t="s">
        <v>125</v>
      </c>
      <c r="C382">
        <v>2021</v>
      </c>
      <c r="D382">
        <v>46</v>
      </c>
      <c r="E382">
        <v>2165.2199999999998</v>
      </c>
    </row>
    <row r="383" spans="1:5" x14ac:dyDescent="0.35">
      <c r="A383">
        <v>100</v>
      </c>
      <c r="B383" t="s">
        <v>125</v>
      </c>
      <c r="C383">
        <v>2022</v>
      </c>
      <c r="D383">
        <v>9</v>
      </c>
      <c r="E383">
        <v>423.63</v>
      </c>
    </row>
    <row r="384" spans="1:5" x14ac:dyDescent="0.35">
      <c r="A384">
        <v>100</v>
      </c>
      <c r="B384" t="s">
        <v>125</v>
      </c>
      <c r="C384">
        <v>2023</v>
      </c>
      <c r="D384">
        <v>3</v>
      </c>
      <c r="E384">
        <v>141.21</v>
      </c>
    </row>
    <row r="385" spans="1:5" x14ac:dyDescent="0.35">
      <c r="A385">
        <v>101</v>
      </c>
      <c r="B385" t="s">
        <v>126</v>
      </c>
      <c r="C385">
        <v>2021</v>
      </c>
      <c r="D385">
        <v>28</v>
      </c>
      <c r="E385">
        <v>11300.52</v>
      </c>
    </row>
    <row r="386" spans="1:5" x14ac:dyDescent="0.35">
      <c r="A386">
        <v>101</v>
      </c>
      <c r="B386" t="s">
        <v>126</v>
      </c>
      <c r="C386">
        <v>2022</v>
      </c>
      <c r="D386">
        <v>24</v>
      </c>
      <c r="E386">
        <v>9686.16</v>
      </c>
    </row>
    <row r="387" spans="1:5" x14ac:dyDescent="0.35">
      <c r="A387">
        <v>101</v>
      </c>
      <c r="B387" t="s">
        <v>126</v>
      </c>
      <c r="C387">
        <v>2023</v>
      </c>
      <c r="D387">
        <v>28</v>
      </c>
      <c r="E387">
        <v>11300.52</v>
      </c>
    </row>
    <row r="388" spans="1:5" x14ac:dyDescent="0.35">
      <c r="A388">
        <v>102</v>
      </c>
      <c r="B388" t="s">
        <v>127</v>
      </c>
      <c r="C388">
        <v>2020</v>
      </c>
      <c r="D388">
        <v>45</v>
      </c>
      <c r="E388">
        <v>16546.05</v>
      </c>
    </row>
    <row r="389" spans="1:5" x14ac:dyDescent="0.35">
      <c r="A389">
        <v>102</v>
      </c>
      <c r="B389" t="s">
        <v>127</v>
      </c>
      <c r="C389">
        <v>2021</v>
      </c>
      <c r="D389">
        <v>36</v>
      </c>
      <c r="E389">
        <v>13236.84</v>
      </c>
    </row>
    <row r="390" spans="1:5" x14ac:dyDescent="0.35">
      <c r="A390">
        <v>102</v>
      </c>
      <c r="B390" t="s">
        <v>127</v>
      </c>
      <c r="C390">
        <v>2022</v>
      </c>
      <c r="D390">
        <v>56</v>
      </c>
      <c r="E390">
        <v>20590.64</v>
      </c>
    </row>
    <row r="391" spans="1:5" x14ac:dyDescent="0.35">
      <c r="A391">
        <v>102</v>
      </c>
      <c r="B391" t="s">
        <v>127</v>
      </c>
      <c r="C391">
        <v>2023</v>
      </c>
      <c r="D391">
        <v>14</v>
      </c>
      <c r="E391">
        <v>5147.66</v>
      </c>
    </row>
    <row r="392" spans="1:5" x14ac:dyDescent="0.35">
      <c r="A392">
        <v>103</v>
      </c>
      <c r="B392" t="s">
        <v>128</v>
      </c>
      <c r="C392">
        <v>2020</v>
      </c>
      <c r="D392">
        <v>25</v>
      </c>
      <c r="E392">
        <v>5012.75</v>
      </c>
    </row>
    <row r="393" spans="1:5" x14ac:dyDescent="0.35">
      <c r="A393">
        <v>103</v>
      </c>
      <c r="B393" t="s">
        <v>128</v>
      </c>
      <c r="C393">
        <v>2021</v>
      </c>
      <c r="D393">
        <v>35</v>
      </c>
      <c r="E393">
        <v>7017.85</v>
      </c>
    </row>
    <row r="394" spans="1:5" x14ac:dyDescent="0.35">
      <c r="A394">
        <v>103</v>
      </c>
      <c r="B394" t="s">
        <v>128</v>
      </c>
      <c r="C394">
        <v>2022</v>
      </c>
      <c r="D394">
        <v>53</v>
      </c>
      <c r="E394">
        <v>10627.03</v>
      </c>
    </row>
    <row r="395" spans="1:5" x14ac:dyDescent="0.35">
      <c r="A395">
        <v>103</v>
      </c>
      <c r="B395" t="s">
        <v>128</v>
      </c>
      <c r="C395">
        <v>2023</v>
      </c>
      <c r="D395">
        <v>24</v>
      </c>
      <c r="E395">
        <v>4812.24</v>
      </c>
    </row>
    <row r="396" spans="1:5" x14ac:dyDescent="0.35">
      <c r="A396">
        <v>104</v>
      </c>
      <c r="B396" t="s">
        <v>129</v>
      </c>
      <c r="C396">
        <v>2020</v>
      </c>
      <c r="D396">
        <v>13</v>
      </c>
      <c r="E396">
        <v>2493.92</v>
      </c>
    </row>
    <row r="397" spans="1:5" x14ac:dyDescent="0.35">
      <c r="A397">
        <v>104</v>
      </c>
      <c r="B397" t="s">
        <v>129</v>
      </c>
      <c r="C397">
        <v>2021</v>
      </c>
      <c r="D397">
        <v>37</v>
      </c>
      <c r="E397">
        <v>7098.08</v>
      </c>
    </row>
    <row r="398" spans="1:5" x14ac:dyDescent="0.35">
      <c r="A398">
        <v>104</v>
      </c>
      <c r="B398" t="s">
        <v>129</v>
      </c>
      <c r="C398">
        <v>2022</v>
      </c>
      <c r="D398">
        <v>66</v>
      </c>
      <c r="E398">
        <v>12661.44</v>
      </c>
    </row>
    <row r="399" spans="1:5" x14ac:dyDescent="0.35">
      <c r="A399">
        <v>104</v>
      </c>
      <c r="B399" t="s">
        <v>129</v>
      </c>
      <c r="C399">
        <v>2023</v>
      </c>
      <c r="D399">
        <v>37</v>
      </c>
      <c r="E399">
        <v>7098.08</v>
      </c>
    </row>
    <row r="400" spans="1:5" x14ac:dyDescent="0.35">
      <c r="A400">
        <v>105</v>
      </c>
      <c r="B400" t="s">
        <v>130</v>
      </c>
      <c r="C400">
        <v>2020</v>
      </c>
      <c r="D400">
        <v>34</v>
      </c>
      <c r="E400">
        <v>7984.22</v>
      </c>
    </row>
    <row r="401" spans="1:5" x14ac:dyDescent="0.35">
      <c r="A401">
        <v>105</v>
      </c>
      <c r="B401" t="s">
        <v>130</v>
      </c>
      <c r="C401">
        <v>2021</v>
      </c>
      <c r="D401">
        <v>26</v>
      </c>
      <c r="E401">
        <v>6105.58</v>
      </c>
    </row>
    <row r="402" spans="1:5" x14ac:dyDescent="0.35">
      <c r="A402">
        <v>105</v>
      </c>
      <c r="B402" t="s">
        <v>130</v>
      </c>
      <c r="C402">
        <v>2022</v>
      </c>
      <c r="D402">
        <v>44</v>
      </c>
      <c r="E402">
        <v>10332.52</v>
      </c>
    </row>
    <row r="403" spans="1:5" x14ac:dyDescent="0.35">
      <c r="A403">
        <v>105</v>
      </c>
      <c r="B403" t="s">
        <v>130</v>
      </c>
      <c r="C403">
        <v>2023</v>
      </c>
      <c r="D403">
        <v>45</v>
      </c>
      <c r="E403">
        <v>10567.35</v>
      </c>
    </row>
    <row r="404" spans="1:5" x14ac:dyDescent="0.35">
      <c r="A404">
        <v>106</v>
      </c>
      <c r="B404" t="s">
        <v>131</v>
      </c>
      <c r="C404">
        <v>2020</v>
      </c>
      <c r="D404">
        <v>31</v>
      </c>
      <c r="E404">
        <v>15483.57</v>
      </c>
    </row>
    <row r="405" spans="1:5" x14ac:dyDescent="0.35">
      <c r="A405">
        <v>106</v>
      </c>
      <c r="B405" t="s">
        <v>131</v>
      </c>
      <c r="C405">
        <v>2021</v>
      </c>
      <c r="D405">
        <v>36</v>
      </c>
      <c r="E405">
        <v>17980.919999999998</v>
      </c>
    </row>
    <row r="406" spans="1:5" x14ac:dyDescent="0.35">
      <c r="A406">
        <v>106</v>
      </c>
      <c r="B406" t="s">
        <v>131</v>
      </c>
      <c r="C406">
        <v>2022</v>
      </c>
      <c r="D406">
        <v>49</v>
      </c>
      <c r="E406">
        <v>24474.03</v>
      </c>
    </row>
    <row r="407" spans="1:5" x14ac:dyDescent="0.35">
      <c r="A407">
        <v>106</v>
      </c>
      <c r="B407" t="s">
        <v>131</v>
      </c>
      <c r="C407">
        <v>2023</v>
      </c>
      <c r="D407">
        <v>17</v>
      </c>
      <c r="E407">
        <v>8490.99</v>
      </c>
    </row>
    <row r="408" spans="1:5" x14ac:dyDescent="0.35">
      <c r="A408">
        <v>107</v>
      </c>
      <c r="B408" t="s">
        <v>132</v>
      </c>
      <c r="C408">
        <v>2020</v>
      </c>
      <c r="D408">
        <v>47</v>
      </c>
      <c r="E408">
        <v>16913.89</v>
      </c>
    </row>
    <row r="409" spans="1:5" x14ac:dyDescent="0.35">
      <c r="A409">
        <v>107</v>
      </c>
      <c r="B409" t="s">
        <v>132</v>
      </c>
      <c r="C409">
        <v>2021</v>
      </c>
      <c r="D409">
        <v>62</v>
      </c>
      <c r="E409">
        <v>22311.94</v>
      </c>
    </row>
    <row r="410" spans="1:5" x14ac:dyDescent="0.35">
      <c r="A410">
        <v>107</v>
      </c>
      <c r="B410" t="s">
        <v>132</v>
      </c>
      <c r="C410">
        <v>2022</v>
      </c>
      <c r="D410">
        <v>47</v>
      </c>
      <c r="E410">
        <v>16913.89</v>
      </c>
    </row>
    <row r="411" spans="1:5" x14ac:dyDescent="0.35">
      <c r="A411">
        <v>107</v>
      </c>
      <c r="B411" t="s">
        <v>132</v>
      </c>
      <c r="C411">
        <v>2023</v>
      </c>
      <c r="D411">
        <v>14</v>
      </c>
      <c r="E411">
        <v>5038.18</v>
      </c>
    </row>
    <row r="412" spans="1:5" x14ac:dyDescent="0.35">
      <c r="A412">
        <v>108</v>
      </c>
      <c r="B412" t="s">
        <v>133</v>
      </c>
      <c r="C412">
        <v>2020</v>
      </c>
      <c r="D412">
        <v>44</v>
      </c>
      <c r="E412">
        <v>7076.08</v>
      </c>
    </row>
    <row r="413" spans="1:5" x14ac:dyDescent="0.35">
      <c r="A413">
        <v>108</v>
      </c>
      <c r="B413" t="s">
        <v>133</v>
      </c>
      <c r="C413">
        <v>2021</v>
      </c>
      <c r="D413">
        <v>60</v>
      </c>
      <c r="E413">
        <v>9649.2000000000007</v>
      </c>
    </row>
    <row r="414" spans="1:5" x14ac:dyDescent="0.35">
      <c r="A414">
        <v>108</v>
      </c>
      <c r="B414" t="s">
        <v>133</v>
      </c>
      <c r="C414">
        <v>2022</v>
      </c>
      <c r="D414">
        <v>33</v>
      </c>
      <c r="E414">
        <v>5307.06</v>
      </c>
    </row>
    <row r="415" spans="1:5" x14ac:dyDescent="0.35">
      <c r="A415">
        <v>108</v>
      </c>
      <c r="B415" t="s">
        <v>133</v>
      </c>
      <c r="C415">
        <v>2023</v>
      </c>
      <c r="D415">
        <v>46</v>
      </c>
      <c r="E415">
        <v>7397.72</v>
      </c>
    </row>
    <row r="416" spans="1:5" x14ac:dyDescent="0.35">
      <c r="A416">
        <v>109</v>
      </c>
      <c r="B416" t="s">
        <v>134</v>
      </c>
      <c r="C416">
        <v>2020</v>
      </c>
      <c r="D416">
        <v>9</v>
      </c>
      <c r="E416">
        <v>1215.0899999999999</v>
      </c>
    </row>
    <row r="417" spans="1:5" x14ac:dyDescent="0.35">
      <c r="A417">
        <v>109</v>
      </c>
      <c r="B417" t="s">
        <v>134</v>
      </c>
      <c r="C417">
        <v>2022</v>
      </c>
      <c r="D417">
        <v>28</v>
      </c>
      <c r="E417">
        <v>3780.28</v>
      </c>
    </row>
    <row r="418" spans="1:5" x14ac:dyDescent="0.35">
      <c r="A418">
        <v>109</v>
      </c>
      <c r="B418" t="s">
        <v>134</v>
      </c>
      <c r="C418">
        <v>2023</v>
      </c>
      <c r="D418">
        <v>52</v>
      </c>
      <c r="E418">
        <v>7020.52</v>
      </c>
    </row>
    <row r="419" spans="1:5" x14ac:dyDescent="0.35">
      <c r="A419">
        <v>110</v>
      </c>
      <c r="B419" t="s">
        <v>135</v>
      </c>
      <c r="C419">
        <v>2020</v>
      </c>
      <c r="D419">
        <v>32</v>
      </c>
      <c r="E419">
        <v>12741.12</v>
      </c>
    </row>
    <row r="420" spans="1:5" x14ac:dyDescent="0.35">
      <c r="A420">
        <v>110</v>
      </c>
      <c r="B420" t="s">
        <v>135</v>
      </c>
      <c r="C420">
        <v>2021</v>
      </c>
      <c r="D420">
        <v>9</v>
      </c>
      <c r="E420">
        <v>3583.44</v>
      </c>
    </row>
    <row r="421" spans="1:5" x14ac:dyDescent="0.35">
      <c r="A421">
        <v>110</v>
      </c>
      <c r="B421" t="s">
        <v>135</v>
      </c>
      <c r="C421">
        <v>2022</v>
      </c>
      <c r="D421">
        <v>16</v>
      </c>
      <c r="E421">
        <v>6370.56</v>
      </c>
    </row>
    <row r="422" spans="1:5" x14ac:dyDescent="0.35">
      <c r="A422">
        <v>110</v>
      </c>
      <c r="B422" t="s">
        <v>135</v>
      </c>
      <c r="C422">
        <v>2023</v>
      </c>
      <c r="D422">
        <v>16</v>
      </c>
      <c r="E422">
        <v>6370.56</v>
      </c>
    </row>
    <row r="423" spans="1:5" x14ac:dyDescent="0.35">
      <c r="A423">
        <v>111</v>
      </c>
      <c r="B423" t="s">
        <v>136</v>
      </c>
      <c r="C423">
        <v>2020</v>
      </c>
      <c r="D423">
        <v>70</v>
      </c>
      <c r="E423">
        <v>22210.3</v>
      </c>
    </row>
    <row r="424" spans="1:5" x14ac:dyDescent="0.35">
      <c r="A424">
        <v>111</v>
      </c>
      <c r="B424" t="s">
        <v>136</v>
      </c>
      <c r="C424">
        <v>2021</v>
      </c>
      <c r="D424">
        <v>14</v>
      </c>
      <c r="E424">
        <v>4442.0600000000004</v>
      </c>
    </row>
    <row r="425" spans="1:5" x14ac:dyDescent="0.35">
      <c r="A425">
        <v>111</v>
      </c>
      <c r="B425" t="s">
        <v>136</v>
      </c>
      <c r="C425">
        <v>2022</v>
      </c>
      <c r="D425">
        <v>14</v>
      </c>
      <c r="E425">
        <v>4442.0600000000004</v>
      </c>
    </row>
    <row r="426" spans="1:5" x14ac:dyDescent="0.35">
      <c r="A426">
        <v>111</v>
      </c>
      <c r="B426" t="s">
        <v>136</v>
      </c>
      <c r="C426">
        <v>2023</v>
      </c>
      <c r="D426">
        <v>59</v>
      </c>
      <c r="E426">
        <v>18720.11</v>
      </c>
    </row>
    <row r="427" spans="1:5" x14ac:dyDescent="0.35">
      <c r="A427">
        <v>112</v>
      </c>
      <c r="B427" t="s">
        <v>137</v>
      </c>
      <c r="C427">
        <v>2020</v>
      </c>
      <c r="D427">
        <v>9</v>
      </c>
      <c r="E427">
        <v>4406.3100000000004</v>
      </c>
    </row>
    <row r="428" spans="1:5" x14ac:dyDescent="0.35">
      <c r="A428">
        <v>112</v>
      </c>
      <c r="B428" t="s">
        <v>137</v>
      </c>
      <c r="C428">
        <v>2021</v>
      </c>
      <c r="D428">
        <v>59</v>
      </c>
      <c r="E428">
        <v>28885.81</v>
      </c>
    </row>
    <row r="429" spans="1:5" x14ac:dyDescent="0.35">
      <c r="A429">
        <v>112</v>
      </c>
      <c r="B429" t="s">
        <v>137</v>
      </c>
      <c r="C429">
        <v>2022</v>
      </c>
      <c r="D429">
        <v>86</v>
      </c>
      <c r="E429">
        <v>42104.74</v>
      </c>
    </row>
    <row r="430" spans="1:5" x14ac:dyDescent="0.35">
      <c r="A430">
        <v>112</v>
      </c>
      <c r="B430" t="s">
        <v>137</v>
      </c>
      <c r="C430">
        <v>2023</v>
      </c>
      <c r="D430">
        <v>9</v>
      </c>
      <c r="E430">
        <v>4406.3100000000004</v>
      </c>
    </row>
    <row r="431" spans="1:5" x14ac:dyDescent="0.35">
      <c r="A431">
        <v>113</v>
      </c>
      <c r="B431" t="s">
        <v>138</v>
      </c>
      <c r="C431">
        <v>2020</v>
      </c>
      <c r="D431">
        <v>56</v>
      </c>
      <c r="E431">
        <v>8609.44</v>
      </c>
    </row>
    <row r="432" spans="1:5" x14ac:dyDescent="0.35">
      <c r="A432">
        <v>113</v>
      </c>
      <c r="B432" t="s">
        <v>138</v>
      </c>
      <c r="C432">
        <v>2021</v>
      </c>
      <c r="D432">
        <v>40</v>
      </c>
      <c r="E432">
        <v>6149.6</v>
      </c>
    </row>
    <row r="433" spans="1:5" x14ac:dyDescent="0.35">
      <c r="A433">
        <v>113</v>
      </c>
      <c r="B433" t="s">
        <v>138</v>
      </c>
      <c r="C433">
        <v>2022</v>
      </c>
      <c r="D433">
        <v>9</v>
      </c>
      <c r="E433">
        <v>1383.66</v>
      </c>
    </row>
    <row r="434" spans="1:5" x14ac:dyDescent="0.35">
      <c r="A434">
        <v>114</v>
      </c>
      <c r="B434" t="s">
        <v>139</v>
      </c>
      <c r="C434">
        <v>2020</v>
      </c>
      <c r="D434">
        <v>39</v>
      </c>
      <c r="E434">
        <v>17188.86</v>
      </c>
    </row>
    <row r="435" spans="1:5" x14ac:dyDescent="0.35">
      <c r="A435">
        <v>114</v>
      </c>
      <c r="B435" t="s">
        <v>139</v>
      </c>
      <c r="C435">
        <v>2021</v>
      </c>
      <c r="D435">
        <v>22</v>
      </c>
      <c r="E435">
        <v>9696.2800000000007</v>
      </c>
    </row>
    <row r="436" spans="1:5" x14ac:dyDescent="0.35">
      <c r="A436">
        <v>114</v>
      </c>
      <c r="B436" t="s">
        <v>139</v>
      </c>
      <c r="C436">
        <v>2022</v>
      </c>
      <c r="D436">
        <v>53</v>
      </c>
      <c r="E436">
        <v>23359.22</v>
      </c>
    </row>
    <row r="437" spans="1:5" x14ac:dyDescent="0.35">
      <c r="A437">
        <v>114</v>
      </c>
      <c r="B437" t="s">
        <v>139</v>
      </c>
      <c r="C437">
        <v>2023</v>
      </c>
      <c r="D437">
        <v>35</v>
      </c>
      <c r="E437">
        <v>15425.9</v>
      </c>
    </row>
    <row r="438" spans="1:5" x14ac:dyDescent="0.35">
      <c r="A438">
        <v>115</v>
      </c>
      <c r="B438" t="s">
        <v>140</v>
      </c>
      <c r="C438">
        <v>2020</v>
      </c>
      <c r="D438">
        <v>6</v>
      </c>
      <c r="E438">
        <v>2852.64</v>
      </c>
    </row>
    <row r="439" spans="1:5" x14ac:dyDescent="0.35">
      <c r="A439">
        <v>115</v>
      </c>
      <c r="B439" t="s">
        <v>140</v>
      </c>
      <c r="C439">
        <v>2021</v>
      </c>
      <c r="D439">
        <v>66</v>
      </c>
      <c r="E439">
        <v>31379.040000000001</v>
      </c>
    </row>
    <row r="440" spans="1:5" x14ac:dyDescent="0.35">
      <c r="A440">
        <v>115</v>
      </c>
      <c r="B440" t="s">
        <v>140</v>
      </c>
      <c r="C440">
        <v>2022</v>
      </c>
      <c r="D440">
        <v>43</v>
      </c>
      <c r="E440">
        <v>20443.919999999998</v>
      </c>
    </row>
    <row r="441" spans="1:5" x14ac:dyDescent="0.35">
      <c r="A441">
        <v>115</v>
      </c>
      <c r="B441" t="s">
        <v>140</v>
      </c>
      <c r="C441">
        <v>2023</v>
      </c>
      <c r="D441">
        <v>14</v>
      </c>
      <c r="E441">
        <v>6656.16</v>
      </c>
    </row>
    <row r="442" spans="1:5" x14ac:dyDescent="0.35">
      <c r="A442">
        <v>116</v>
      </c>
      <c r="B442" t="s">
        <v>141</v>
      </c>
      <c r="C442">
        <v>2020</v>
      </c>
      <c r="D442">
        <v>55</v>
      </c>
      <c r="E442">
        <v>25003</v>
      </c>
    </row>
    <row r="443" spans="1:5" x14ac:dyDescent="0.35">
      <c r="A443">
        <v>116</v>
      </c>
      <c r="B443" t="s">
        <v>141</v>
      </c>
      <c r="C443">
        <v>2021</v>
      </c>
      <c r="D443">
        <v>24</v>
      </c>
      <c r="E443">
        <v>10910.4</v>
      </c>
    </row>
    <row r="444" spans="1:5" x14ac:dyDescent="0.35">
      <c r="A444">
        <v>116</v>
      </c>
      <c r="B444" t="s">
        <v>141</v>
      </c>
      <c r="C444">
        <v>2022</v>
      </c>
      <c r="D444">
        <v>17</v>
      </c>
      <c r="E444">
        <v>7728.2</v>
      </c>
    </row>
    <row r="445" spans="1:5" x14ac:dyDescent="0.35">
      <c r="A445">
        <v>116</v>
      </c>
      <c r="B445" t="s">
        <v>141</v>
      </c>
      <c r="C445">
        <v>2023</v>
      </c>
      <c r="D445">
        <v>43</v>
      </c>
      <c r="E445">
        <v>19547.8</v>
      </c>
    </row>
    <row r="446" spans="1:5" x14ac:dyDescent="0.35">
      <c r="A446">
        <v>117</v>
      </c>
      <c r="B446" t="s">
        <v>142</v>
      </c>
      <c r="C446">
        <v>2020</v>
      </c>
      <c r="D446">
        <v>28</v>
      </c>
      <c r="E446">
        <v>2677.08</v>
      </c>
    </row>
    <row r="447" spans="1:5" x14ac:dyDescent="0.35">
      <c r="A447">
        <v>117</v>
      </c>
      <c r="B447" t="s">
        <v>142</v>
      </c>
      <c r="C447">
        <v>2021</v>
      </c>
      <c r="D447">
        <v>50</v>
      </c>
      <c r="E447">
        <v>4780.5</v>
      </c>
    </row>
    <row r="448" spans="1:5" x14ac:dyDescent="0.35">
      <c r="A448">
        <v>117</v>
      </c>
      <c r="B448" t="s">
        <v>142</v>
      </c>
      <c r="C448">
        <v>2022</v>
      </c>
      <c r="D448">
        <v>33</v>
      </c>
      <c r="E448">
        <v>3155.13</v>
      </c>
    </row>
    <row r="449" spans="1:5" x14ac:dyDescent="0.35">
      <c r="A449">
        <v>117</v>
      </c>
      <c r="B449" t="s">
        <v>142</v>
      </c>
      <c r="C449">
        <v>2023</v>
      </c>
      <c r="D449">
        <v>18</v>
      </c>
      <c r="E449">
        <v>1720.98</v>
      </c>
    </row>
    <row r="450" spans="1:5" x14ac:dyDescent="0.35">
      <c r="A450">
        <v>118</v>
      </c>
      <c r="B450" t="s">
        <v>143</v>
      </c>
      <c r="C450">
        <v>2020</v>
      </c>
      <c r="D450">
        <v>41</v>
      </c>
      <c r="E450">
        <v>12632.1</v>
      </c>
    </row>
    <row r="451" spans="1:5" x14ac:dyDescent="0.35">
      <c r="A451">
        <v>118</v>
      </c>
      <c r="B451" t="s">
        <v>143</v>
      </c>
      <c r="C451">
        <v>2021</v>
      </c>
      <c r="D451">
        <v>70</v>
      </c>
      <c r="E451">
        <v>21567</v>
      </c>
    </row>
    <row r="452" spans="1:5" x14ac:dyDescent="0.35">
      <c r="A452">
        <v>118</v>
      </c>
      <c r="B452" t="s">
        <v>143</v>
      </c>
      <c r="C452">
        <v>2022</v>
      </c>
      <c r="D452">
        <v>53</v>
      </c>
      <c r="E452">
        <v>16329.3</v>
      </c>
    </row>
    <row r="453" spans="1:5" x14ac:dyDescent="0.35">
      <c r="A453">
        <v>118</v>
      </c>
      <c r="B453" t="s">
        <v>143</v>
      </c>
      <c r="C453">
        <v>2023</v>
      </c>
      <c r="D453">
        <v>42</v>
      </c>
      <c r="E453">
        <v>12940.2</v>
      </c>
    </row>
    <row r="454" spans="1:5" x14ac:dyDescent="0.35">
      <c r="A454">
        <v>119</v>
      </c>
      <c r="B454" t="s">
        <v>144</v>
      </c>
      <c r="C454">
        <v>2020</v>
      </c>
      <c r="D454">
        <v>13</v>
      </c>
      <c r="E454">
        <v>3732.04</v>
      </c>
    </row>
    <row r="455" spans="1:5" x14ac:dyDescent="0.35">
      <c r="A455">
        <v>119</v>
      </c>
      <c r="B455" t="s">
        <v>144</v>
      </c>
      <c r="C455">
        <v>2021</v>
      </c>
      <c r="D455">
        <v>44</v>
      </c>
      <c r="E455">
        <v>12631.52</v>
      </c>
    </row>
    <row r="456" spans="1:5" x14ac:dyDescent="0.35">
      <c r="A456">
        <v>119</v>
      </c>
      <c r="B456" t="s">
        <v>144</v>
      </c>
      <c r="C456">
        <v>2022</v>
      </c>
      <c r="D456">
        <v>45</v>
      </c>
      <c r="E456">
        <v>12918.6</v>
      </c>
    </row>
    <row r="457" spans="1:5" x14ac:dyDescent="0.35">
      <c r="A457">
        <v>119</v>
      </c>
      <c r="B457" t="s">
        <v>144</v>
      </c>
      <c r="C457">
        <v>2023</v>
      </c>
      <c r="D457">
        <v>32</v>
      </c>
      <c r="E457">
        <v>9186.56</v>
      </c>
    </row>
    <row r="458" spans="1:5" x14ac:dyDescent="0.35">
      <c r="A458">
        <v>120</v>
      </c>
      <c r="B458" t="s">
        <v>145</v>
      </c>
      <c r="C458">
        <v>2020</v>
      </c>
      <c r="D458">
        <v>29</v>
      </c>
      <c r="E458">
        <v>13643.63</v>
      </c>
    </row>
    <row r="459" spans="1:5" x14ac:dyDescent="0.35">
      <c r="A459">
        <v>120</v>
      </c>
      <c r="B459" t="s">
        <v>145</v>
      </c>
      <c r="C459">
        <v>2021</v>
      </c>
      <c r="D459">
        <v>52</v>
      </c>
      <c r="E459">
        <v>24464.44</v>
      </c>
    </row>
    <row r="460" spans="1:5" x14ac:dyDescent="0.35">
      <c r="A460">
        <v>120</v>
      </c>
      <c r="B460" t="s">
        <v>145</v>
      </c>
      <c r="C460">
        <v>2022</v>
      </c>
      <c r="D460">
        <v>74</v>
      </c>
      <c r="E460">
        <v>34814.78</v>
      </c>
    </row>
    <row r="461" spans="1:5" x14ac:dyDescent="0.35">
      <c r="A461">
        <v>120</v>
      </c>
      <c r="B461" t="s">
        <v>145</v>
      </c>
      <c r="C461">
        <v>2023</v>
      </c>
      <c r="D461">
        <v>52</v>
      </c>
      <c r="E461">
        <v>24464.44</v>
      </c>
    </row>
    <row r="462" spans="1:5" x14ac:dyDescent="0.35">
      <c r="A462">
        <v>121</v>
      </c>
      <c r="B462" t="s">
        <v>146</v>
      </c>
      <c r="C462">
        <v>2020</v>
      </c>
      <c r="D462">
        <v>14</v>
      </c>
      <c r="E462">
        <v>2271.64</v>
      </c>
    </row>
    <row r="463" spans="1:5" x14ac:dyDescent="0.35">
      <c r="A463">
        <v>121</v>
      </c>
      <c r="B463" t="s">
        <v>146</v>
      </c>
      <c r="C463">
        <v>2021</v>
      </c>
      <c r="D463">
        <v>83</v>
      </c>
      <c r="E463">
        <v>13467.58</v>
      </c>
    </row>
    <row r="464" spans="1:5" x14ac:dyDescent="0.35">
      <c r="A464">
        <v>121</v>
      </c>
      <c r="B464" t="s">
        <v>146</v>
      </c>
      <c r="C464">
        <v>2023</v>
      </c>
      <c r="D464">
        <v>59</v>
      </c>
      <c r="E464">
        <v>9573.34</v>
      </c>
    </row>
    <row r="465" spans="1:5" x14ac:dyDescent="0.35">
      <c r="A465">
        <v>122</v>
      </c>
      <c r="B465" t="s">
        <v>147</v>
      </c>
      <c r="C465">
        <v>2020</v>
      </c>
      <c r="D465">
        <v>29</v>
      </c>
      <c r="E465">
        <v>6008.22</v>
      </c>
    </row>
    <row r="466" spans="1:5" x14ac:dyDescent="0.35">
      <c r="A466">
        <v>122</v>
      </c>
      <c r="B466" t="s">
        <v>147</v>
      </c>
      <c r="C466">
        <v>2021</v>
      </c>
      <c r="D466">
        <v>17</v>
      </c>
      <c r="E466">
        <v>3522.06</v>
      </c>
    </row>
    <row r="467" spans="1:5" x14ac:dyDescent="0.35">
      <c r="A467">
        <v>122</v>
      </c>
      <c r="B467" t="s">
        <v>147</v>
      </c>
      <c r="C467">
        <v>2022</v>
      </c>
      <c r="D467">
        <v>84</v>
      </c>
      <c r="E467">
        <v>17403.12</v>
      </c>
    </row>
    <row r="468" spans="1:5" x14ac:dyDescent="0.35">
      <c r="A468">
        <v>122</v>
      </c>
      <c r="B468" t="s">
        <v>147</v>
      </c>
      <c r="C468">
        <v>2023</v>
      </c>
      <c r="D468">
        <v>24</v>
      </c>
      <c r="E468">
        <v>4972.32</v>
      </c>
    </row>
    <row r="469" spans="1:5" x14ac:dyDescent="0.35">
      <c r="A469">
        <v>123</v>
      </c>
      <c r="B469" t="s">
        <v>148</v>
      </c>
      <c r="C469">
        <v>2020</v>
      </c>
      <c r="D469">
        <v>32</v>
      </c>
      <c r="E469">
        <v>14633.6</v>
      </c>
    </row>
    <row r="470" spans="1:5" x14ac:dyDescent="0.35">
      <c r="A470">
        <v>123</v>
      </c>
      <c r="B470" t="s">
        <v>148</v>
      </c>
      <c r="C470">
        <v>2021</v>
      </c>
      <c r="D470">
        <v>35</v>
      </c>
      <c r="E470">
        <v>16005.5</v>
      </c>
    </row>
    <row r="471" spans="1:5" x14ac:dyDescent="0.35">
      <c r="A471">
        <v>123</v>
      </c>
      <c r="B471" t="s">
        <v>148</v>
      </c>
      <c r="C471">
        <v>2022</v>
      </c>
      <c r="D471">
        <v>85</v>
      </c>
      <c r="E471">
        <v>38870.5</v>
      </c>
    </row>
    <row r="472" spans="1:5" x14ac:dyDescent="0.35">
      <c r="A472">
        <v>123</v>
      </c>
      <c r="B472" t="s">
        <v>148</v>
      </c>
      <c r="C472">
        <v>2023</v>
      </c>
      <c r="D472">
        <v>16</v>
      </c>
      <c r="E472">
        <v>7316.8</v>
      </c>
    </row>
    <row r="473" spans="1:5" x14ac:dyDescent="0.35">
      <c r="A473">
        <v>124</v>
      </c>
      <c r="B473" t="s">
        <v>149</v>
      </c>
      <c r="C473">
        <v>2020</v>
      </c>
      <c r="D473">
        <v>27</v>
      </c>
      <c r="E473">
        <v>12891.69</v>
      </c>
    </row>
    <row r="474" spans="1:5" x14ac:dyDescent="0.35">
      <c r="A474">
        <v>124</v>
      </c>
      <c r="B474" t="s">
        <v>149</v>
      </c>
      <c r="C474">
        <v>2021</v>
      </c>
      <c r="D474">
        <v>23</v>
      </c>
      <c r="E474">
        <v>10981.81</v>
      </c>
    </row>
    <row r="475" spans="1:5" x14ac:dyDescent="0.35">
      <c r="A475">
        <v>124</v>
      </c>
      <c r="B475" t="s">
        <v>149</v>
      </c>
      <c r="C475">
        <v>2022</v>
      </c>
      <c r="D475">
        <v>6</v>
      </c>
      <c r="E475">
        <v>2864.82</v>
      </c>
    </row>
    <row r="476" spans="1:5" x14ac:dyDescent="0.35">
      <c r="A476">
        <v>124</v>
      </c>
      <c r="B476" t="s">
        <v>149</v>
      </c>
      <c r="C476">
        <v>2023</v>
      </c>
      <c r="D476">
        <v>29</v>
      </c>
      <c r="E476">
        <v>13846.63</v>
      </c>
    </row>
    <row r="477" spans="1:5" x14ac:dyDescent="0.35">
      <c r="A477">
        <v>125</v>
      </c>
      <c r="B477" t="s">
        <v>150</v>
      </c>
      <c r="C477">
        <v>2020</v>
      </c>
      <c r="D477">
        <v>32</v>
      </c>
      <c r="E477">
        <v>11554.88</v>
      </c>
    </row>
    <row r="478" spans="1:5" x14ac:dyDescent="0.35">
      <c r="A478">
        <v>125</v>
      </c>
      <c r="B478" t="s">
        <v>150</v>
      </c>
      <c r="C478">
        <v>2021</v>
      </c>
      <c r="D478">
        <v>17</v>
      </c>
      <c r="E478">
        <v>6138.53</v>
      </c>
    </row>
    <row r="479" spans="1:5" x14ac:dyDescent="0.35">
      <c r="A479">
        <v>125</v>
      </c>
      <c r="B479" t="s">
        <v>150</v>
      </c>
      <c r="C479">
        <v>2022</v>
      </c>
      <c r="D479">
        <v>22</v>
      </c>
      <c r="E479">
        <v>7943.98</v>
      </c>
    </row>
    <row r="480" spans="1:5" x14ac:dyDescent="0.35">
      <c r="A480">
        <v>125</v>
      </c>
      <c r="B480" t="s">
        <v>150</v>
      </c>
      <c r="C480">
        <v>2023</v>
      </c>
      <c r="D480">
        <v>72</v>
      </c>
      <c r="E480">
        <v>25998.48</v>
      </c>
    </row>
    <row r="481" spans="1:5" x14ac:dyDescent="0.35">
      <c r="A481">
        <v>126</v>
      </c>
      <c r="B481" t="s">
        <v>151</v>
      </c>
      <c r="C481">
        <v>2020</v>
      </c>
      <c r="D481">
        <v>42</v>
      </c>
      <c r="E481">
        <v>20552.7</v>
      </c>
    </row>
    <row r="482" spans="1:5" x14ac:dyDescent="0.35">
      <c r="A482">
        <v>126</v>
      </c>
      <c r="B482" t="s">
        <v>151</v>
      </c>
      <c r="C482">
        <v>2021</v>
      </c>
      <c r="D482">
        <v>27</v>
      </c>
      <c r="E482">
        <v>13212.45</v>
      </c>
    </row>
    <row r="483" spans="1:5" x14ac:dyDescent="0.35">
      <c r="A483">
        <v>126</v>
      </c>
      <c r="B483" t="s">
        <v>151</v>
      </c>
      <c r="C483">
        <v>2022</v>
      </c>
      <c r="D483">
        <v>40</v>
      </c>
      <c r="E483">
        <v>19574</v>
      </c>
    </row>
    <row r="484" spans="1:5" x14ac:dyDescent="0.35">
      <c r="A484">
        <v>126</v>
      </c>
      <c r="B484" t="s">
        <v>151</v>
      </c>
      <c r="C484">
        <v>2023</v>
      </c>
      <c r="D484">
        <v>22</v>
      </c>
      <c r="E484">
        <v>10765.7</v>
      </c>
    </row>
    <row r="485" spans="1:5" x14ac:dyDescent="0.35">
      <c r="A485">
        <v>127</v>
      </c>
      <c r="B485" t="s">
        <v>152</v>
      </c>
      <c r="C485">
        <v>2020</v>
      </c>
      <c r="D485">
        <v>39</v>
      </c>
      <c r="E485">
        <v>3814.59</v>
      </c>
    </row>
    <row r="486" spans="1:5" x14ac:dyDescent="0.35">
      <c r="A486">
        <v>127</v>
      </c>
      <c r="B486" t="s">
        <v>152</v>
      </c>
      <c r="C486">
        <v>2021</v>
      </c>
      <c r="D486">
        <v>57</v>
      </c>
      <c r="E486">
        <v>5575.17</v>
      </c>
    </row>
    <row r="487" spans="1:5" x14ac:dyDescent="0.35">
      <c r="A487">
        <v>127</v>
      </c>
      <c r="B487" t="s">
        <v>152</v>
      </c>
      <c r="C487">
        <v>2022</v>
      </c>
      <c r="D487">
        <v>67</v>
      </c>
      <c r="E487">
        <v>6553.27</v>
      </c>
    </row>
    <row r="488" spans="1:5" x14ac:dyDescent="0.35">
      <c r="A488">
        <v>127</v>
      </c>
      <c r="B488" t="s">
        <v>152</v>
      </c>
      <c r="C488">
        <v>2023</v>
      </c>
      <c r="D488">
        <v>39</v>
      </c>
      <c r="E488">
        <v>3814.59</v>
      </c>
    </row>
    <row r="489" spans="1:5" x14ac:dyDescent="0.35">
      <c r="A489">
        <v>128</v>
      </c>
      <c r="B489" t="s">
        <v>153</v>
      </c>
      <c r="C489">
        <v>2020</v>
      </c>
      <c r="D489">
        <v>46</v>
      </c>
      <c r="E489">
        <v>7989.74</v>
      </c>
    </row>
    <row r="490" spans="1:5" x14ac:dyDescent="0.35">
      <c r="A490">
        <v>128</v>
      </c>
      <c r="B490" t="s">
        <v>153</v>
      </c>
      <c r="C490">
        <v>2021</v>
      </c>
      <c r="D490">
        <v>23</v>
      </c>
      <c r="E490">
        <v>3994.87</v>
      </c>
    </row>
    <row r="491" spans="1:5" x14ac:dyDescent="0.35">
      <c r="A491">
        <v>128</v>
      </c>
      <c r="B491" t="s">
        <v>153</v>
      </c>
      <c r="C491">
        <v>2022</v>
      </c>
      <c r="D491">
        <v>28</v>
      </c>
      <c r="E491">
        <v>4863.32</v>
      </c>
    </row>
    <row r="492" spans="1:5" x14ac:dyDescent="0.35">
      <c r="A492">
        <v>128</v>
      </c>
      <c r="B492" t="s">
        <v>153</v>
      </c>
      <c r="C492">
        <v>2023</v>
      </c>
      <c r="D492">
        <v>49</v>
      </c>
      <c r="E492">
        <v>8510.81</v>
      </c>
    </row>
    <row r="493" spans="1:5" x14ac:dyDescent="0.35">
      <c r="A493">
        <v>129</v>
      </c>
      <c r="B493" t="s">
        <v>154</v>
      </c>
      <c r="C493">
        <v>2020</v>
      </c>
      <c r="D493">
        <v>35</v>
      </c>
      <c r="E493">
        <v>12748.4</v>
      </c>
    </row>
    <row r="494" spans="1:5" x14ac:dyDescent="0.35">
      <c r="A494">
        <v>129</v>
      </c>
      <c r="B494" t="s">
        <v>154</v>
      </c>
      <c r="C494">
        <v>2021</v>
      </c>
      <c r="D494">
        <v>52</v>
      </c>
      <c r="E494">
        <v>18940.48</v>
      </c>
    </row>
    <row r="495" spans="1:5" x14ac:dyDescent="0.35">
      <c r="A495">
        <v>129</v>
      </c>
      <c r="B495" t="s">
        <v>154</v>
      </c>
      <c r="C495">
        <v>2022</v>
      </c>
      <c r="D495">
        <v>39</v>
      </c>
      <c r="E495">
        <v>14205.36</v>
      </c>
    </row>
    <row r="496" spans="1:5" x14ac:dyDescent="0.35">
      <c r="A496">
        <v>129</v>
      </c>
      <c r="B496" t="s">
        <v>154</v>
      </c>
      <c r="C496">
        <v>2023</v>
      </c>
      <c r="D496">
        <v>42</v>
      </c>
      <c r="E496">
        <v>15298.08</v>
      </c>
    </row>
    <row r="497" spans="1:5" x14ac:dyDescent="0.35">
      <c r="A497">
        <v>130</v>
      </c>
      <c r="B497" t="s">
        <v>155</v>
      </c>
      <c r="C497">
        <v>2020</v>
      </c>
      <c r="D497">
        <v>19</v>
      </c>
      <c r="E497">
        <v>8547.91</v>
      </c>
    </row>
    <row r="498" spans="1:5" x14ac:dyDescent="0.35">
      <c r="A498">
        <v>130</v>
      </c>
      <c r="B498" t="s">
        <v>155</v>
      </c>
      <c r="C498">
        <v>2021</v>
      </c>
      <c r="D498">
        <v>59</v>
      </c>
      <c r="E498">
        <v>26543.51</v>
      </c>
    </row>
    <row r="499" spans="1:5" x14ac:dyDescent="0.35">
      <c r="A499">
        <v>130</v>
      </c>
      <c r="B499" t="s">
        <v>155</v>
      </c>
      <c r="C499">
        <v>2022</v>
      </c>
      <c r="D499">
        <v>17</v>
      </c>
      <c r="E499">
        <v>7648.13</v>
      </c>
    </row>
    <row r="500" spans="1:5" x14ac:dyDescent="0.35">
      <c r="A500">
        <v>130</v>
      </c>
      <c r="B500" t="s">
        <v>155</v>
      </c>
      <c r="C500">
        <v>2023</v>
      </c>
      <c r="D500">
        <v>34</v>
      </c>
      <c r="E500">
        <v>15296.26</v>
      </c>
    </row>
    <row r="501" spans="1:5" x14ac:dyDescent="0.35">
      <c r="A501">
        <v>131</v>
      </c>
      <c r="B501" t="s">
        <v>156</v>
      </c>
      <c r="C501">
        <v>2020</v>
      </c>
      <c r="D501">
        <v>17</v>
      </c>
      <c r="E501">
        <v>5609.15</v>
      </c>
    </row>
    <row r="502" spans="1:5" x14ac:dyDescent="0.35">
      <c r="A502">
        <v>131</v>
      </c>
      <c r="B502" t="s">
        <v>156</v>
      </c>
      <c r="C502">
        <v>2021</v>
      </c>
      <c r="D502">
        <v>35</v>
      </c>
      <c r="E502">
        <v>11548.25</v>
      </c>
    </row>
    <row r="503" spans="1:5" x14ac:dyDescent="0.35">
      <c r="A503">
        <v>131</v>
      </c>
      <c r="B503" t="s">
        <v>156</v>
      </c>
      <c r="C503">
        <v>2022</v>
      </c>
      <c r="D503">
        <v>15</v>
      </c>
      <c r="E503">
        <v>4949.25</v>
      </c>
    </row>
    <row r="504" spans="1:5" x14ac:dyDescent="0.35">
      <c r="A504">
        <v>131</v>
      </c>
      <c r="B504" t="s">
        <v>156</v>
      </c>
      <c r="C504">
        <v>2023</v>
      </c>
      <c r="D504">
        <v>60</v>
      </c>
      <c r="E504">
        <v>19797</v>
      </c>
    </row>
    <row r="505" spans="1:5" x14ac:dyDescent="0.35">
      <c r="A505">
        <v>132</v>
      </c>
      <c r="B505" t="s">
        <v>157</v>
      </c>
      <c r="C505">
        <v>2020</v>
      </c>
      <c r="D505">
        <v>35</v>
      </c>
      <c r="E505">
        <v>12723.9</v>
      </c>
    </row>
    <row r="506" spans="1:5" x14ac:dyDescent="0.35">
      <c r="A506">
        <v>132</v>
      </c>
      <c r="B506" t="s">
        <v>157</v>
      </c>
      <c r="C506">
        <v>2022</v>
      </c>
      <c r="D506">
        <v>25</v>
      </c>
      <c r="E506">
        <v>9088.5</v>
      </c>
    </row>
    <row r="507" spans="1:5" x14ac:dyDescent="0.35">
      <c r="A507">
        <v>132</v>
      </c>
      <c r="B507" t="s">
        <v>157</v>
      </c>
      <c r="C507">
        <v>2023</v>
      </c>
      <c r="D507">
        <v>31</v>
      </c>
      <c r="E507">
        <v>11269.74</v>
      </c>
    </row>
    <row r="508" spans="1:5" x14ac:dyDescent="0.35">
      <c r="A508">
        <v>133</v>
      </c>
      <c r="B508" t="s">
        <v>158</v>
      </c>
      <c r="C508">
        <v>2020</v>
      </c>
      <c r="D508">
        <v>24</v>
      </c>
      <c r="E508">
        <v>4452</v>
      </c>
    </row>
    <row r="509" spans="1:5" x14ac:dyDescent="0.35">
      <c r="A509">
        <v>133</v>
      </c>
      <c r="B509" t="s">
        <v>158</v>
      </c>
      <c r="C509">
        <v>2021</v>
      </c>
      <c r="D509">
        <v>53</v>
      </c>
      <c r="E509">
        <v>9831.5</v>
      </c>
    </row>
    <row r="510" spans="1:5" x14ac:dyDescent="0.35">
      <c r="A510">
        <v>133</v>
      </c>
      <c r="B510" t="s">
        <v>158</v>
      </c>
      <c r="C510">
        <v>2022</v>
      </c>
      <c r="D510">
        <v>48</v>
      </c>
      <c r="E510">
        <v>8904</v>
      </c>
    </row>
    <row r="511" spans="1:5" x14ac:dyDescent="0.35">
      <c r="A511">
        <v>133</v>
      </c>
      <c r="B511" t="s">
        <v>158</v>
      </c>
      <c r="C511">
        <v>2023</v>
      </c>
      <c r="D511">
        <v>70</v>
      </c>
      <c r="E511">
        <v>12985</v>
      </c>
    </row>
    <row r="512" spans="1:5" x14ac:dyDescent="0.35">
      <c r="A512">
        <v>134</v>
      </c>
      <c r="B512" t="s">
        <v>159</v>
      </c>
      <c r="C512">
        <v>2020</v>
      </c>
      <c r="D512">
        <v>28</v>
      </c>
      <c r="E512">
        <v>12640.88</v>
      </c>
    </row>
    <row r="513" spans="1:5" x14ac:dyDescent="0.35">
      <c r="A513">
        <v>134</v>
      </c>
      <c r="B513" t="s">
        <v>159</v>
      </c>
      <c r="C513">
        <v>2021</v>
      </c>
      <c r="D513">
        <v>47</v>
      </c>
      <c r="E513">
        <v>21218.62</v>
      </c>
    </row>
    <row r="514" spans="1:5" x14ac:dyDescent="0.35">
      <c r="A514">
        <v>134</v>
      </c>
      <c r="B514" t="s">
        <v>159</v>
      </c>
      <c r="C514">
        <v>2022</v>
      </c>
      <c r="D514">
        <v>44</v>
      </c>
      <c r="E514">
        <v>19864.240000000002</v>
      </c>
    </row>
    <row r="515" spans="1:5" x14ac:dyDescent="0.35">
      <c r="A515">
        <v>134</v>
      </c>
      <c r="B515" t="s">
        <v>159</v>
      </c>
      <c r="C515">
        <v>2023</v>
      </c>
      <c r="D515">
        <v>17</v>
      </c>
      <c r="E515">
        <v>7674.82</v>
      </c>
    </row>
    <row r="516" spans="1:5" x14ac:dyDescent="0.35">
      <c r="A516">
        <v>135</v>
      </c>
      <c r="B516" t="s">
        <v>40</v>
      </c>
      <c r="C516">
        <v>2020</v>
      </c>
      <c r="D516">
        <v>16</v>
      </c>
      <c r="E516">
        <v>592.64</v>
      </c>
    </row>
    <row r="517" spans="1:5" x14ac:dyDescent="0.35">
      <c r="A517">
        <v>135</v>
      </c>
      <c r="B517" t="s">
        <v>40</v>
      </c>
      <c r="C517">
        <v>2021</v>
      </c>
      <c r="D517">
        <v>53</v>
      </c>
      <c r="E517">
        <v>1963.12</v>
      </c>
    </row>
    <row r="518" spans="1:5" x14ac:dyDescent="0.35">
      <c r="A518">
        <v>135</v>
      </c>
      <c r="B518" t="s">
        <v>40</v>
      </c>
      <c r="C518">
        <v>2022</v>
      </c>
      <c r="D518">
        <v>41</v>
      </c>
      <c r="E518">
        <v>1518.64</v>
      </c>
    </row>
    <row r="519" spans="1:5" x14ac:dyDescent="0.35">
      <c r="A519">
        <v>135</v>
      </c>
      <c r="B519" t="s">
        <v>40</v>
      </c>
      <c r="C519">
        <v>2023</v>
      </c>
      <c r="D519">
        <v>35</v>
      </c>
      <c r="E519">
        <v>1296.4000000000001</v>
      </c>
    </row>
    <row r="520" spans="1:5" x14ac:dyDescent="0.35">
      <c r="A520">
        <v>136</v>
      </c>
      <c r="B520" t="s">
        <v>160</v>
      </c>
      <c r="C520">
        <v>2020</v>
      </c>
      <c r="D520">
        <v>9</v>
      </c>
      <c r="E520">
        <v>1034.3699999999999</v>
      </c>
    </row>
    <row r="521" spans="1:5" x14ac:dyDescent="0.35">
      <c r="A521">
        <v>136</v>
      </c>
      <c r="B521" t="s">
        <v>160</v>
      </c>
      <c r="C521">
        <v>2021</v>
      </c>
      <c r="D521">
        <v>51</v>
      </c>
      <c r="E521">
        <v>5861.43</v>
      </c>
    </row>
    <row r="522" spans="1:5" x14ac:dyDescent="0.35">
      <c r="A522">
        <v>136</v>
      </c>
      <c r="B522" t="s">
        <v>160</v>
      </c>
      <c r="C522">
        <v>2022</v>
      </c>
      <c r="D522">
        <v>5</v>
      </c>
      <c r="E522">
        <v>574.65</v>
      </c>
    </row>
    <row r="523" spans="1:5" x14ac:dyDescent="0.35">
      <c r="A523">
        <v>136</v>
      </c>
      <c r="B523" t="s">
        <v>160</v>
      </c>
      <c r="C523">
        <v>2023</v>
      </c>
      <c r="D523">
        <v>19</v>
      </c>
      <c r="E523">
        <v>2183.67</v>
      </c>
    </row>
    <row r="524" spans="1:5" x14ac:dyDescent="0.35">
      <c r="A524">
        <v>137</v>
      </c>
      <c r="B524" t="s">
        <v>161</v>
      </c>
      <c r="C524">
        <v>2020</v>
      </c>
      <c r="D524">
        <v>36</v>
      </c>
      <c r="E524">
        <v>1517.76</v>
      </c>
    </row>
    <row r="525" spans="1:5" x14ac:dyDescent="0.35">
      <c r="A525">
        <v>137</v>
      </c>
      <c r="B525" t="s">
        <v>161</v>
      </c>
      <c r="C525">
        <v>2021</v>
      </c>
      <c r="D525">
        <v>27</v>
      </c>
      <c r="E525">
        <v>1138.32</v>
      </c>
    </row>
    <row r="526" spans="1:5" x14ac:dyDescent="0.35">
      <c r="A526">
        <v>137</v>
      </c>
      <c r="B526" t="s">
        <v>161</v>
      </c>
      <c r="C526">
        <v>2022</v>
      </c>
      <c r="D526">
        <v>12</v>
      </c>
      <c r="E526">
        <v>505.92</v>
      </c>
    </row>
    <row r="527" spans="1:5" x14ac:dyDescent="0.35">
      <c r="A527">
        <v>137</v>
      </c>
      <c r="B527" t="s">
        <v>161</v>
      </c>
      <c r="C527">
        <v>2023</v>
      </c>
      <c r="D527">
        <v>32</v>
      </c>
      <c r="E527">
        <v>1349.12</v>
      </c>
    </row>
    <row r="528" spans="1:5" x14ac:dyDescent="0.35">
      <c r="A528">
        <v>138</v>
      </c>
      <c r="B528" t="s">
        <v>162</v>
      </c>
      <c r="C528">
        <v>2020</v>
      </c>
      <c r="D528">
        <v>13</v>
      </c>
      <c r="E528">
        <v>599.29999999999995</v>
      </c>
    </row>
    <row r="529" spans="1:5" x14ac:dyDescent="0.35">
      <c r="A529">
        <v>138</v>
      </c>
      <c r="B529" t="s">
        <v>162</v>
      </c>
      <c r="C529">
        <v>2021</v>
      </c>
      <c r="D529">
        <v>21</v>
      </c>
      <c r="E529">
        <v>968.1</v>
      </c>
    </row>
    <row r="530" spans="1:5" x14ac:dyDescent="0.35">
      <c r="A530">
        <v>138</v>
      </c>
      <c r="B530" t="s">
        <v>162</v>
      </c>
      <c r="C530">
        <v>2022</v>
      </c>
      <c r="D530">
        <v>30</v>
      </c>
      <c r="E530">
        <v>1383</v>
      </c>
    </row>
    <row r="531" spans="1:5" x14ac:dyDescent="0.35">
      <c r="A531">
        <v>138</v>
      </c>
      <c r="B531" t="s">
        <v>162</v>
      </c>
      <c r="C531">
        <v>2023</v>
      </c>
      <c r="D531">
        <v>22</v>
      </c>
      <c r="E531">
        <v>1014.2</v>
      </c>
    </row>
    <row r="532" spans="1:5" x14ac:dyDescent="0.35">
      <c r="A532">
        <v>139</v>
      </c>
      <c r="B532" t="s">
        <v>163</v>
      </c>
      <c r="C532">
        <v>2021</v>
      </c>
      <c r="D532">
        <v>37</v>
      </c>
      <c r="E532">
        <v>16430.22</v>
      </c>
    </row>
    <row r="533" spans="1:5" x14ac:dyDescent="0.35">
      <c r="A533">
        <v>139</v>
      </c>
      <c r="B533" t="s">
        <v>163</v>
      </c>
      <c r="C533">
        <v>2022</v>
      </c>
      <c r="D533">
        <v>36</v>
      </c>
      <c r="E533">
        <v>15986.16</v>
      </c>
    </row>
    <row r="534" spans="1:5" x14ac:dyDescent="0.35">
      <c r="A534">
        <v>139</v>
      </c>
      <c r="B534" t="s">
        <v>163</v>
      </c>
      <c r="C534">
        <v>2023</v>
      </c>
      <c r="D534">
        <v>52</v>
      </c>
      <c r="E534">
        <v>23091.119999999999</v>
      </c>
    </row>
    <row r="535" spans="1:5" x14ac:dyDescent="0.35">
      <c r="A535">
        <v>140</v>
      </c>
      <c r="B535" t="s">
        <v>164</v>
      </c>
      <c r="C535">
        <v>2020</v>
      </c>
      <c r="D535">
        <v>36</v>
      </c>
      <c r="E535">
        <v>11675.16</v>
      </c>
    </row>
    <row r="536" spans="1:5" x14ac:dyDescent="0.35">
      <c r="A536">
        <v>140</v>
      </c>
      <c r="B536" t="s">
        <v>164</v>
      </c>
      <c r="C536">
        <v>2021</v>
      </c>
      <c r="D536">
        <v>51</v>
      </c>
      <c r="E536">
        <v>16539.810000000001</v>
      </c>
    </row>
    <row r="537" spans="1:5" x14ac:dyDescent="0.35">
      <c r="A537">
        <v>140</v>
      </c>
      <c r="B537" t="s">
        <v>164</v>
      </c>
      <c r="C537">
        <v>2022</v>
      </c>
      <c r="D537">
        <v>19</v>
      </c>
      <c r="E537">
        <v>6161.89</v>
      </c>
    </row>
    <row r="538" spans="1:5" x14ac:dyDescent="0.35">
      <c r="A538">
        <v>140</v>
      </c>
      <c r="B538" t="s">
        <v>164</v>
      </c>
      <c r="C538">
        <v>2023</v>
      </c>
      <c r="D538">
        <v>19</v>
      </c>
      <c r="E538">
        <v>6161.89</v>
      </c>
    </row>
    <row r="539" spans="1:5" x14ac:dyDescent="0.35">
      <c r="A539">
        <v>141</v>
      </c>
      <c r="B539" t="s">
        <v>165</v>
      </c>
      <c r="C539">
        <v>2020</v>
      </c>
      <c r="D539">
        <v>15</v>
      </c>
      <c r="E539">
        <v>1552.5</v>
      </c>
    </row>
    <row r="540" spans="1:5" x14ac:dyDescent="0.35">
      <c r="A540">
        <v>141</v>
      </c>
      <c r="B540" t="s">
        <v>165</v>
      </c>
      <c r="C540">
        <v>2021</v>
      </c>
      <c r="D540">
        <v>26</v>
      </c>
      <c r="E540">
        <v>2691</v>
      </c>
    </row>
    <row r="541" spans="1:5" x14ac:dyDescent="0.35">
      <c r="A541">
        <v>141</v>
      </c>
      <c r="B541" t="s">
        <v>165</v>
      </c>
      <c r="C541">
        <v>2023</v>
      </c>
      <c r="D541">
        <v>36</v>
      </c>
      <c r="E541">
        <v>3726</v>
      </c>
    </row>
    <row r="542" spans="1:5" x14ac:dyDescent="0.35">
      <c r="A542">
        <v>142</v>
      </c>
      <c r="B542" t="s">
        <v>166</v>
      </c>
      <c r="C542">
        <v>2020</v>
      </c>
      <c r="D542">
        <v>49</v>
      </c>
      <c r="E542">
        <v>5930.47</v>
      </c>
    </row>
    <row r="543" spans="1:5" x14ac:dyDescent="0.35">
      <c r="A543">
        <v>142</v>
      </c>
      <c r="B543" t="s">
        <v>166</v>
      </c>
      <c r="C543">
        <v>2021</v>
      </c>
      <c r="D543">
        <v>29</v>
      </c>
      <c r="E543">
        <v>3509.87</v>
      </c>
    </row>
    <row r="544" spans="1:5" x14ac:dyDescent="0.35">
      <c r="A544">
        <v>142</v>
      </c>
      <c r="B544" t="s">
        <v>166</v>
      </c>
      <c r="C544">
        <v>2022</v>
      </c>
      <c r="D544">
        <v>41</v>
      </c>
      <c r="E544">
        <v>4962.2299999999996</v>
      </c>
    </row>
    <row r="545" spans="1:5" x14ac:dyDescent="0.35">
      <c r="A545">
        <v>142</v>
      </c>
      <c r="B545" t="s">
        <v>166</v>
      </c>
      <c r="C545">
        <v>2023</v>
      </c>
      <c r="D545">
        <v>41</v>
      </c>
      <c r="E545">
        <v>4962.2299999999996</v>
      </c>
    </row>
    <row r="546" spans="1:5" x14ac:dyDescent="0.35">
      <c r="A546">
        <v>143</v>
      </c>
      <c r="B546" t="s">
        <v>167</v>
      </c>
      <c r="C546">
        <v>2020</v>
      </c>
      <c r="D546">
        <v>26</v>
      </c>
      <c r="E546">
        <v>8290.8799999999992</v>
      </c>
    </row>
    <row r="547" spans="1:5" x14ac:dyDescent="0.35">
      <c r="A547">
        <v>143</v>
      </c>
      <c r="B547" t="s">
        <v>167</v>
      </c>
      <c r="C547">
        <v>2021</v>
      </c>
      <c r="D547">
        <v>7</v>
      </c>
      <c r="E547">
        <v>2232.16</v>
      </c>
    </row>
    <row r="548" spans="1:5" x14ac:dyDescent="0.35">
      <c r="A548">
        <v>143</v>
      </c>
      <c r="B548" t="s">
        <v>167</v>
      </c>
      <c r="C548">
        <v>2022</v>
      </c>
      <c r="D548">
        <v>48</v>
      </c>
      <c r="E548">
        <v>15306.24</v>
      </c>
    </row>
    <row r="549" spans="1:5" x14ac:dyDescent="0.35">
      <c r="A549">
        <v>143</v>
      </c>
      <c r="B549" t="s">
        <v>167</v>
      </c>
      <c r="C549">
        <v>2023</v>
      </c>
      <c r="D549">
        <v>18</v>
      </c>
      <c r="E549">
        <v>5739.84</v>
      </c>
    </row>
    <row r="550" spans="1:5" x14ac:dyDescent="0.35">
      <c r="A550">
        <v>144</v>
      </c>
      <c r="B550" t="s">
        <v>168</v>
      </c>
      <c r="C550">
        <v>2020</v>
      </c>
      <c r="D550">
        <v>33</v>
      </c>
      <c r="E550">
        <v>7699.89</v>
      </c>
    </row>
    <row r="551" spans="1:5" x14ac:dyDescent="0.35">
      <c r="A551">
        <v>144</v>
      </c>
      <c r="B551" t="s">
        <v>168</v>
      </c>
      <c r="C551">
        <v>2021</v>
      </c>
      <c r="D551">
        <v>41</v>
      </c>
      <c r="E551">
        <v>9566.5300000000007</v>
      </c>
    </row>
    <row r="552" spans="1:5" x14ac:dyDescent="0.35">
      <c r="A552">
        <v>144</v>
      </c>
      <c r="B552" t="s">
        <v>168</v>
      </c>
      <c r="C552">
        <v>2022</v>
      </c>
      <c r="D552">
        <v>19</v>
      </c>
      <c r="E552">
        <v>4433.2700000000004</v>
      </c>
    </row>
    <row r="553" spans="1:5" x14ac:dyDescent="0.35">
      <c r="A553">
        <v>144</v>
      </c>
      <c r="B553" t="s">
        <v>168</v>
      </c>
      <c r="C553">
        <v>2023</v>
      </c>
      <c r="D553">
        <v>28</v>
      </c>
      <c r="E553">
        <v>6533.24</v>
      </c>
    </row>
    <row r="554" spans="1:5" x14ac:dyDescent="0.35">
      <c r="A554">
        <v>145</v>
      </c>
      <c r="B554" t="s">
        <v>169</v>
      </c>
      <c r="C554">
        <v>2020</v>
      </c>
      <c r="D554">
        <v>26</v>
      </c>
      <c r="E554">
        <v>1777.62</v>
      </c>
    </row>
    <row r="555" spans="1:5" x14ac:dyDescent="0.35">
      <c r="A555">
        <v>145</v>
      </c>
      <c r="B555" t="s">
        <v>169</v>
      </c>
      <c r="C555">
        <v>2021</v>
      </c>
      <c r="D555">
        <v>42</v>
      </c>
      <c r="E555">
        <v>2871.54</v>
      </c>
    </row>
    <row r="556" spans="1:5" x14ac:dyDescent="0.35">
      <c r="A556">
        <v>145</v>
      </c>
      <c r="B556" t="s">
        <v>169</v>
      </c>
      <c r="C556">
        <v>2022</v>
      </c>
      <c r="D556">
        <v>50</v>
      </c>
      <c r="E556">
        <v>3418.5</v>
      </c>
    </row>
    <row r="557" spans="1:5" x14ac:dyDescent="0.35">
      <c r="A557">
        <v>146</v>
      </c>
      <c r="B557" t="s">
        <v>170</v>
      </c>
      <c r="C557">
        <v>2020</v>
      </c>
      <c r="D557">
        <v>14</v>
      </c>
      <c r="E557">
        <v>3878.84</v>
      </c>
    </row>
    <row r="558" spans="1:5" x14ac:dyDescent="0.35">
      <c r="A558">
        <v>146</v>
      </c>
      <c r="B558" t="s">
        <v>170</v>
      </c>
      <c r="C558">
        <v>2021</v>
      </c>
      <c r="D558">
        <v>88</v>
      </c>
      <c r="E558">
        <v>24381.279999999999</v>
      </c>
    </row>
    <row r="559" spans="1:5" x14ac:dyDescent="0.35">
      <c r="A559">
        <v>146</v>
      </c>
      <c r="B559" t="s">
        <v>170</v>
      </c>
      <c r="C559">
        <v>2022</v>
      </c>
      <c r="D559">
        <v>18</v>
      </c>
      <c r="E559">
        <v>4987.08</v>
      </c>
    </row>
    <row r="560" spans="1:5" x14ac:dyDescent="0.35">
      <c r="A560">
        <v>146</v>
      </c>
      <c r="B560" t="s">
        <v>170</v>
      </c>
      <c r="C560">
        <v>2023</v>
      </c>
      <c r="D560">
        <v>16</v>
      </c>
      <c r="E560">
        <v>4432.96</v>
      </c>
    </row>
    <row r="561" spans="1:5" x14ac:dyDescent="0.35">
      <c r="A561">
        <v>147</v>
      </c>
      <c r="B561" t="s">
        <v>171</v>
      </c>
      <c r="C561">
        <v>2020</v>
      </c>
      <c r="D561">
        <v>62</v>
      </c>
      <c r="E561">
        <v>4269.32</v>
      </c>
    </row>
    <row r="562" spans="1:5" x14ac:dyDescent="0.35">
      <c r="A562">
        <v>147</v>
      </c>
      <c r="B562" t="s">
        <v>171</v>
      </c>
      <c r="C562">
        <v>2021</v>
      </c>
      <c r="D562">
        <v>16</v>
      </c>
      <c r="E562">
        <v>1101.76</v>
      </c>
    </row>
    <row r="563" spans="1:5" x14ac:dyDescent="0.35">
      <c r="A563">
        <v>147</v>
      </c>
      <c r="B563" t="s">
        <v>171</v>
      </c>
      <c r="C563">
        <v>2022</v>
      </c>
      <c r="D563">
        <v>1</v>
      </c>
      <c r="E563">
        <v>68.86</v>
      </c>
    </row>
    <row r="564" spans="1:5" x14ac:dyDescent="0.35">
      <c r="A564">
        <v>147</v>
      </c>
      <c r="B564" t="s">
        <v>171</v>
      </c>
      <c r="C564">
        <v>2023</v>
      </c>
      <c r="D564">
        <v>8</v>
      </c>
      <c r="E564">
        <v>550.88</v>
      </c>
    </row>
    <row r="565" spans="1:5" x14ac:dyDescent="0.35">
      <c r="A565">
        <v>148</v>
      </c>
      <c r="B565" t="s">
        <v>172</v>
      </c>
      <c r="C565">
        <v>2020</v>
      </c>
      <c r="D565">
        <v>30</v>
      </c>
      <c r="E565">
        <v>3999.6</v>
      </c>
    </row>
    <row r="566" spans="1:5" x14ac:dyDescent="0.35">
      <c r="A566">
        <v>148</v>
      </c>
      <c r="B566" t="s">
        <v>172</v>
      </c>
      <c r="C566">
        <v>2021</v>
      </c>
      <c r="D566">
        <v>10</v>
      </c>
      <c r="E566">
        <v>1333.2</v>
      </c>
    </row>
    <row r="567" spans="1:5" x14ac:dyDescent="0.35">
      <c r="A567">
        <v>148</v>
      </c>
      <c r="B567" t="s">
        <v>172</v>
      </c>
      <c r="C567">
        <v>2022</v>
      </c>
      <c r="D567">
        <v>49</v>
      </c>
      <c r="E567">
        <v>6532.68</v>
      </c>
    </row>
    <row r="568" spans="1:5" x14ac:dyDescent="0.35">
      <c r="A568">
        <v>148</v>
      </c>
      <c r="B568" t="s">
        <v>172</v>
      </c>
      <c r="C568">
        <v>2023</v>
      </c>
      <c r="D568">
        <v>26</v>
      </c>
      <c r="E568">
        <v>3466.32</v>
      </c>
    </row>
    <row r="569" spans="1:5" x14ac:dyDescent="0.35">
      <c r="A569">
        <v>149</v>
      </c>
      <c r="B569" t="s">
        <v>173</v>
      </c>
      <c r="C569">
        <v>2020</v>
      </c>
      <c r="D569">
        <v>26</v>
      </c>
      <c r="E569">
        <v>8874.06</v>
      </c>
    </row>
    <row r="570" spans="1:5" x14ac:dyDescent="0.35">
      <c r="A570">
        <v>149</v>
      </c>
      <c r="B570" t="s">
        <v>173</v>
      </c>
      <c r="C570">
        <v>2021</v>
      </c>
      <c r="D570">
        <v>26</v>
      </c>
      <c r="E570">
        <v>8874.06</v>
      </c>
    </row>
    <row r="571" spans="1:5" x14ac:dyDescent="0.35">
      <c r="A571">
        <v>149</v>
      </c>
      <c r="B571" t="s">
        <v>173</v>
      </c>
      <c r="C571">
        <v>2022</v>
      </c>
      <c r="D571">
        <v>28</v>
      </c>
      <c r="E571">
        <v>9556.68</v>
      </c>
    </row>
    <row r="572" spans="1:5" x14ac:dyDescent="0.35">
      <c r="A572">
        <v>149</v>
      </c>
      <c r="B572" t="s">
        <v>173</v>
      </c>
      <c r="C572">
        <v>2023</v>
      </c>
      <c r="D572">
        <v>49</v>
      </c>
      <c r="E572">
        <v>16724.189999999999</v>
      </c>
    </row>
    <row r="573" spans="1:5" x14ac:dyDescent="0.35">
      <c r="A573">
        <v>150</v>
      </c>
      <c r="B573" t="s">
        <v>174</v>
      </c>
      <c r="C573">
        <v>2020</v>
      </c>
      <c r="D573">
        <v>19</v>
      </c>
      <c r="E573">
        <v>242.82</v>
      </c>
    </row>
    <row r="574" spans="1:5" x14ac:dyDescent="0.35">
      <c r="A574">
        <v>150</v>
      </c>
      <c r="B574" t="s">
        <v>174</v>
      </c>
      <c r="C574">
        <v>2021</v>
      </c>
      <c r="D574">
        <v>41</v>
      </c>
      <c r="E574">
        <v>523.98</v>
      </c>
    </row>
    <row r="575" spans="1:5" x14ac:dyDescent="0.35">
      <c r="A575">
        <v>150</v>
      </c>
      <c r="B575" t="s">
        <v>174</v>
      </c>
      <c r="C575">
        <v>2022</v>
      </c>
      <c r="D575">
        <v>86</v>
      </c>
      <c r="E575">
        <v>1099.08</v>
      </c>
    </row>
    <row r="576" spans="1:5" x14ac:dyDescent="0.35">
      <c r="A576">
        <v>150</v>
      </c>
      <c r="B576" t="s">
        <v>174</v>
      </c>
      <c r="C576">
        <v>2023</v>
      </c>
      <c r="D576">
        <v>65</v>
      </c>
      <c r="E576">
        <v>830.7</v>
      </c>
    </row>
    <row r="577" spans="1:5" x14ac:dyDescent="0.35">
      <c r="A577">
        <v>151</v>
      </c>
      <c r="B577" t="s">
        <v>175</v>
      </c>
      <c r="C577">
        <v>2020</v>
      </c>
      <c r="D577">
        <v>52</v>
      </c>
      <c r="E577">
        <v>25546.560000000001</v>
      </c>
    </row>
    <row r="578" spans="1:5" x14ac:dyDescent="0.35">
      <c r="A578">
        <v>151</v>
      </c>
      <c r="B578" t="s">
        <v>175</v>
      </c>
      <c r="C578">
        <v>2021</v>
      </c>
      <c r="D578">
        <v>14</v>
      </c>
      <c r="E578">
        <v>6877.92</v>
      </c>
    </row>
    <row r="579" spans="1:5" x14ac:dyDescent="0.35">
      <c r="A579">
        <v>151</v>
      </c>
      <c r="B579" t="s">
        <v>175</v>
      </c>
      <c r="C579">
        <v>2022</v>
      </c>
      <c r="D579">
        <v>33</v>
      </c>
      <c r="E579">
        <v>16212.24</v>
      </c>
    </row>
    <row r="580" spans="1:5" x14ac:dyDescent="0.35">
      <c r="A580">
        <v>151</v>
      </c>
      <c r="B580" t="s">
        <v>175</v>
      </c>
      <c r="C580">
        <v>2023</v>
      </c>
      <c r="D580">
        <v>22</v>
      </c>
      <c r="E580">
        <v>10808.16</v>
      </c>
    </row>
    <row r="581" spans="1:5" x14ac:dyDescent="0.35">
      <c r="A581">
        <v>152</v>
      </c>
      <c r="B581" t="s">
        <v>176</v>
      </c>
      <c r="C581">
        <v>2020</v>
      </c>
      <c r="D581">
        <v>32</v>
      </c>
      <c r="E581">
        <v>10117.76</v>
      </c>
    </row>
    <row r="582" spans="1:5" x14ac:dyDescent="0.35">
      <c r="A582">
        <v>152</v>
      </c>
      <c r="B582" t="s">
        <v>176</v>
      </c>
      <c r="C582">
        <v>2021</v>
      </c>
      <c r="D582">
        <v>58</v>
      </c>
      <c r="E582">
        <v>18338.439999999999</v>
      </c>
    </row>
    <row r="583" spans="1:5" x14ac:dyDescent="0.35">
      <c r="A583">
        <v>152</v>
      </c>
      <c r="B583" t="s">
        <v>176</v>
      </c>
      <c r="C583">
        <v>2022</v>
      </c>
      <c r="D583">
        <v>15</v>
      </c>
      <c r="E583">
        <v>4742.7</v>
      </c>
    </row>
    <row r="584" spans="1:5" x14ac:dyDescent="0.35">
      <c r="A584">
        <v>152</v>
      </c>
      <c r="B584" t="s">
        <v>176</v>
      </c>
      <c r="C584">
        <v>2023</v>
      </c>
      <c r="D584">
        <v>43</v>
      </c>
      <c r="E584">
        <v>13595.74</v>
      </c>
    </row>
    <row r="585" spans="1:5" x14ac:dyDescent="0.35">
      <c r="A585">
        <v>153</v>
      </c>
      <c r="B585" t="s">
        <v>177</v>
      </c>
      <c r="C585">
        <v>2020</v>
      </c>
      <c r="D585">
        <v>33</v>
      </c>
      <c r="E585">
        <v>3690.06</v>
      </c>
    </row>
    <row r="586" spans="1:5" x14ac:dyDescent="0.35">
      <c r="A586">
        <v>153</v>
      </c>
      <c r="B586" t="s">
        <v>177</v>
      </c>
      <c r="C586">
        <v>2021</v>
      </c>
      <c r="D586">
        <v>66</v>
      </c>
      <c r="E586">
        <v>7380.12</v>
      </c>
    </row>
    <row r="587" spans="1:5" x14ac:dyDescent="0.35">
      <c r="A587">
        <v>153</v>
      </c>
      <c r="B587" t="s">
        <v>177</v>
      </c>
      <c r="C587">
        <v>2022</v>
      </c>
      <c r="D587">
        <v>12</v>
      </c>
      <c r="E587">
        <v>1341.84</v>
      </c>
    </row>
    <row r="588" spans="1:5" x14ac:dyDescent="0.35">
      <c r="A588">
        <v>153</v>
      </c>
      <c r="B588" t="s">
        <v>177</v>
      </c>
      <c r="C588">
        <v>2023</v>
      </c>
      <c r="D588">
        <v>27</v>
      </c>
      <c r="E588">
        <v>3019.14</v>
      </c>
    </row>
    <row r="589" spans="1:5" x14ac:dyDescent="0.35">
      <c r="A589">
        <v>154</v>
      </c>
      <c r="B589" t="s">
        <v>178</v>
      </c>
      <c r="C589">
        <v>2020</v>
      </c>
      <c r="D589">
        <v>19</v>
      </c>
      <c r="E589">
        <v>11.59</v>
      </c>
    </row>
    <row r="590" spans="1:5" x14ac:dyDescent="0.35">
      <c r="A590">
        <v>154</v>
      </c>
      <c r="B590" t="s">
        <v>178</v>
      </c>
      <c r="C590">
        <v>2021</v>
      </c>
      <c r="D590">
        <v>22</v>
      </c>
      <c r="E590">
        <v>13.42</v>
      </c>
    </row>
    <row r="591" spans="1:5" x14ac:dyDescent="0.35">
      <c r="A591">
        <v>154</v>
      </c>
      <c r="B591" t="s">
        <v>178</v>
      </c>
      <c r="C591">
        <v>2022</v>
      </c>
      <c r="D591">
        <v>40</v>
      </c>
      <c r="E591">
        <v>24.4</v>
      </c>
    </row>
    <row r="592" spans="1:5" x14ac:dyDescent="0.35">
      <c r="A592">
        <v>154</v>
      </c>
      <c r="B592" t="s">
        <v>178</v>
      </c>
      <c r="C592">
        <v>2023</v>
      </c>
      <c r="D592">
        <v>81</v>
      </c>
      <c r="E592">
        <v>49.41</v>
      </c>
    </row>
    <row r="593" spans="1:5" x14ac:dyDescent="0.35">
      <c r="A593">
        <v>155</v>
      </c>
      <c r="B593" t="s">
        <v>179</v>
      </c>
      <c r="C593">
        <v>2020</v>
      </c>
      <c r="D593">
        <v>16</v>
      </c>
      <c r="E593">
        <v>355.36</v>
      </c>
    </row>
    <row r="594" spans="1:5" x14ac:dyDescent="0.35">
      <c r="A594">
        <v>155</v>
      </c>
      <c r="B594" t="s">
        <v>179</v>
      </c>
      <c r="C594">
        <v>2021</v>
      </c>
      <c r="D594">
        <v>9</v>
      </c>
      <c r="E594">
        <v>199.89</v>
      </c>
    </row>
    <row r="595" spans="1:5" x14ac:dyDescent="0.35">
      <c r="A595">
        <v>155</v>
      </c>
      <c r="B595" t="s">
        <v>179</v>
      </c>
      <c r="C595">
        <v>2022</v>
      </c>
      <c r="D595">
        <v>25</v>
      </c>
      <c r="E595">
        <v>555.25</v>
      </c>
    </row>
    <row r="596" spans="1:5" x14ac:dyDescent="0.35">
      <c r="A596">
        <v>155</v>
      </c>
      <c r="B596" t="s">
        <v>179</v>
      </c>
      <c r="C596">
        <v>2023</v>
      </c>
      <c r="D596">
        <v>37</v>
      </c>
      <c r="E596">
        <v>821.77</v>
      </c>
    </row>
    <row r="597" spans="1:5" x14ac:dyDescent="0.35">
      <c r="A597">
        <v>156</v>
      </c>
      <c r="B597" t="s">
        <v>180</v>
      </c>
      <c r="C597">
        <v>2020</v>
      </c>
      <c r="D597">
        <v>27</v>
      </c>
      <c r="E597">
        <v>7972.83</v>
      </c>
    </row>
    <row r="598" spans="1:5" x14ac:dyDescent="0.35">
      <c r="A598">
        <v>156</v>
      </c>
      <c r="B598" t="s">
        <v>180</v>
      </c>
      <c r="C598">
        <v>2021</v>
      </c>
      <c r="D598">
        <v>34</v>
      </c>
      <c r="E598">
        <v>10039.86</v>
      </c>
    </row>
    <row r="599" spans="1:5" x14ac:dyDescent="0.35">
      <c r="A599">
        <v>156</v>
      </c>
      <c r="B599" t="s">
        <v>180</v>
      </c>
      <c r="C599">
        <v>2022</v>
      </c>
      <c r="D599">
        <v>10</v>
      </c>
      <c r="E599">
        <v>2952.9</v>
      </c>
    </row>
    <row r="600" spans="1:5" x14ac:dyDescent="0.35">
      <c r="A600">
        <v>156</v>
      </c>
      <c r="B600" t="s">
        <v>180</v>
      </c>
      <c r="C600">
        <v>2023</v>
      </c>
      <c r="D600">
        <v>36</v>
      </c>
      <c r="E600">
        <v>10630.44</v>
      </c>
    </row>
    <row r="601" spans="1:5" x14ac:dyDescent="0.35">
      <c r="A601">
        <v>157</v>
      </c>
      <c r="B601" t="s">
        <v>181</v>
      </c>
      <c r="C601">
        <v>2021</v>
      </c>
      <c r="D601">
        <v>27</v>
      </c>
      <c r="E601">
        <v>4762.8</v>
      </c>
    </row>
    <row r="602" spans="1:5" x14ac:dyDescent="0.35">
      <c r="A602">
        <v>157</v>
      </c>
      <c r="B602" t="s">
        <v>181</v>
      </c>
      <c r="C602">
        <v>2022</v>
      </c>
      <c r="D602">
        <v>1</v>
      </c>
      <c r="E602">
        <v>176.4</v>
      </c>
    </row>
    <row r="603" spans="1:5" x14ac:dyDescent="0.35">
      <c r="A603">
        <v>157</v>
      </c>
      <c r="B603" t="s">
        <v>181</v>
      </c>
      <c r="C603">
        <v>2023</v>
      </c>
      <c r="D603">
        <v>29</v>
      </c>
      <c r="E603">
        <v>5115.6000000000004</v>
      </c>
    </row>
    <row r="604" spans="1:5" x14ac:dyDescent="0.35">
      <c r="A604">
        <v>158</v>
      </c>
      <c r="B604" t="s">
        <v>182</v>
      </c>
      <c r="C604">
        <v>2020</v>
      </c>
      <c r="D604">
        <v>49</v>
      </c>
      <c r="E604">
        <v>19704.37</v>
      </c>
    </row>
    <row r="605" spans="1:5" x14ac:dyDescent="0.35">
      <c r="A605">
        <v>158</v>
      </c>
      <c r="B605" t="s">
        <v>182</v>
      </c>
      <c r="C605">
        <v>2021</v>
      </c>
      <c r="D605">
        <v>35</v>
      </c>
      <c r="E605">
        <v>14074.55</v>
      </c>
    </row>
    <row r="606" spans="1:5" x14ac:dyDescent="0.35">
      <c r="A606">
        <v>158</v>
      </c>
      <c r="B606" t="s">
        <v>182</v>
      </c>
      <c r="C606">
        <v>2022</v>
      </c>
      <c r="D606">
        <v>36</v>
      </c>
      <c r="E606">
        <v>14476.68</v>
      </c>
    </row>
    <row r="607" spans="1:5" x14ac:dyDescent="0.35">
      <c r="A607">
        <v>158</v>
      </c>
      <c r="B607" t="s">
        <v>182</v>
      </c>
      <c r="C607">
        <v>2023</v>
      </c>
      <c r="D607">
        <v>24</v>
      </c>
      <c r="E607">
        <v>9651.1200000000008</v>
      </c>
    </row>
    <row r="608" spans="1:5" x14ac:dyDescent="0.35">
      <c r="A608">
        <v>159</v>
      </c>
      <c r="B608" t="s">
        <v>183</v>
      </c>
      <c r="C608">
        <v>2020</v>
      </c>
      <c r="D608">
        <v>33</v>
      </c>
      <c r="E608">
        <v>3942.51</v>
      </c>
    </row>
    <row r="609" spans="1:5" x14ac:dyDescent="0.35">
      <c r="A609">
        <v>159</v>
      </c>
      <c r="B609" t="s">
        <v>183</v>
      </c>
      <c r="C609">
        <v>2021</v>
      </c>
      <c r="D609">
        <v>50</v>
      </c>
      <c r="E609">
        <v>5973.5</v>
      </c>
    </row>
    <row r="610" spans="1:5" x14ac:dyDescent="0.35">
      <c r="A610">
        <v>159</v>
      </c>
      <c r="B610" t="s">
        <v>183</v>
      </c>
      <c r="C610">
        <v>2022</v>
      </c>
      <c r="D610">
        <v>78</v>
      </c>
      <c r="E610">
        <v>9318.66</v>
      </c>
    </row>
    <row r="611" spans="1:5" x14ac:dyDescent="0.35">
      <c r="A611">
        <v>159</v>
      </c>
      <c r="B611" t="s">
        <v>183</v>
      </c>
      <c r="C611">
        <v>2023</v>
      </c>
      <c r="D611">
        <v>11</v>
      </c>
      <c r="E611">
        <v>1314.17</v>
      </c>
    </row>
    <row r="612" spans="1:5" x14ac:dyDescent="0.35">
      <c r="A612">
        <v>160</v>
      </c>
      <c r="B612" t="s">
        <v>184</v>
      </c>
      <c r="C612">
        <v>2020</v>
      </c>
      <c r="D612">
        <v>102</v>
      </c>
      <c r="E612">
        <v>29009.82</v>
      </c>
    </row>
    <row r="613" spans="1:5" x14ac:dyDescent="0.35">
      <c r="A613">
        <v>160</v>
      </c>
      <c r="B613" t="s">
        <v>184</v>
      </c>
      <c r="C613">
        <v>2021</v>
      </c>
      <c r="D613">
        <v>15</v>
      </c>
      <c r="E613">
        <v>4266.1499999999996</v>
      </c>
    </row>
    <row r="614" spans="1:5" x14ac:dyDescent="0.35">
      <c r="A614">
        <v>160</v>
      </c>
      <c r="B614" t="s">
        <v>184</v>
      </c>
      <c r="C614">
        <v>2022</v>
      </c>
      <c r="D614">
        <v>50</v>
      </c>
      <c r="E614">
        <v>14220.5</v>
      </c>
    </row>
    <row r="615" spans="1:5" x14ac:dyDescent="0.35">
      <c r="A615">
        <v>160</v>
      </c>
      <c r="B615" t="s">
        <v>184</v>
      </c>
      <c r="C615">
        <v>2023</v>
      </c>
      <c r="D615">
        <v>55</v>
      </c>
      <c r="E615">
        <v>15642.55</v>
      </c>
    </row>
    <row r="616" spans="1:5" x14ac:dyDescent="0.35">
      <c r="A616">
        <v>161</v>
      </c>
      <c r="B616" t="s">
        <v>185</v>
      </c>
      <c r="C616">
        <v>2020</v>
      </c>
      <c r="D616">
        <v>20</v>
      </c>
      <c r="E616">
        <v>2664.2</v>
      </c>
    </row>
    <row r="617" spans="1:5" x14ac:dyDescent="0.35">
      <c r="A617">
        <v>161</v>
      </c>
      <c r="B617" t="s">
        <v>185</v>
      </c>
      <c r="C617">
        <v>2021</v>
      </c>
      <c r="D617">
        <v>21</v>
      </c>
      <c r="E617">
        <v>2797.41</v>
      </c>
    </row>
    <row r="618" spans="1:5" x14ac:dyDescent="0.35">
      <c r="A618">
        <v>161</v>
      </c>
      <c r="B618" t="s">
        <v>185</v>
      </c>
      <c r="C618">
        <v>2022</v>
      </c>
      <c r="D618">
        <v>45</v>
      </c>
      <c r="E618">
        <v>5994.45</v>
      </c>
    </row>
    <row r="619" spans="1:5" x14ac:dyDescent="0.35">
      <c r="A619">
        <v>161</v>
      </c>
      <c r="B619" t="s">
        <v>185</v>
      </c>
      <c r="C619">
        <v>2023</v>
      </c>
      <c r="D619">
        <v>20</v>
      </c>
      <c r="E619">
        <v>2664.2</v>
      </c>
    </row>
    <row r="620" spans="1:5" x14ac:dyDescent="0.35">
      <c r="A620">
        <v>162</v>
      </c>
      <c r="B620" t="s">
        <v>186</v>
      </c>
      <c r="C620">
        <v>2020</v>
      </c>
      <c r="D620">
        <v>8</v>
      </c>
      <c r="E620">
        <v>328.48</v>
      </c>
    </row>
    <row r="621" spans="1:5" x14ac:dyDescent="0.35">
      <c r="A621">
        <v>162</v>
      </c>
      <c r="B621" t="s">
        <v>186</v>
      </c>
      <c r="C621">
        <v>2021</v>
      </c>
      <c r="D621">
        <v>36</v>
      </c>
      <c r="E621">
        <v>1478.16</v>
      </c>
    </row>
    <row r="622" spans="1:5" x14ac:dyDescent="0.35">
      <c r="A622">
        <v>162</v>
      </c>
      <c r="B622" t="s">
        <v>186</v>
      </c>
      <c r="C622">
        <v>2022</v>
      </c>
      <c r="D622">
        <v>16</v>
      </c>
      <c r="E622">
        <v>656.96</v>
      </c>
    </row>
    <row r="623" spans="1:5" x14ac:dyDescent="0.35">
      <c r="A623">
        <v>162</v>
      </c>
      <c r="B623" t="s">
        <v>186</v>
      </c>
      <c r="C623">
        <v>2023</v>
      </c>
      <c r="D623">
        <v>3</v>
      </c>
      <c r="E623">
        <v>123.18</v>
      </c>
    </row>
    <row r="624" spans="1:5" x14ac:dyDescent="0.35">
      <c r="A624">
        <v>163</v>
      </c>
      <c r="B624" t="s">
        <v>187</v>
      </c>
      <c r="C624">
        <v>2021</v>
      </c>
      <c r="D624">
        <v>19</v>
      </c>
      <c r="E624">
        <v>3550.53</v>
      </c>
    </row>
    <row r="625" spans="1:5" x14ac:dyDescent="0.35">
      <c r="A625">
        <v>163</v>
      </c>
      <c r="B625" t="s">
        <v>187</v>
      </c>
      <c r="C625">
        <v>2022</v>
      </c>
      <c r="D625">
        <v>74</v>
      </c>
      <c r="E625">
        <v>13828.38</v>
      </c>
    </row>
    <row r="626" spans="1:5" x14ac:dyDescent="0.35">
      <c r="A626">
        <v>163</v>
      </c>
      <c r="B626" t="s">
        <v>187</v>
      </c>
      <c r="C626">
        <v>2023</v>
      </c>
      <c r="D626">
        <v>25</v>
      </c>
      <c r="E626">
        <v>4671.75</v>
      </c>
    </row>
    <row r="627" spans="1:5" x14ac:dyDescent="0.35">
      <c r="A627">
        <v>164</v>
      </c>
      <c r="B627" t="s">
        <v>188</v>
      </c>
      <c r="C627">
        <v>2020</v>
      </c>
      <c r="D627">
        <v>8</v>
      </c>
      <c r="E627">
        <v>124.32</v>
      </c>
    </row>
    <row r="628" spans="1:5" x14ac:dyDescent="0.35">
      <c r="A628">
        <v>164</v>
      </c>
      <c r="B628" t="s">
        <v>188</v>
      </c>
      <c r="C628">
        <v>2021</v>
      </c>
      <c r="D628">
        <v>46</v>
      </c>
      <c r="E628">
        <v>714.84</v>
      </c>
    </row>
    <row r="629" spans="1:5" x14ac:dyDescent="0.35">
      <c r="A629">
        <v>164</v>
      </c>
      <c r="B629" t="s">
        <v>188</v>
      </c>
      <c r="C629">
        <v>2022</v>
      </c>
      <c r="D629">
        <v>64</v>
      </c>
      <c r="E629">
        <v>994.56</v>
      </c>
    </row>
    <row r="630" spans="1:5" x14ac:dyDescent="0.35">
      <c r="A630">
        <v>164</v>
      </c>
      <c r="B630" t="s">
        <v>188</v>
      </c>
      <c r="C630">
        <v>2023</v>
      </c>
      <c r="D630">
        <v>19</v>
      </c>
      <c r="E630">
        <v>295.26</v>
      </c>
    </row>
    <row r="631" spans="1:5" x14ac:dyDescent="0.35">
      <c r="A631">
        <v>165</v>
      </c>
      <c r="B631" t="s">
        <v>189</v>
      </c>
      <c r="C631">
        <v>2020</v>
      </c>
      <c r="D631">
        <v>48</v>
      </c>
      <c r="E631">
        <v>14912.16</v>
      </c>
    </row>
    <row r="632" spans="1:5" x14ac:dyDescent="0.35">
      <c r="A632">
        <v>165</v>
      </c>
      <c r="B632" t="s">
        <v>189</v>
      </c>
      <c r="C632">
        <v>2021</v>
      </c>
      <c r="D632">
        <v>34</v>
      </c>
      <c r="E632">
        <v>10562.78</v>
      </c>
    </row>
    <row r="633" spans="1:5" x14ac:dyDescent="0.35">
      <c r="A633">
        <v>165</v>
      </c>
      <c r="B633" t="s">
        <v>189</v>
      </c>
      <c r="C633">
        <v>2022</v>
      </c>
      <c r="D633">
        <v>90</v>
      </c>
      <c r="E633">
        <v>27960.3</v>
      </c>
    </row>
    <row r="634" spans="1:5" x14ac:dyDescent="0.35">
      <c r="A634">
        <v>165</v>
      </c>
      <c r="B634" t="s">
        <v>189</v>
      </c>
      <c r="C634">
        <v>2023</v>
      </c>
      <c r="D634">
        <v>67</v>
      </c>
      <c r="E634">
        <v>20814.89</v>
      </c>
    </row>
    <row r="635" spans="1:5" x14ac:dyDescent="0.35">
      <c r="A635">
        <v>166</v>
      </c>
      <c r="B635" t="s">
        <v>190</v>
      </c>
      <c r="C635">
        <v>2020</v>
      </c>
      <c r="D635">
        <v>39</v>
      </c>
      <c r="E635">
        <v>5533.32</v>
      </c>
    </row>
    <row r="636" spans="1:5" x14ac:dyDescent="0.35">
      <c r="A636">
        <v>166</v>
      </c>
      <c r="B636" t="s">
        <v>190</v>
      </c>
      <c r="C636">
        <v>2021</v>
      </c>
      <c r="D636">
        <v>58</v>
      </c>
      <c r="E636">
        <v>8229.0400000000009</v>
      </c>
    </row>
    <row r="637" spans="1:5" x14ac:dyDescent="0.35">
      <c r="A637">
        <v>166</v>
      </c>
      <c r="B637" t="s">
        <v>190</v>
      </c>
      <c r="C637">
        <v>2022</v>
      </c>
      <c r="D637">
        <v>11</v>
      </c>
      <c r="E637">
        <v>1560.68</v>
      </c>
    </row>
    <row r="638" spans="1:5" x14ac:dyDescent="0.35">
      <c r="A638">
        <v>166</v>
      </c>
      <c r="B638" t="s">
        <v>190</v>
      </c>
      <c r="C638">
        <v>2023</v>
      </c>
      <c r="D638">
        <v>34</v>
      </c>
      <c r="E638">
        <v>4823.92</v>
      </c>
    </row>
    <row r="639" spans="1:5" x14ac:dyDescent="0.35">
      <c r="A639">
        <v>167</v>
      </c>
      <c r="B639" t="s">
        <v>191</v>
      </c>
      <c r="C639">
        <v>2020</v>
      </c>
      <c r="D639">
        <v>54</v>
      </c>
      <c r="E639">
        <v>15053.58</v>
      </c>
    </row>
    <row r="640" spans="1:5" x14ac:dyDescent="0.35">
      <c r="A640">
        <v>167</v>
      </c>
      <c r="B640" t="s">
        <v>191</v>
      </c>
      <c r="C640">
        <v>2021</v>
      </c>
      <c r="D640">
        <v>39</v>
      </c>
      <c r="E640">
        <v>10872.03</v>
      </c>
    </row>
    <row r="641" spans="1:5" x14ac:dyDescent="0.35">
      <c r="A641">
        <v>167</v>
      </c>
      <c r="B641" t="s">
        <v>191</v>
      </c>
      <c r="C641">
        <v>2022</v>
      </c>
      <c r="D641">
        <v>5</v>
      </c>
      <c r="E641">
        <v>1393.85</v>
      </c>
    </row>
    <row r="642" spans="1:5" x14ac:dyDescent="0.35">
      <c r="A642">
        <v>167</v>
      </c>
      <c r="B642" t="s">
        <v>191</v>
      </c>
      <c r="C642">
        <v>2023</v>
      </c>
      <c r="D642">
        <v>52</v>
      </c>
      <c r="E642">
        <v>14496.04</v>
      </c>
    </row>
    <row r="643" spans="1:5" x14ac:dyDescent="0.35">
      <c r="A643">
        <v>168</v>
      </c>
      <c r="B643" t="s">
        <v>192</v>
      </c>
      <c r="C643">
        <v>2020</v>
      </c>
      <c r="D643">
        <v>18</v>
      </c>
      <c r="E643">
        <v>2562.12</v>
      </c>
    </row>
    <row r="644" spans="1:5" x14ac:dyDescent="0.35">
      <c r="A644">
        <v>168</v>
      </c>
      <c r="B644" t="s">
        <v>192</v>
      </c>
      <c r="C644">
        <v>2021</v>
      </c>
      <c r="D644">
        <v>48</v>
      </c>
      <c r="E644">
        <v>6832.32</v>
      </c>
    </row>
    <row r="645" spans="1:5" x14ac:dyDescent="0.35">
      <c r="A645">
        <v>168</v>
      </c>
      <c r="B645" t="s">
        <v>192</v>
      </c>
      <c r="C645">
        <v>2022</v>
      </c>
      <c r="D645">
        <v>20</v>
      </c>
      <c r="E645">
        <v>2846.8</v>
      </c>
    </row>
    <row r="646" spans="1:5" x14ac:dyDescent="0.35">
      <c r="A646">
        <v>168</v>
      </c>
      <c r="B646" t="s">
        <v>192</v>
      </c>
      <c r="C646">
        <v>2023</v>
      </c>
      <c r="D646">
        <v>46</v>
      </c>
      <c r="E646">
        <v>6547.64</v>
      </c>
    </row>
    <row r="647" spans="1:5" x14ac:dyDescent="0.35">
      <c r="A647">
        <v>169</v>
      </c>
      <c r="B647" t="s">
        <v>193</v>
      </c>
      <c r="C647">
        <v>2020</v>
      </c>
      <c r="D647">
        <v>26</v>
      </c>
      <c r="E647">
        <v>6543.16</v>
      </c>
    </row>
    <row r="648" spans="1:5" x14ac:dyDescent="0.35">
      <c r="A648">
        <v>169</v>
      </c>
      <c r="B648" t="s">
        <v>193</v>
      </c>
      <c r="C648">
        <v>2021</v>
      </c>
      <c r="D648">
        <v>17</v>
      </c>
      <c r="E648">
        <v>4278.22</v>
      </c>
    </row>
    <row r="649" spans="1:5" x14ac:dyDescent="0.35">
      <c r="A649">
        <v>169</v>
      </c>
      <c r="B649" t="s">
        <v>193</v>
      </c>
      <c r="C649">
        <v>2022</v>
      </c>
      <c r="D649">
        <v>13</v>
      </c>
      <c r="E649">
        <v>3271.58</v>
      </c>
    </row>
    <row r="650" spans="1:5" x14ac:dyDescent="0.35">
      <c r="A650">
        <v>169</v>
      </c>
      <c r="B650" t="s">
        <v>193</v>
      </c>
      <c r="C650">
        <v>2023</v>
      </c>
      <c r="D650">
        <v>66</v>
      </c>
      <c r="E650">
        <v>16609.560000000001</v>
      </c>
    </row>
    <row r="651" spans="1:5" x14ac:dyDescent="0.35">
      <c r="A651">
        <v>170</v>
      </c>
      <c r="B651" t="s">
        <v>194</v>
      </c>
      <c r="C651">
        <v>2020</v>
      </c>
      <c r="D651">
        <v>34</v>
      </c>
      <c r="E651">
        <v>1365.1</v>
      </c>
    </row>
    <row r="652" spans="1:5" x14ac:dyDescent="0.35">
      <c r="A652">
        <v>170</v>
      </c>
      <c r="B652" t="s">
        <v>194</v>
      </c>
      <c r="C652">
        <v>2022</v>
      </c>
      <c r="D652">
        <v>48</v>
      </c>
      <c r="E652">
        <v>1927.2</v>
      </c>
    </row>
    <row r="653" spans="1:5" x14ac:dyDescent="0.35">
      <c r="A653">
        <v>170</v>
      </c>
      <c r="B653" t="s">
        <v>194</v>
      </c>
      <c r="C653">
        <v>2023</v>
      </c>
      <c r="D653">
        <v>11</v>
      </c>
      <c r="E653">
        <v>441.65</v>
      </c>
    </row>
    <row r="654" spans="1:5" x14ac:dyDescent="0.35">
      <c r="A654">
        <v>171</v>
      </c>
      <c r="B654" t="s">
        <v>195</v>
      </c>
      <c r="C654">
        <v>2020</v>
      </c>
      <c r="D654">
        <v>16</v>
      </c>
      <c r="E654">
        <v>6593.6</v>
      </c>
    </row>
    <row r="655" spans="1:5" x14ac:dyDescent="0.35">
      <c r="A655">
        <v>171</v>
      </c>
      <c r="B655" t="s">
        <v>195</v>
      </c>
      <c r="C655">
        <v>2021</v>
      </c>
      <c r="D655">
        <v>8</v>
      </c>
      <c r="E655">
        <v>3296.8</v>
      </c>
    </row>
    <row r="656" spans="1:5" x14ac:dyDescent="0.35">
      <c r="A656">
        <v>171</v>
      </c>
      <c r="B656" t="s">
        <v>195</v>
      </c>
      <c r="C656">
        <v>2022</v>
      </c>
      <c r="D656">
        <v>24</v>
      </c>
      <c r="E656">
        <v>9890.4</v>
      </c>
    </row>
    <row r="657" spans="1:5" x14ac:dyDescent="0.35">
      <c r="A657">
        <v>172</v>
      </c>
      <c r="B657" t="s">
        <v>196</v>
      </c>
      <c r="C657">
        <v>2020</v>
      </c>
      <c r="D657">
        <v>50</v>
      </c>
      <c r="E657">
        <v>17033.5</v>
      </c>
    </row>
    <row r="658" spans="1:5" x14ac:dyDescent="0.35">
      <c r="A658">
        <v>172</v>
      </c>
      <c r="B658" t="s">
        <v>196</v>
      </c>
      <c r="C658">
        <v>2021</v>
      </c>
      <c r="D658">
        <v>13</v>
      </c>
      <c r="E658">
        <v>4428.71</v>
      </c>
    </row>
    <row r="659" spans="1:5" x14ac:dyDescent="0.35">
      <c r="A659">
        <v>172</v>
      </c>
      <c r="B659" t="s">
        <v>196</v>
      </c>
      <c r="C659">
        <v>2022</v>
      </c>
      <c r="D659">
        <v>43</v>
      </c>
      <c r="E659">
        <v>14648.81</v>
      </c>
    </row>
    <row r="660" spans="1:5" x14ac:dyDescent="0.35">
      <c r="A660">
        <v>172</v>
      </c>
      <c r="B660" t="s">
        <v>196</v>
      </c>
      <c r="C660">
        <v>2023</v>
      </c>
      <c r="D660">
        <v>14</v>
      </c>
      <c r="E660">
        <v>4769.38</v>
      </c>
    </row>
    <row r="661" spans="1:5" x14ac:dyDescent="0.35">
      <c r="A661">
        <v>173</v>
      </c>
      <c r="B661" t="s">
        <v>197</v>
      </c>
      <c r="C661">
        <v>2020</v>
      </c>
      <c r="D661">
        <v>12</v>
      </c>
      <c r="E661">
        <v>1697.88</v>
      </c>
    </row>
    <row r="662" spans="1:5" x14ac:dyDescent="0.35">
      <c r="A662">
        <v>173</v>
      </c>
      <c r="B662" t="s">
        <v>197</v>
      </c>
      <c r="C662">
        <v>2021</v>
      </c>
      <c r="D662">
        <v>75</v>
      </c>
      <c r="E662">
        <v>10611.75</v>
      </c>
    </row>
    <row r="663" spans="1:5" x14ac:dyDescent="0.35">
      <c r="A663">
        <v>173</v>
      </c>
      <c r="B663" t="s">
        <v>197</v>
      </c>
      <c r="C663">
        <v>2022</v>
      </c>
      <c r="D663">
        <v>8</v>
      </c>
      <c r="E663">
        <v>1131.92</v>
      </c>
    </row>
    <row r="664" spans="1:5" x14ac:dyDescent="0.35">
      <c r="A664">
        <v>173</v>
      </c>
      <c r="B664" t="s">
        <v>197</v>
      </c>
      <c r="C664">
        <v>2023</v>
      </c>
      <c r="D664">
        <v>5</v>
      </c>
      <c r="E664">
        <v>707.45</v>
      </c>
    </row>
    <row r="665" spans="1:5" x14ac:dyDescent="0.35">
      <c r="A665">
        <v>174</v>
      </c>
      <c r="B665" t="s">
        <v>198</v>
      </c>
      <c r="C665">
        <v>2021</v>
      </c>
      <c r="D665">
        <v>16</v>
      </c>
      <c r="E665">
        <v>562.24</v>
      </c>
    </row>
    <row r="666" spans="1:5" x14ac:dyDescent="0.35">
      <c r="A666">
        <v>174</v>
      </c>
      <c r="B666" t="s">
        <v>198</v>
      </c>
      <c r="C666">
        <v>2022</v>
      </c>
      <c r="D666">
        <v>23</v>
      </c>
      <c r="E666">
        <v>808.22</v>
      </c>
    </row>
    <row r="667" spans="1:5" x14ac:dyDescent="0.35">
      <c r="A667">
        <v>175</v>
      </c>
      <c r="B667" t="s">
        <v>199</v>
      </c>
      <c r="C667">
        <v>2020</v>
      </c>
      <c r="D667">
        <v>29</v>
      </c>
      <c r="E667">
        <v>5230.7299999999996</v>
      </c>
    </row>
    <row r="668" spans="1:5" x14ac:dyDescent="0.35">
      <c r="A668">
        <v>175</v>
      </c>
      <c r="B668" t="s">
        <v>199</v>
      </c>
      <c r="C668">
        <v>2021</v>
      </c>
      <c r="D668">
        <v>18</v>
      </c>
      <c r="E668">
        <v>3246.66</v>
      </c>
    </row>
    <row r="669" spans="1:5" x14ac:dyDescent="0.35">
      <c r="A669">
        <v>175</v>
      </c>
      <c r="B669" t="s">
        <v>199</v>
      </c>
      <c r="C669">
        <v>2022</v>
      </c>
      <c r="D669">
        <v>43</v>
      </c>
      <c r="E669">
        <v>7755.91</v>
      </c>
    </row>
    <row r="670" spans="1:5" x14ac:dyDescent="0.35">
      <c r="A670">
        <v>175</v>
      </c>
      <c r="B670" t="s">
        <v>199</v>
      </c>
      <c r="C670">
        <v>2023</v>
      </c>
      <c r="D670">
        <v>45</v>
      </c>
      <c r="E670">
        <v>8116.65</v>
      </c>
    </row>
    <row r="671" spans="1:5" x14ac:dyDescent="0.35">
      <c r="A671">
        <v>176</v>
      </c>
      <c r="B671" t="s">
        <v>200</v>
      </c>
      <c r="C671">
        <v>2020</v>
      </c>
      <c r="D671">
        <v>21</v>
      </c>
      <c r="E671">
        <v>1524.6</v>
      </c>
    </row>
    <row r="672" spans="1:5" x14ac:dyDescent="0.35">
      <c r="A672">
        <v>176</v>
      </c>
      <c r="B672" t="s">
        <v>200</v>
      </c>
      <c r="C672">
        <v>2021</v>
      </c>
      <c r="D672">
        <v>39</v>
      </c>
      <c r="E672">
        <v>2831.4</v>
      </c>
    </row>
    <row r="673" spans="1:5" x14ac:dyDescent="0.35">
      <c r="A673">
        <v>176</v>
      </c>
      <c r="B673" t="s">
        <v>200</v>
      </c>
      <c r="C673">
        <v>2022</v>
      </c>
      <c r="D673">
        <v>5</v>
      </c>
      <c r="E673">
        <v>363</v>
      </c>
    </row>
    <row r="674" spans="1:5" x14ac:dyDescent="0.35">
      <c r="A674">
        <v>177</v>
      </c>
      <c r="B674" t="s">
        <v>201</v>
      </c>
      <c r="C674">
        <v>2020</v>
      </c>
      <c r="D674">
        <v>15</v>
      </c>
      <c r="E674">
        <v>6188.4</v>
      </c>
    </row>
    <row r="675" spans="1:5" x14ac:dyDescent="0.35">
      <c r="A675">
        <v>177</v>
      </c>
      <c r="B675" t="s">
        <v>201</v>
      </c>
      <c r="C675">
        <v>2021</v>
      </c>
      <c r="D675">
        <v>26</v>
      </c>
      <c r="E675">
        <v>10726.56</v>
      </c>
    </row>
    <row r="676" spans="1:5" x14ac:dyDescent="0.35">
      <c r="A676">
        <v>177</v>
      </c>
      <c r="B676" t="s">
        <v>201</v>
      </c>
      <c r="C676">
        <v>2022</v>
      </c>
      <c r="D676">
        <v>15</v>
      </c>
      <c r="E676">
        <v>6188.4</v>
      </c>
    </row>
    <row r="677" spans="1:5" x14ac:dyDescent="0.35">
      <c r="A677">
        <v>177</v>
      </c>
      <c r="B677" t="s">
        <v>201</v>
      </c>
      <c r="C677">
        <v>2023</v>
      </c>
      <c r="D677">
        <v>41</v>
      </c>
      <c r="E677">
        <v>16914.96</v>
      </c>
    </row>
    <row r="678" spans="1:5" x14ac:dyDescent="0.35">
      <c r="A678">
        <v>178</v>
      </c>
      <c r="B678" t="s">
        <v>202</v>
      </c>
      <c r="C678">
        <v>2020</v>
      </c>
      <c r="D678">
        <v>11</v>
      </c>
      <c r="E678">
        <v>5175.0600000000004</v>
      </c>
    </row>
    <row r="679" spans="1:5" x14ac:dyDescent="0.35">
      <c r="A679">
        <v>178</v>
      </c>
      <c r="B679" t="s">
        <v>202</v>
      </c>
      <c r="C679">
        <v>2021</v>
      </c>
      <c r="D679">
        <v>95</v>
      </c>
      <c r="E679">
        <v>44693.7</v>
      </c>
    </row>
    <row r="680" spans="1:5" x14ac:dyDescent="0.35">
      <c r="A680">
        <v>178</v>
      </c>
      <c r="B680" t="s">
        <v>202</v>
      </c>
      <c r="C680">
        <v>2022</v>
      </c>
      <c r="D680">
        <v>34</v>
      </c>
      <c r="E680">
        <v>15995.64</v>
      </c>
    </row>
    <row r="681" spans="1:5" x14ac:dyDescent="0.35">
      <c r="A681">
        <v>178</v>
      </c>
      <c r="B681" t="s">
        <v>202</v>
      </c>
      <c r="C681">
        <v>2023</v>
      </c>
      <c r="D681">
        <v>35</v>
      </c>
      <c r="E681">
        <v>16466.099999999999</v>
      </c>
    </row>
    <row r="682" spans="1:5" x14ac:dyDescent="0.35">
      <c r="A682">
        <v>179</v>
      </c>
      <c r="B682" t="s">
        <v>203</v>
      </c>
      <c r="C682">
        <v>2020</v>
      </c>
      <c r="D682">
        <v>34</v>
      </c>
      <c r="E682">
        <v>13331.06</v>
      </c>
    </row>
    <row r="683" spans="1:5" x14ac:dyDescent="0.35">
      <c r="A683">
        <v>179</v>
      </c>
      <c r="B683" t="s">
        <v>203</v>
      </c>
      <c r="C683">
        <v>2021</v>
      </c>
      <c r="D683">
        <v>21</v>
      </c>
      <c r="E683">
        <v>8233.89</v>
      </c>
    </row>
    <row r="684" spans="1:5" x14ac:dyDescent="0.35">
      <c r="A684">
        <v>179</v>
      </c>
      <c r="B684" t="s">
        <v>203</v>
      </c>
      <c r="C684">
        <v>2022</v>
      </c>
      <c r="D684">
        <v>2</v>
      </c>
      <c r="E684">
        <v>784.18</v>
      </c>
    </row>
    <row r="685" spans="1:5" x14ac:dyDescent="0.35">
      <c r="A685">
        <v>179</v>
      </c>
      <c r="B685" t="s">
        <v>203</v>
      </c>
      <c r="C685">
        <v>2023</v>
      </c>
      <c r="D685">
        <v>5</v>
      </c>
      <c r="E685">
        <v>1960.45</v>
      </c>
    </row>
    <row r="686" spans="1:5" x14ac:dyDescent="0.35">
      <c r="A686">
        <v>180</v>
      </c>
      <c r="B686" t="s">
        <v>133</v>
      </c>
      <c r="C686">
        <v>2020</v>
      </c>
      <c r="D686">
        <v>20</v>
      </c>
      <c r="E686">
        <v>5604.6</v>
      </c>
    </row>
    <row r="687" spans="1:5" x14ac:dyDescent="0.35">
      <c r="A687">
        <v>180</v>
      </c>
      <c r="B687" t="s">
        <v>133</v>
      </c>
      <c r="C687">
        <v>2021</v>
      </c>
      <c r="D687">
        <v>15</v>
      </c>
      <c r="E687">
        <v>4203.45</v>
      </c>
    </row>
    <row r="688" spans="1:5" x14ac:dyDescent="0.35">
      <c r="A688">
        <v>180</v>
      </c>
      <c r="B688" t="s">
        <v>133</v>
      </c>
      <c r="C688">
        <v>2022</v>
      </c>
      <c r="D688">
        <v>12</v>
      </c>
      <c r="E688">
        <v>3362.76</v>
      </c>
    </row>
    <row r="689" spans="1:5" x14ac:dyDescent="0.35">
      <c r="A689">
        <v>180</v>
      </c>
      <c r="B689" t="s">
        <v>133</v>
      </c>
      <c r="C689">
        <v>2023</v>
      </c>
      <c r="D689">
        <v>39</v>
      </c>
      <c r="E689">
        <v>10928.97</v>
      </c>
    </row>
    <row r="690" spans="1:5" x14ac:dyDescent="0.35">
      <c r="A690">
        <v>181</v>
      </c>
      <c r="B690" t="s">
        <v>204</v>
      </c>
      <c r="C690">
        <v>2020</v>
      </c>
      <c r="D690">
        <v>1</v>
      </c>
      <c r="E690">
        <v>264.20999999999998</v>
      </c>
    </row>
    <row r="691" spans="1:5" x14ac:dyDescent="0.35">
      <c r="A691">
        <v>181</v>
      </c>
      <c r="B691" t="s">
        <v>204</v>
      </c>
      <c r="C691">
        <v>2021</v>
      </c>
      <c r="D691">
        <v>35</v>
      </c>
      <c r="E691">
        <v>9247.35</v>
      </c>
    </row>
    <row r="692" spans="1:5" x14ac:dyDescent="0.35">
      <c r="A692">
        <v>181</v>
      </c>
      <c r="B692" t="s">
        <v>204</v>
      </c>
      <c r="C692">
        <v>2022</v>
      </c>
      <c r="D692">
        <v>27</v>
      </c>
      <c r="E692">
        <v>7133.67</v>
      </c>
    </row>
    <row r="693" spans="1:5" x14ac:dyDescent="0.35">
      <c r="A693">
        <v>181</v>
      </c>
      <c r="B693" t="s">
        <v>204</v>
      </c>
      <c r="C693">
        <v>2023</v>
      </c>
      <c r="D693">
        <v>45</v>
      </c>
      <c r="E693">
        <v>11889.45</v>
      </c>
    </row>
    <row r="694" spans="1:5" x14ac:dyDescent="0.35">
      <c r="A694">
        <v>182</v>
      </c>
      <c r="B694" t="s">
        <v>205</v>
      </c>
      <c r="C694">
        <v>2020</v>
      </c>
      <c r="D694">
        <v>52</v>
      </c>
      <c r="E694">
        <v>25127.96</v>
      </c>
    </row>
    <row r="695" spans="1:5" x14ac:dyDescent="0.35">
      <c r="A695">
        <v>182</v>
      </c>
      <c r="B695" t="s">
        <v>205</v>
      </c>
      <c r="C695">
        <v>2021</v>
      </c>
      <c r="D695">
        <v>18</v>
      </c>
      <c r="E695">
        <v>8698.14</v>
      </c>
    </row>
    <row r="696" spans="1:5" x14ac:dyDescent="0.35">
      <c r="A696">
        <v>182</v>
      </c>
      <c r="B696" t="s">
        <v>205</v>
      </c>
      <c r="C696">
        <v>2022</v>
      </c>
      <c r="D696">
        <v>26</v>
      </c>
      <c r="E696">
        <v>12563.98</v>
      </c>
    </row>
    <row r="697" spans="1:5" x14ac:dyDescent="0.35">
      <c r="A697">
        <v>182</v>
      </c>
      <c r="B697" t="s">
        <v>205</v>
      </c>
      <c r="C697">
        <v>2023</v>
      </c>
      <c r="D697">
        <v>17</v>
      </c>
      <c r="E697">
        <v>8214.91</v>
      </c>
    </row>
    <row r="698" spans="1:5" x14ac:dyDescent="0.35">
      <c r="A698">
        <v>183</v>
      </c>
      <c r="B698" t="s">
        <v>206</v>
      </c>
      <c r="C698">
        <v>2020</v>
      </c>
      <c r="D698">
        <v>27</v>
      </c>
      <c r="E698">
        <v>7102.35</v>
      </c>
    </row>
    <row r="699" spans="1:5" x14ac:dyDescent="0.35">
      <c r="A699">
        <v>183</v>
      </c>
      <c r="B699" t="s">
        <v>206</v>
      </c>
      <c r="C699">
        <v>2021</v>
      </c>
      <c r="D699">
        <v>8</v>
      </c>
      <c r="E699">
        <v>2104.4</v>
      </c>
    </row>
    <row r="700" spans="1:5" x14ac:dyDescent="0.35">
      <c r="A700">
        <v>183</v>
      </c>
      <c r="B700" t="s">
        <v>206</v>
      </c>
      <c r="C700">
        <v>2022</v>
      </c>
      <c r="D700">
        <v>15</v>
      </c>
      <c r="E700">
        <v>3945.75</v>
      </c>
    </row>
    <row r="701" spans="1:5" x14ac:dyDescent="0.35">
      <c r="A701">
        <v>183</v>
      </c>
      <c r="B701" t="s">
        <v>206</v>
      </c>
      <c r="C701">
        <v>2023</v>
      </c>
      <c r="D701">
        <v>56</v>
      </c>
      <c r="E701">
        <v>14730.8</v>
      </c>
    </row>
    <row r="702" spans="1:5" x14ac:dyDescent="0.35">
      <c r="A702">
        <v>184</v>
      </c>
      <c r="B702" t="s">
        <v>207</v>
      </c>
      <c r="C702">
        <v>2020</v>
      </c>
      <c r="D702">
        <v>25</v>
      </c>
      <c r="E702">
        <v>11203.25</v>
      </c>
    </row>
    <row r="703" spans="1:5" x14ac:dyDescent="0.35">
      <c r="A703">
        <v>184</v>
      </c>
      <c r="B703" t="s">
        <v>207</v>
      </c>
      <c r="C703">
        <v>2021</v>
      </c>
      <c r="D703">
        <v>36</v>
      </c>
      <c r="E703">
        <v>16132.68</v>
      </c>
    </row>
    <row r="704" spans="1:5" x14ac:dyDescent="0.35">
      <c r="A704">
        <v>184</v>
      </c>
      <c r="B704" t="s">
        <v>207</v>
      </c>
      <c r="C704">
        <v>2022</v>
      </c>
      <c r="D704">
        <v>9</v>
      </c>
      <c r="E704">
        <v>4033.17</v>
      </c>
    </row>
    <row r="705" spans="1:5" x14ac:dyDescent="0.35">
      <c r="A705">
        <v>184</v>
      </c>
      <c r="B705" t="s">
        <v>207</v>
      </c>
      <c r="C705">
        <v>2023</v>
      </c>
      <c r="D705">
        <v>68</v>
      </c>
      <c r="E705">
        <v>30472.84</v>
      </c>
    </row>
    <row r="706" spans="1:5" x14ac:dyDescent="0.35">
      <c r="A706">
        <v>185</v>
      </c>
      <c r="B706" t="s">
        <v>208</v>
      </c>
      <c r="C706">
        <v>2020</v>
      </c>
      <c r="D706">
        <v>70</v>
      </c>
      <c r="E706">
        <v>34282.5</v>
      </c>
    </row>
    <row r="707" spans="1:5" x14ac:dyDescent="0.35">
      <c r="A707">
        <v>185</v>
      </c>
      <c r="B707" t="s">
        <v>208</v>
      </c>
      <c r="C707">
        <v>2021</v>
      </c>
      <c r="D707">
        <v>20</v>
      </c>
      <c r="E707">
        <v>9795</v>
      </c>
    </row>
    <row r="708" spans="1:5" x14ac:dyDescent="0.35">
      <c r="A708">
        <v>185</v>
      </c>
      <c r="B708" t="s">
        <v>208</v>
      </c>
      <c r="C708">
        <v>2022</v>
      </c>
      <c r="D708">
        <v>15</v>
      </c>
      <c r="E708">
        <v>7346.25</v>
      </c>
    </row>
    <row r="709" spans="1:5" x14ac:dyDescent="0.35">
      <c r="A709">
        <v>185</v>
      </c>
      <c r="B709" t="s">
        <v>208</v>
      </c>
      <c r="C709">
        <v>2023</v>
      </c>
      <c r="D709">
        <v>58</v>
      </c>
      <c r="E709">
        <v>28405.5</v>
      </c>
    </row>
    <row r="710" spans="1:5" x14ac:dyDescent="0.35">
      <c r="A710">
        <v>186</v>
      </c>
      <c r="B710" t="s">
        <v>209</v>
      </c>
      <c r="C710">
        <v>2020</v>
      </c>
      <c r="D710">
        <v>13</v>
      </c>
      <c r="E710">
        <v>4262.57</v>
      </c>
    </row>
    <row r="711" spans="1:5" x14ac:dyDescent="0.35">
      <c r="A711">
        <v>186</v>
      </c>
      <c r="B711" t="s">
        <v>209</v>
      </c>
      <c r="C711">
        <v>2021</v>
      </c>
      <c r="D711">
        <v>20</v>
      </c>
      <c r="E711">
        <v>6557.8</v>
      </c>
    </row>
    <row r="712" spans="1:5" x14ac:dyDescent="0.35">
      <c r="A712">
        <v>186</v>
      </c>
      <c r="B712" t="s">
        <v>209</v>
      </c>
      <c r="C712">
        <v>2022</v>
      </c>
      <c r="D712">
        <v>52</v>
      </c>
      <c r="E712">
        <v>17050.28</v>
      </c>
    </row>
    <row r="713" spans="1:5" x14ac:dyDescent="0.35">
      <c r="A713">
        <v>186</v>
      </c>
      <c r="B713" t="s">
        <v>209</v>
      </c>
      <c r="C713">
        <v>2023</v>
      </c>
      <c r="D713">
        <v>3</v>
      </c>
      <c r="E713">
        <v>983.67</v>
      </c>
    </row>
    <row r="714" spans="1:5" x14ac:dyDescent="0.35">
      <c r="A714">
        <v>187</v>
      </c>
      <c r="B714" t="s">
        <v>210</v>
      </c>
      <c r="C714">
        <v>2020</v>
      </c>
      <c r="D714">
        <v>16</v>
      </c>
      <c r="E714">
        <v>6283.04</v>
      </c>
    </row>
    <row r="715" spans="1:5" x14ac:dyDescent="0.35">
      <c r="A715">
        <v>187</v>
      </c>
      <c r="B715" t="s">
        <v>210</v>
      </c>
      <c r="C715">
        <v>2021</v>
      </c>
      <c r="D715">
        <v>16</v>
      </c>
      <c r="E715">
        <v>6283.04</v>
      </c>
    </row>
    <row r="716" spans="1:5" x14ac:dyDescent="0.35">
      <c r="A716">
        <v>187</v>
      </c>
      <c r="B716" t="s">
        <v>210</v>
      </c>
      <c r="C716">
        <v>2022</v>
      </c>
      <c r="D716">
        <v>12</v>
      </c>
      <c r="E716">
        <v>4712.28</v>
      </c>
    </row>
    <row r="717" spans="1:5" x14ac:dyDescent="0.35">
      <c r="A717">
        <v>187</v>
      </c>
      <c r="B717" t="s">
        <v>210</v>
      </c>
      <c r="C717">
        <v>2023</v>
      </c>
      <c r="D717">
        <v>34</v>
      </c>
      <c r="E717">
        <v>13351.46</v>
      </c>
    </row>
    <row r="718" spans="1:5" x14ac:dyDescent="0.35">
      <c r="A718">
        <v>188</v>
      </c>
      <c r="B718" t="s">
        <v>211</v>
      </c>
      <c r="C718">
        <v>2020</v>
      </c>
      <c r="D718">
        <v>22</v>
      </c>
      <c r="E718">
        <v>6129.2</v>
      </c>
    </row>
    <row r="719" spans="1:5" x14ac:dyDescent="0.35">
      <c r="A719">
        <v>188</v>
      </c>
      <c r="B719" t="s">
        <v>211</v>
      </c>
      <c r="C719">
        <v>2021</v>
      </c>
      <c r="D719">
        <v>12</v>
      </c>
      <c r="E719">
        <v>3343.2</v>
      </c>
    </row>
    <row r="720" spans="1:5" x14ac:dyDescent="0.35">
      <c r="A720">
        <v>188</v>
      </c>
      <c r="B720" t="s">
        <v>211</v>
      </c>
      <c r="C720">
        <v>2022</v>
      </c>
      <c r="D720">
        <v>48</v>
      </c>
      <c r="E720">
        <v>13372.8</v>
      </c>
    </row>
    <row r="721" spans="1:5" x14ac:dyDescent="0.35">
      <c r="A721">
        <v>188</v>
      </c>
      <c r="B721" t="s">
        <v>211</v>
      </c>
      <c r="C721">
        <v>2023</v>
      </c>
      <c r="D721">
        <v>50</v>
      </c>
      <c r="E721">
        <v>13930</v>
      </c>
    </row>
    <row r="722" spans="1:5" x14ac:dyDescent="0.35">
      <c r="A722">
        <v>189</v>
      </c>
      <c r="B722" t="s">
        <v>212</v>
      </c>
      <c r="C722">
        <v>2020</v>
      </c>
      <c r="D722">
        <v>12</v>
      </c>
      <c r="E722">
        <v>1540.8</v>
      </c>
    </row>
    <row r="723" spans="1:5" x14ac:dyDescent="0.35">
      <c r="A723">
        <v>189</v>
      </c>
      <c r="B723" t="s">
        <v>212</v>
      </c>
      <c r="C723">
        <v>2021</v>
      </c>
      <c r="D723">
        <v>52</v>
      </c>
      <c r="E723">
        <v>6676.8</v>
      </c>
    </row>
    <row r="724" spans="1:5" x14ac:dyDescent="0.35">
      <c r="A724">
        <v>189</v>
      </c>
      <c r="B724" t="s">
        <v>212</v>
      </c>
      <c r="C724">
        <v>2022</v>
      </c>
      <c r="D724">
        <v>45</v>
      </c>
      <c r="E724">
        <v>5778</v>
      </c>
    </row>
    <row r="725" spans="1:5" x14ac:dyDescent="0.35">
      <c r="A725">
        <v>189</v>
      </c>
      <c r="B725" t="s">
        <v>212</v>
      </c>
      <c r="C725">
        <v>2023</v>
      </c>
      <c r="D725">
        <v>12</v>
      </c>
      <c r="E725">
        <v>1540.8</v>
      </c>
    </row>
    <row r="726" spans="1:5" x14ac:dyDescent="0.35">
      <c r="A726">
        <v>190</v>
      </c>
      <c r="B726" t="s">
        <v>213</v>
      </c>
      <c r="C726">
        <v>2020</v>
      </c>
      <c r="D726">
        <v>20</v>
      </c>
      <c r="E726">
        <v>8100.2</v>
      </c>
    </row>
    <row r="727" spans="1:5" x14ac:dyDescent="0.35">
      <c r="A727">
        <v>190</v>
      </c>
      <c r="B727" t="s">
        <v>213</v>
      </c>
      <c r="C727">
        <v>2022</v>
      </c>
      <c r="D727">
        <v>8</v>
      </c>
      <c r="E727">
        <v>3240.08</v>
      </c>
    </row>
    <row r="728" spans="1:5" x14ac:dyDescent="0.35">
      <c r="A728">
        <v>190</v>
      </c>
      <c r="B728" t="s">
        <v>213</v>
      </c>
      <c r="C728">
        <v>2023</v>
      </c>
      <c r="D728">
        <v>52</v>
      </c>
      <c r="E728">
        <v>21060.52</v>
      </c>
    </row>
    <row r="729" spans="1:5" x14ac:dyDescent="0.35">
      <c r="A729">
        <v>191</v>
      </c>
      <c r="B729" t="s">
        <v>214</v>
      </c>
      <c r="C729">
        <v>2020</v>
      </c>
      <c r="D729">
        <v>32</v>
      </c>
      <c r="E729">
        <v>9562.24</v>
      </c>
    </row>
    <row r="730" spans="1:5" x14ac:dyDescent="0.35">
      <c r="A730">
        <v>191</v>
      </c>
      <c r="B730" t="s">
        <v>214</v>
      </c>
      <c r="C730">
        <v>2021</v>
      </c>
      <c r="D730">
        <v>9</v>
      </c>
      <c r="E730">
        <v>2689.38</v>
      </c>
    </row>
    <row r="731" spans="1:5" x14ac:dyDescent="0.35">
      <c r="A731">
        <v>191</v>
      </c>
      <c r="B731" t="s">
        <v>214</v>
      </c>
      <c r="C731">
        <v>2022</v>
      </c>
      <c r="D731">
        <v>10</v>
      </c>
      <c r="E731">
        <v>2988.2</v>
      </c>
    </row>
    <row r="732" spans="1:5" x14ac:dyDescent="0.35">
      <c r="A732">
        <v>191</v>
      </c>
      <c r="B732" t="s">
        <v>214</v>
      </c>
      <c r="C732">
        <v>2023</v>
      </c>
      <c r="D732">
        <v>40</v>
      </c>
      <c r="E732">
        <v>11952.8</v>
      </c>
    </row>
    <row r="733" spans="1:5" x14ac:dyDescent="0.35">
      <c r="A733">
        <v>192</v>
      </c>
      <c r="B733" t="s">
        <v>215</v>
      </c>
      <c r="C733">
        <v>2020</v>
      </c>
      <c r="D733">
        <v>36</v>
      </c>
      <c r="E733">
        <v>8383.68</v>
      </c>
    </row>
    <row r="734" spans="1:5" x14ac:dyDescent="0.35">
      <c r="A734">
        <v>192</v>
      </c>
      <c r="B734" t="s">
        <v>215</v>
      </c>
      <c r="C734">
        <v>2021</v>
      </c>
      <c r="D734">
        <v>18</v>
      </c>
      <c r="E734">
        <v>4191.84</v>
      </c>
    </row>
    <row r="735" spans="1:5" x14ac:dyDescent="0.35">
      <c r="A735">
        <v>192</v>
      </c>
      <c r="B735" t="s">
        <v>215</v>
      </c>
      <c r="C735">
        <v>2022</v>
      </c>
      <c r="D735">
        <v>23</v>
      </c>
      <c r="E735">
        <v>5356.24</v>
      </c>
    </row>
    <row r="736" spans="1:5" x14ac:dyDescent="0.35">
      <c r="A736">
        <v>192</v>
      </c>
      <c r="B736" t="s">
        <v>215</v>
      </c>
      <c r="C736">
        <v>2023</v>
      </c>
      <c r="D736">
        <v>48</v>
      </c>
      <c r="E736">
        <v>11178.24</v>
      </c>
    </row>
    <row r="737" spans="1:5" x14ac:dyDescent="0.35">
      <c r="A737">
        <v>193</v>
      </c>
      <c r="B737" t="s">
        <v>216</v>
      </c>
      <c r="C737">
        <v>2020</v>
      </c>
      <c r="D737">
        <v>40</v>
      </c>
      <c r="E737">
        <v>6082.4</v>
      </c>
    </row>
    <row r="738" spans="1:5" x14ac:dyDescent="0.35">
      <c r="A738">
        <v>193</v>
      </c>
      <c r="B738" t="s">
        <v>216</v>
      </c>
      <c r="C738">
        <v>2021</v>
      </c>
      <c r="D738">
        <v>74</v>
      </c>
      <c r="E738">
        <v>11252.44</v>
      </c>
    </row>
    <row r="739" spans="1:5" x14ac:dyDescent="0.35">
      <c r="A739">
        <v>193</v>
      </c>
      <c r="B739" t="s">
        <v>216</v>
      </c>
      <c r="C739">
        <v>2022</v>
      </c>
      <c r="D739">
        <v>34</v>
      </c>
      <c r="E739">
        <v>5170.04</v>
      </c>
    </row>
    <row r="740" spans="1:5" x14ac:dyDescent="0.35">
      <c r="A740">
        <v>193</v>
      </c>
      <c r="B740" t="s">
        <v>216</v>
      </c>
      <c r="C740">
        <v>2023</v>
      </c>
      <c r="D740">
        <v>60</v>
      </c>
      <c r="E740">
        <v>9123.6</v>
      </c>
    </row>
    <row r="741" spans="1:5" x14ac:dyDescent="0.35">
      <c r="A741">
        <v>194</v>
      </c>
      <c r="B741" t="s">
        <v>217</v>
      </c>
      <c r="C741">
        <v>2020</v>
      </c>
      <c r="D741">
        <v>47</v>
      </c>
      <c r="E741">
        <v>12778.36</v>
      </c>
    </row>
    <row r="742" spans="1:5" x14ac:dyDescent="0.35">
      <c r="A742">
        <v>194</v>
      </c>
      <c r="B742" t="s">
        <v>217</v>
      </c>
      <c r="C742">
        <v>2021</v>
      </c>
      <c r="D742">
        <v>93</v>
      </c>
      <c r="E742">
        <v>25284.84</v>
      </c>
    </row>
    <row r="743" spans="1:5" x14ac:dyDescent="0.35">
      <c r="A743">
        <v>194</v>
      </c>
      <c r="B743" t="s">
        <v>217</v>
      </c>
      <c r="C743">
        <v>2022</v>
      </c>
      <c r="D743">
        <v>54</v>
      </c>
      <c r="E743">
        <v>14681.52</v>
      </c>
    </row>
    <row r="744" spans="1:5" x14ac:dyDescent="0.35">
      <c r="A744">
        <v>195</v>
      </c>
      <c r="B744" t="s">
        <v>218</v>
      </c>
      <c r="C744">
        <v>2020</v>
      </c>
      <c r="D744">
        <v>36</v>
      </c>
      <c r="E744">
        <v>16423.919999999998</v>
      </c>
    </row>
    <row r="745" spans="1:5" x14ac:dyDescent="0.35">
      <c r="A745">
        <v>195</v>
      </c>
      <c r="B745" t="s">
        <v>218</v>
      </c>
      <c r="C745">
        <v>2022</v>
      </c>
      <c r="D745">
        <v>23</v>
      </c>
      <c r="E745">
        <v>10493.06</v>
      </c>
    </row>
    <row r="746" spans="1:5" x14ac:dyDescent="0.35">
      <c r="A746">
        <v>195</v>
      </c>
      <c r="B746" t="s">
        <v>218</v>
      </c>
      <c r="C746">
        <v>2023</v>
      </c>
      <c r="D746">
        <v>18</v>
      </c>
      <c r="E746">
        <v>8211.9599999999991</v>
      </c>
    </row>
    <row r="747" spans="1:5" x14ac:dyDescent="0.35">
      <c r="A747">
        <v>196</v>
      </c>
      <c r="B747" t="s">
        <v>219</v>
      </c>
      <c r="C747">
        <v>2020</v>
      </c>
      <c r="D747">
        <v>49</v>
      </c>
      <c r="E747">
        <v>16584.54</v>
      </c>
    </row>
    <row r="748" spans="1:5" x14ac:dyDescent="0.35">
      <c r="A748">
        <v>196</v>
      </c>
      <c r="B748" t="s">
        <v>219</v>
      </c>
      <c r="C748">
        <v>2021</v>
      </c>
      <c r="D748">
        <v>34</v>
      </c>
      <c r="E748">
        <v>11507.64</v>
      </c>
    </row>
    <row r="749" spans="1:5" x14ac:dyDescent="0.35">
      <c r="A749">
        <v>196</v>
      </c>
      <c r="B749" t="s">
        <v>219</v>
      </c>
      <c r="C749">
        <v>2022</v>
      </c>
      <c r="D749">
        <v>30</v>
      </c>
      <c r="E749">
        <v>10153.799999999999</v>
      </c>
    </row>
    <row r="750" spans="1:5" x14ac:dyDescent="0.35">
      <c r="A750">
        <v>196</v>
      </c>
      <c r="B750" t="s">
        <v>219</v>
      </c>
      <c r="C750">
        <v>2023</v>
      </c>
      <c r="D750">
        <v>16</v>
      </c>
      <c r="E750">
        <v>5415.36</v>
      </c>
    </row>
    <row r="751" spans="1:5" x14ac:dyDescent="0.35">
      <c r="A751">
        <v>197</v>
      </c>
      <c r="B751" t="s">
        <v>220</v>
      </c>
      <c r="C751">
        <v>2020</v>
      </c>
      <c r="D751">
        <v>37</v>
      </c>
      <c r="E751">
        <v>14346.38</v>
      </c>
    </row>
    <row r="752" spans="1:5" x14ac:dyDescent="0.35">
      <c r="A752">
        <v>197</v>
      </c>
      <c r="B752" t="s">
        <v>220</v>
      </c>
      <c r="C752">
        <v>2021</v>
      </c>
      <c r="D752">
        <v>6</v>
      </c>
      <c r="E752">
        <v>2326.44</v>
      </c>
    </row>
    <row r="753" spans="1:5" x14ac:dyDescent="0.35">
      <c r="A753">
        <v>197</v>
      </c>
      <c r="B753" t="s">
        <v>220</v>
      </c>
      <c r="C753">
        <v>2022</v>
      </c>
      <c r="D753">
        <v>6</v>
      </c>
      <c r="E753">
        <v>2326.44</v>
      </c>
    </row>
    <row r="754" spans="1:5" x14ac:dyDescent="0.35">
      <c r="A754">
        <v>197</v>
      </c>
      <c r="B754" t="s">
        <v>220</v>
      </c>
      <c r="C754">
        <v>2023</v>
      </c>
      <c r="D754">
        <v>4</v>
      </c>
      <c r="E754">
        <v>1550.96</v>
      </c>
    </row>
    <row r="755" spans="1:5" x14ac:dyDescent="0.35">
      <c r="A755">
        <v>198</v>
      </c>
      <c r="B755" t="s">
        <v>221</v>
      </c>
      <c r="C755">
        <v>2020</v>
      </c>
      <c r="D755">
        <v>14</v>
      </c>
      <c r="E755">
        <v>1474.9</v>
      </c>
    </row>
    <row r="756" spans="1:5" x14ac:dyDescent="0.35">
      <c r="A756">
        <v>198</v>
      </c>
      <c r="B756" t="s">
        <v>221</v>
      </c>
      <c r="C756">
        <v>2021</v>
      </c>
      <c r="D756">
        <v>54</v>
      </c>
      <c r="E756">
        <v>5688.9</v>
      </c>
    </row>
    <row r="757" spans="1:5" x14ac:dyDescent="0.35">
      <c r="A757">
        <v>198</v>
      </c>
      <c r="B757" t="s">
        <v>221</v>
      </c>
      <c r="C757">
        <v>2022</v>
      </c>
      <c r="D757">
        <v>59</v>
      </c>
      <c r="E757">
        <v>6215.65</v>
      </c>
    </row>
    <row r="758" spans="1:5" x14ac:dyDescent="0.35">
      <c r="A758">
        <v>198</v>
      </c>
      <c r="B758" t="s">
        <v>221</v>
      </c>
      <c r="C758">
        <v>2023</v>
      </c>
      <c r="D758">
        <v>62</v>
      </c>
      <c r="E758">
        <v>6531.7</v>
      </c>
    </row>
    <row r="759" spans="1:5" x14ac:dyDescent="0.35">
      <c r="A759">
        <v>199</v>
      </c>
      <c r="B759" t="s">
        <v>222</v>
      </c>
      <c r="C759">
        <v>2020</v>
      </c>
      <c r="D759">
        <v>30</v>
      </c>
      <c r="E759">
        <v>9688.7999999999993</v>
      </c>
    </row>
    <row r="760" spans="1:5" x14ac:dyDescent="0.35">
      <c r="A760">
        <v>199</v>
      </c>
      <c r="B760" t="s">
        <v>222</v>
      </c>
      <c r="C760">
        <v>2021</v>
      </c>
      <c r="D760">
        <v>47</v>
      </c>
      <c r="E760">
        <v>15179.12</v>
      </c>
    </row>
    <row r="761" spans="1:5" x14ac:dyDescent="0.35">
      <c r="A761">
        <v>199</v>
      </c>
      <c r="B761" t="s">
        <v>222</v>
      </c>
      <c r="C761">
        <v>2022</v>
      </c>
      <c r="D761">
        <v>14</v>
      </c>
      <c r="E761">
        <v>4521.4399999999996</v>
      </c>
    </row>
    <row r="762" spans="1:5" x14ac:dyDescent="0.35">
      <c r="A762">
        <v>199</v>
      </c>
      <c r="B762" t="s">
        <v>222</v>
      </c>
      <c r="C762">
        <v>2023</v>
      </c>
      <c r="D762">
        <v>68</v>
      </c>
      <c r="E762">
        <v>21961.279999999999</v>
      </c>
    </row>
    <row r="763" spans="1:5" x14ac:dyDescent="0.35">
      <c r="A763">
        <v>200</v>
      </c>
      <c r="B763" t="s">
        <v>223</v>
      </c>
      <c r="C763">
        <v>2020</v>
      </c>
      <c r="D763">
        <v>56</v>
      </c>
      <c r="E763">
        <v>24283.84</v>
      </c>
    </row>
    <row r="764" spans="1:5" x14ac:dyDescent="0.35">
      <c r="A764">
        <v>200</v>
      </c>
      <c r="B764" t="s">
        <v>223</v>
      </c>
      <c r="C764">
        <v>2021</v>
      </c>
      <c r="D764">
        <v>26</v>
      </c>
      <c r="E764">
        <v>11274.64</v>
      </c>
    </row>
    <row r="765" spans="1:5" x14ac:dyDescent="0.35">
      <c r="A765">
        <v>200</v>
      </c>
      <c r="B765" t="s">
        <v>223</v>
      </c>
      <c r="C765">
        <v>2022</v>
      </c>
      <c r="D765">
        <v>32</v>
      </c>
      <c r="E765">
        <v>13876.48</v>
      </c>
    </row>
    <row r="766" spans="1:5" x14ac:dyDescent="0.35">
      <c r="A766">
        <v>200</v>
      </c>
      <c r="B766" t="s">
        <v>223</v>
      </c>
      <c r="C766">
        <v>2023</v>
      </c>
      <c r="D766">
        <v>22</v>
      </c>
      <c r="E766">
        <v>9540.08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54BB-6289-4322-89FF-A5B76372CC9C}">
  <dimension ref="A1:H198"/>
  <sheetViews>
    <sheetView topLeftCell="A39" zoomScale="81" workbookViewId="0">
      <selection activeCell="I9" sqref="I9"/>
    </sheetView>
  </sheetViews>
  <sheetFormatPr defaultRowHeight="14.5" x14ac:dyDescent="0.35"/>
  <cols>
    <col min="1" max="1" width="24.81640625" bestFit="1" customWidth="1"/>
    <col min="2" max="2" width="14.90625" bestFit="1" customWidth="1"/>
    <col min="3" max="3" width="13.81640625" bestFit="1" customWidth="1"/>
    <col min="6" max="6" width="24.6328125" bestFit="1" customWidth="1"/>
    <col min="7" max="7" width="24.36328125" bestFit="1" customWidth="1"/>
    <col min="8" max="8" width="12.7265625" bestFit="1" customWidth="1"/>
    <col min="9" max="10" width="17.26953125" bestFit="1" customWidth="1"/>
  </cols>
  <sheetData>
    <row r="1" spans="1:8" x14ac:dyDescent="0.35">
      <c r="A1" t="s">
        <v>23</v>
      </c>
      <c r="B1" t="s">
        <v>254</v>
      </c>
      <c r="C1" t="s">
        <v>255</v>
      </c>
    </row>
    <row r="2" spans="1:8" x14ac:dyDescent="0.35">
      <c r="A2" t="s">
        <v>121</v>
      </c>
      <c r="B2">
        <v>5</v>
      </c>
      <c r="C2">
        <v>2</v>
      </c>
    </row>
    <row r="3" spans="1:8" x14ac:dyDescent="0.35">
      <c r="A3" t="s">
        <v>223</v>
      </c>
      <c r="B3">
        <v>5</v>
      </c>
      <c r="C3">
        <v>2</v>
      </c>
      <c r="F3" t="s">
        <v>327</v>
      </c>
    </row>
    <row r="4" spans="1:8" x14ac:dyDescent="0.35">
      <c r="A4" t="s">
        <v>177</v>
      </c>
      <c r="B4">
        <v>5</v>
      </c>
      <c r="C4">
        <v>1</v>
      </c>
      <c r="F4" t="s">
        <v>23</v>
      </c>
      <c r="G4" t="s">
        <v>258</v>
      </c>
      <c r="H4" t="s">
        <v>259</v>
      </c>
    </row>
    <row r="5" spans="1:8" x14ac:dyDescent="0.35">
      <c r="A5" t="s">
        <v>122</v>
      </c>
      <c r="B5">
        <v>5</v>
      </c>
      <c r="C5">
        <v>1</v>
      </c>
      <c r="F5" s="18" t="s">
        <v>121</v>
      </c>
      <c r="G5" s="14">
        <v>5</v>
      </c>
      <c r="H5">
        <v>496.54</v>
      </c>
    </row>
    <row r="6" spans="1:8" x14ac:dyDescent="0.35">
      <c r="A6" t="s">
        <v>137</v>
      </c>
      <c r="B6">
        <v>5</v>
      </c>
      <c r="C6">
        <v>1</v>
      </c>
      <c r="F6" s="19" t="s">
        <v>223</v>
      </c>
      <c r="G6" s="16">
        <v>5</v>
      </c>
      <c r="H6">
        <v>9540.08</v>
      </c>
    </row>
    <row r="7" spans="1:8" x14ac:dyDescent="0.35">
      <c r="A7" t="s">
        <v>92</v>
      </c>
      <c r="B7">
        <v>5</v>
      </c>
      <c r="C7">
        <v>1</v>
      </c>
      <c r="F7" s="18" t="s">
        <v>177</v>
      </c>
      <c r="G7" s="14">
        <v>5</v>
      </c>
      <c r="H7">
        <v>3019.14</v>
      </c>
    </row>
    <row r="8" spans="1:8" x14ac:dyDescent="0.35">
      <c r="A8" t="s">
        <v>112</v>
      </c>
      <c r="B8">
        <v>5</v>
      </c>
      <c r="C8">
        <v>1</v>
      </c>
      <c r="F8" s="19" t="s">
        <v>122</v>
      </c>
      <c r="G8" s="16">
        <v>5</v>
      </c>
      <c r="H8">
        <v>1387.32</v>
      </c>
    </row>
    <row r="9" spans="1:8" x14ac:dyDescent="0.35">
      <c r="A9" t="s">
        <v>171</v>
      </c>
      <c r="B9">
        <v>4</v>
      </c>
      <c r="C9">
        <v>4</v>
      </c>
      <c r="F9" s="18" t="s">
        <v>137</v>
      </c>
      <c r="G9" s="14">
        <v>5</v>
      </c>
      <c r="H9">
        <v>4406.3100000000004</v>
      </c>
    </row>
    <row r="10" spans="1:8" x14ac:dyDescent="0.35">
      <c r="A10" t="s">
        <v>109</v>
      </c>
      <c r="B10">
        <v>4</v>
      </c>
      <c r="C10">
        <v>4</v>
      </c>
      <c r="F10" s="19" t="s">
        <v>92</v>
      </c>
      <c r="G10" s="16">
        <v>5</v>
      </c>
      <c r="H10">
        <v>8193.3799999999992</v>
      </c>
    </row>
    <row r="11" spans="1:8" x14ac:dyDescent="0.35">
      <c r="A11" t="s">
        <v>77</v>
      </c>
      <c r="B11">
        <v>4</v>
      </c>
      <c r="C11">
        <v>3</v>
      </c>
      <c r="F11" s="18" t="s">
        <v>112</v>
      </c>
      <c r="G11" s="14">
        <v>5</v>
      </c>
      <c r="H11">
        <v>2487.12</v>
      </c>
    </row>
    <row r="12" spans="1:8" x14ac:dyDescent="0.35">
      <c r="A12" t="s">
        <v>70</v>
      </c>
      <c r="B12">
        <v>4</v>
      </c>
      <c r="C12">
        <v>3</v>
      </c>
    </row>
    <row r="13" spans="1:8" x14ac:dyDescent="0.35">
      <c r="A13" t="s">
        <v>76</v>
      </c>
      <c r="B13">
        <v>4</v>
      </c>
      <c r="C13">
        <v>3</v>
      </c>
      <c r="F13" s="25" t="s">
        <v>328</v>
      </c>
    </row>
    <row r="14" spans="1:8" x14ac:dyDescent="0.35">
      <c r="A14" t="s">
        <v>166</v>
      </c>
      <c r="B14">
        <v>4</v>
      </c>
      <c r="C14">
        <v>3</v>
      </c>
      <c r="F14" t="s">
        <v>230</v>
      </c>
      <c r="G14" t="s">
        <v>258</v>
      </c>
      <c r="H14" t="s">
        <v>260</v>
      </c>
    </row>
    <row r="15" spans="1:8" x14ac:dyDescent="0.35">
      <c r="A15" t="s">
        <v>129</v>
      </c>
      <c r="B15">
        <v>4</v>
      </c>
      <c r="C15">
        <v>3</v>
      </c>
      <c r="F15" s="19" t="s">
        <v>89</v>
      </c>
      <c r="G15" s="16">
        <v>1</v>
      </c>
      <c r="H15">
        <v>0</v>
      </c>
    </row>
    <row r="16" spans="1:8" x14ac:dyDescent="0.35">
      <c r="A16" t="s">
        <v>197</v>
      </c>
      <c r="B16">
        <v>4</v>
      </c>
      <c r="C16">
        <v>2</v>
      </c>
      <c r="F16" s="18" t="s">
        <v>182</v>
      </c>
      <c r="G16" s="14">
        <v>1</v>
      </c>
      <c r="H16">
        <v>9651.1200000000008</v>
      </c>
    </row>
    <row r="17" spans="1:8" x14ac:dyDescent="0.35">
      <c r="A17" t="s">
        <v>40</v>
      </c>
      <c r="B17">
        <v>4</v>
      </c>
      <c r="C17">
        <v>2</v>
      </c>
      <c r="F17" s="19" t="s">
        <v>143</v>
      </c>
      <c r="G17" s="16">
        <v>1</v>
      </c>
      <c r="H17">
        <v>12940.2</v>
      </c>
    </row>
    <row r="18" spans="1:8" x14ac:dyDescent="0.35">
      <c r="A18" t="s">
        <v>168</v>
      </c>
      <c r="B18">
        <v>4</v>
      </c>
      <c r="C18">
        <v>2</v>
      </c>
      <c r="F18" s="18" t="s">
        <v>127</v>
      </c>
      <c r="G18" s="14">
        <v>1</v>
      </c>
      <c r="H18">
        <v>5147.66</v>
      </c>
    </row>
    <row r="19" spans="1:8" x14ac:dyDescent="0.35">
      <c r="A19" t="s">
        <v>203</v>
      </c>
      <c r="B19">
        <v>4</v>
      </c>
      <c r="C19">
        <v>2</v>
      </c>
      <c r="F19" s="19" t="s">
        <v>160</v>
      </c>
      <c r="G19" s="16">
        <v>1</v>
      </c>
      <c r="H19">
        <v>2183.67</v>
      </c>
    </row>
    <row r="20" spans="1:8" x14ac:dyDescent="0.35">
      <c r="A20" t="s">
        <v>81</v>
      </c>
      <c r="B20">
        <v>4</v>
      </c>
      <c r="C20">
        <v>2</v>
      </c>
      <c r="F20" s="18" t="s">
        <v>28</v>
      </c>
      <c r="G20" s="14">
        <v>1</v>
      </c>
      <c r="H20">
        <v>1754.04</v>
      </c>
    </row>
    <row r="21" spans="1:8" x14ac:dyDescent="0.35">
      <c r="A21" t="s">
        <v>215</v>
      </c>
      <c r="B21">
        <v>4</v>
      </c>
      <c r="C21">
        <v>1</v>
      </c>
      <c r="F21" s="19" t="s">
        <v>44</v>
      </c>
      <c r="G21" s="16">
        <v>1</v>
      </c>
      <c r="H21">
        <v>1372.2</v>
      </c>
    </row>
    <row r="22" spans="1:8" x14ac:dyDescent="0.35">
      <c r="A22" t="s">
        <v>139</v>
      </c>
      <c r="B22">
        <v>4</v>
      </c>
      <c r="C22">
        <v>1</v>
      </c>
      <c r="F22" s="18" t="s">
        <v>158</v>
      </c>
      <c r="G22" s="14">
        <v>1</v>
      </c>
      <c r="H22">
        <v>12985</v>
      </c>
    </row>
    <row r="23" spans="1:8" x14ac:dyDescent="0.35">
      <c r="A23" t="s">
        <v>31</v>
      </c>
      <c r="B23">
        <v>4</v>
      </c>
      <c r="C23">
        <v>1</v>
      </c>
      <c r="F23" s="19" t="s">
        <v>204</v>
      </c>
      <c r="G23" s="16">
        <v>1</v>
      </c>
      <c r="H23">
        <v>11889.45</v>
      </c>
    </row>
    <row r="24" spans="1:8" x14ac:dyDescent="0.35">
      <c r="A24" t="s">
        <v>200</v>
      </c>
      <c r="B24">
        <v>4</v>
      </c>
      <c r="C24">
        <v>1</v>
      </c>
      <c r="F24" s="18" t="s">
        <v>90</v>
      </c>
      <c r="G24" s="14">
        <v>1</v>
      </c>
      <c r="H24">
        <v>673.98</v>
      </c>
    </row>
    <row r="25" spans="1:8" x14ac:dyDescent="0.35">
      <c r="A25" t="s">
        <v>178</v>
      </c>
      <c r="B25">
        <v>4</v>
      </c>
      <c r="C25">
        <v>1</v>
      </c>
      <c r="F25" s="19" t="s">
        <v>27</v>
      </c>
      <c r="G25" s="16">
        <v>1</v>
      </c>
      <c r="H25">
        <v>0</v>
      </c>
    </row>
    <row r="26" spans="1:8" x14ac:dyDescent="0.35">
      <c r="A26" t="s">
        <v>95</v>
      </c>
      <c r="B26">
        <v>4</v>
      </c>
      <c r="C26">
        <v>1</v>
      </c>
    </row>
    <row r="27" spans="1:8" x14ac:dyDescent="0.35">
      <c r="A27" t="s">
        <v>209</v>
      </c>
      <c r="B27">
        <v>3</v>
      </c>
      <c r="C27">
        <v>7</v>
      </c>
    </row>
    <row r="28" spans="1:8" x14ac:dyDescent="0.35">
      <c r="A28" t="s">
        <v>152</v>
      </c>
      <c r="B28">
        <v>3</v>
      </c>
      <c r="C28">
        <v>7</v>
      </c>
    </row>
    <row r="29" spans="1:8" x14ac:dyDescent="0.35">
      <c r="A29" t="s">
        <v>186</v>
      </c>
      <c r="B29">
        <v>3</v>
      </c>
      <c r="C29">
        <v>6</v>
      </c>
    </row>
    <row r="30" spans="1:8" x14ac:dyDescent="0.35">
      <c r="A30" t="s">
        <v>97</v>
      </c>
      <c r="B30">
        <v>3</v>
      </c>
      <c r="C30">
        <v>5</v>
      </c>
    </row>
    <row r="31" spans="1:8" x14ac:dyDescent="0.35">
      <c r="A31" t="s">
        <v>100</v>
      </c>
      <c r="B31">
        <v>3</v>
      </c>
      <c r="C31">
        <v>5</v>
      </c>
    </row>
    <row r="32" spans="1:8" x14ac:dyDescent="0.35">
      <c r="A32" t="s">
        <v>50</v>
      </c>
      <c r="B32">
        <v>3</v>
      </c>
      <c r="C32">
        <v>5</v>
      </c>
    </row>
    <row r="33" spans="1:3" x14ac:dyDescent="0.35">
      <c r="A33" t="s">
        <v>74</v>
      </c>
      <c r="B33">
        <v>3</v>
      </c>
      <c r="C33">
        <v>5</v>
      </c>
    </row>
    <row r="34" spans="1:3" x14ac:dyDescent="0.35">
      <c r="A34" t="s">
        <v>172</v>
      </c>
      <c r="B34">
        <v>3</v>
      </c>
      <c r="C34">
        <v>5</v>
      </c>
    </row>
    <row r="35" spans="1:3" x14ac:dyDescent="0.35">
      <c r="A35" t="s">
        <v>54</v>
      </c>
      <c r="B35">
        <v>3</v>
      </c>
      <c r="C35">
        <v>5</v>
      </c>
    </row>
    <row r="36" spans="1:3" x14ac:dyDescent="0.35">
      <c r="A36" t="s">
        <v>165</v>
      </c>
      <c r="B36">
        <v>3</v>
      </c>
      <c r="C36">
        <v>5</v>
      </c>
    </row>
    <row r="37" spans="1:3" x14ac:dyDescent="0.35">
      <c r="A37" t="s">
        <v>135</v>
      </c>
      <c r="B37">
        <v>3</v>
      </c>
      <c r="C37">
        <v>5</v>
      </c>
    </row>
    <row r="38" spans="1:3" x14ac:dyDescent="0.35">
      <c r="A38" t="s">
        <v>202</v>
      </c>
      <c r="B38">
        <v>3</v>
      </c>
      <c r="C38">
        <v>5</v>
      </c>
    </row>
    <row r="39" spans="1:3" x14ac:dyDescent="0.35">
      <c r="A39" t="s">
        <v>188</v>
      </c>
      <c r="B39">
        <v>3</v>
      </c>
      <c r="C39">
        <v>5</v>
      </c>
    </row>
    <row r="40" spans="1:3" x14ac:dyDescent="0.35">
      <c r="A40" t="s">
        <v>198</v>
      </c>
      <c r="B40">
        <v>3</v>
      </c>
      <c r="C40">
        <v>4</v>
      </c>
    </row>
    <row r="41" spans="1:3" x14ac:dyDescent="0.35">
      <c r="A41" t="s">
        <v>79</v>
      </c>
      <c r="B41">
        <v>3</v>
      </c>
      <c r="C41">
        <v>4</v>
      </c>
    </row>
    <row r="42" spans="1:3" x14ac:dyDescent="0.35">
      <c r="A42" t="s">
        <v>111</v>
      </c>
      <c r="B42">
        <v>3</v>
      </c>
      <c r="C42">
        <v>4</v>
      </c>
    </row>
    <row r="43" spans="1:3" x14ac:dyDescent="0.35">
      <c r="A43" t="s">
        <v>162</v>
      </c>
      <c r="B43">
        <v>3</v>
      </c>
      <c r="C43">
        <v>4</v>
      </c>
    </row>
    <row r="44" spans="1:3" x14ac:dyDescent="0.35">
      <c r="A44" t="s">
        <v>144</v>
      </c>
      <c r="B44">
        <v>3</v>
      </c>
      <c r="C44">
        <v>4</v>
      </c>
    </row>
    <row r="45" spans="1:3" x14ac:dyDescent="0.35">
      <c r="A45" t="s">
        <v>99</v>
      </c>
      <c r="B45">
        <v>3</v>
      </c>
      <c r="C45">
        <v>4</v>
      </c>
    </row>
    <row r="46" spans="1:3" x14ac:dyDescent="0.35">
      <c r="A46" t="s">
        <v>118</v>
      </c>
      <c r="B46">
        <v>3</v>
      </c>
      <c r="C46">
        <v>4</v>
      </c>
    </row>
    <row r="47" spans="1:3" x14ac:dyDescent="0.35">
      <c r="A47" t="s">
        <v>64</v>
      </c>
      <c r="B47">
        <v>3</v>
      </c>
      <c r="C47">
        <v>4</v>
      </c>
    </row>
    <row r="48" spans="1:3" x14ac:dyDescent="0.35">
      <c r="A48" t="s">
        <v>131</v>
      </c>
      <c r="B48">
        <v>3</v>
      </c>
      <c r="C48">
        <v>4</v>
      </c>
    </row>
    <row r="49" spans="1:3" x14ac:dyDescent="0.35">
      <c r="A49" t="s">
        <v>57</v>
      </c>
      <c r="B49">
        <v>3</v>
      </c>
      <c r="C49">
        <v>4</v>
      </c>
    </row>
    <row r="50" spans="1:3" x14ac:dyDescent="0.35">
      <c r="A50" t="s">
        <v>124</v>
      </c>
      <c r="B50">
        <v>3</v>
      </c>
      <c r="C50">
        <v>3</v>
      </c>
    </row>
    <row r="51" spans="1:3" x14ac:dyDescent="0.35">
      <c r="A51" t="s">
        <v>210</v>
      </c>
      <c r="B51">
        <v>3</v>
      </c>
      <c r="C51">
        <v>3</v>
      </c>
    </row>
    <row r="52" spans="1:3" x14ac:dyDescent="0.35">
      <c r="A52" t="s">
        <v>148</v>
      </c>
      <c r="B52">
        <v>3</v>
      </c>
      <c r="C52">
        <v>3</v>
      </c>
    </row>
    <row r="53" spans="1:3" x14ac:dyDescent="0.35">
      <c r="A53" t="s">
        <v>119</v>
      </c>
      <c r="B53">
        <v>3</v>
      </c>
      <c r="C53">
        <v>3</v>
      </c>
    </row>
    <row r="54" spans="1:3" x14ac:dyDescent="0.35">
      <c r="A54" t="s">
        <v>221</v>
      </c>
      <c r="B54">
        <v>3</v>
      </c>
      <c r="C54">
        <v>3</v>
      </c>
    </row>
    <row r="55" spans="1:3" x14ac:dyDescent="0.35">
      <c r="A55" t="s">
        <v>212</v>
      </c>
      <c r="B55">
        <v>3</v>
      </c>
      <c r="C55">
        <v>3</v>
      </c>
    </row>
    <row r="56" spans="1:3" x14ac:dyDescent="0.35">
      <c r="A56" t="s">
        <v>163</v>
      </c>
      <c r="B56">
        <v>3</v>
      </c>
      <c r="C56">
        <v>3</v>
      </c>
    </row>
    <row r="57" spans="1:3" x14ac:dyDescent="0.35">
      <c r="A57" t="s">
        <v>216</v>
      </c>
      <c r="B57">
        <v>3</v>
      </c>
      <c r="C57">
        <v>3</v>
      </c>
    </row>
    <row r="58" spans="1:3" x14ac:dyDescent="0.35">
      <c r="A58" t="s">
        <v>84</v>
      </c>
      <c r="B58">
        <v>3</v>
      </c>
      <c r="C58">
        <v>3</v>
      </c>
    </row>
    <row r="59" spans="1:3" x14ac:dyDescent="0.35">
      <c r="A59" t="s">
        <v>71</v>
      </c>
      <c r="B59">
        <v>3</v>
      </c>
      <c r="C59">
        <v>3</v>
      </c>
    </row>
    <row r="60" spans="1:3" x14ac:dyDescent="0.35">
      <c r="A60" t="s">
        <v>34</v>
      </c>
      <c r="B60">
        <v>3</v>
      </c>
      <c r="C60">
        <v>2</v>
      </c>
    </row>
    <row r="61" spans="1:3" x14ac:dyDescent="0.35">
      <c r="A61" t="s">
        <v>130</v>
      </c>
      <c r="B61">
        <v>3</v>
      </c>
      <c r="C61">
        <v>2</v>
      </c>
    </row>
    <row r="62" spans="1:3" x14ac:dyDescent="0.35">
      <c r="A62" t="s">
        <v>222</v>
      </c>
      <c r="B62">
        <v>3</v>
      </c>
      <c r="C62">
        <v>2</v>
      </c>
    </row>
    <row r="63" spans="1:3" x14ac:dyDescent="0.35">
      <c r="A63" t="s">
        <v>192</v>
      </c>
      <c r="B63">
        <v>3</v>
      </c>
      <c r="C63">
        <v>2</v>
      </c>
    </row>
    <row r="64" spans="1:3" x14ac:dyDescent="0.35">
      <c r="A64" t="s">
        <v>105</v>
      </c>
      <c r="B64">
        <v>3</v>
      </c>
      <c r="C64">
        <v>2</v>
      </c>
    </row>
    <row r="65" spans="1:3" x14ac:dyDescent="0.35">
      <c r="A65" t="s">
        <v>65</v>
      </c>
      <c r="B65">
        <v>3</v>
      </c>
      <c r="C65">
        <v>2</v>
      </c>
    </row>
    <row r="66" spans="1:3" x14ac:dyDescent="0.35">
      <c r="A66" t="s">
        <v>107</v>
      </c>
      <c r="B66">
        <v>3</v>
      </c>
      <c r="C66">
        <v>2</v>
      </c>
    </row>
    <row r="67" spans="1:3" x14ac:dyDescent="0.35">
      <c r="A67" t="s">
        <v>206</v>
      </c>
      <c r="B67">
        <v>3</v>
      </c>
      <c r="C67">
        <v>2</v>
      </c>
    </row>
    <row r="68" spans="1:3" x14ac:dyDescent="0.35">
      <c r="A68" t="s">
        <v>47</v>
      </c>
      <c r="B68">
        <v>3</v>
      </c>
      <c r="C68">
        <v>2</v>
      </c>
    </row>
    <row r="69" spans="1:3" x14ac:dyDescent="0.35">
      <c r="A69" t="s">
        <v>142</v>
      </c>
      <c r="B69">
        <v>3</v>
      </c>
      <c r="C69">
        <v>2</v>
      </c>
    </row>
    <row r="70" spans="1:3" x14ac:dyDescent="0.35">
      <c r="A70" t="s">
        <v>195</v>
      </c>
      <c r="B70">
        <v>3</v>
      </c>
      <c r="C70">
        <v>1</v>
      </c>
    </row>
    <row r="71" spans="1:3" x14ac:dyDescent="0.35">
      <c r="A71" t="s">
        <v>85</v>
      </c>
      <c r="B71">
        <v>2</v>
      </c>
      <c r="C71">
        <v>7</v>
      </c>
    </row>
    <row r="72" spans="1:3" x14ac:dyDescent="0.35">
      <c r="A72" t="s">
        <v>133</v>
      </c>
      <c r="B72">
        <v>2</v>
      </c>
      <c r="C72">
        <v>7</v>
      </c>
    </row>
    <row r="73" spans="1:3" x14ac:dyDescent="0.35">
      <c r="A73" t="s">
        <v>185</v>
      </c>
      <c r="B73">
        <v>2</v>
      </c>
      <c r="C73">
        <v>7</v>
      </c>
    </row>
    <row r="74" spans="1:3" x14ac:dyDescent="0.35">
      <c r="A74" t="s">
        <v>214</v>
      </c>
      <c r="B74">
        <v>2</v>
      </c>
      <c r="C74">
        <v>6</v>
      </c>
    </row>
    <row r="75" spans="1:3" x14ac:dyDescent="0.35">
      <c r="A75" t="s">
        <v>153</v>
      </c>
      <c r="B75">
        <v>2</v>
      </c>
      <c r="C75">
        <v>6</v>
      </c>
    </row>
    <row r="76" spans="1:3" x14ac:dyDescent="0.35">
      <c r="A76" t="s">
        <v>35</v>
      </c>
      <c r="B76">
        <v>2</v>
      </c>
      <c r="C76">
        <v>6</v>
      </c>
    </row>
    <row r="77" spans="1:3" x14ac:dyDescent="0.35">
      <c r="A77" t="s">
        <v>208</v>
      </c>
      <c r="B77">
        <v>2</v>
      </c>
      <c r="C77">
        <v>5</v>
      </c>
    </row>
    <row r="78" spans="1:3" x14ac:dyDescent="0.35">
      <c r="A78" t="s">
        <v>174</v>
      </c>
      <c r="B78">
        <v>2</v>
      </c>
      <c r="C78">
        <v>5</v>
      </c>
    </row>
    <row r="79" spans="1:3" x14ac:dyDescent="0.35">
      <c r="A79" t="s">
        <v>180</v>
      </c>
      <c r="B79">
        <v>2</v>
      </c>
      <c r="C79">
        <v>5</v>
      </c>
    </row>
    <row r="80" spans="1:3" x14ac:dyDescent="0.35">
      <c r="A80" t="s">
        <v>145</v>
      </c>
      <c r="B80">
        <v>2</v>
      </c>
      <c r="C80">
        <v>5</v>
      </c>
    </row>
    <row r="81" spans="1:3" x14ac:dyDescent="0.35">
      <c r="A81" t="s">
        <v>69</v>
      </c>
      <c r="B81">
        <v>2</v>
      </c>
      <c r="C81">
        <v>5</v>
      </c>
    </row>
    <row r="82" spans="1:3" x14ac:dyDescent="0.35">
      <c r="A82" t="s">
        <v>32</v>
      </c>
      <c r="B82">
        <v>2</v>
      </c>
      <c r="C82">
        <v>5</v>
      </c>
    </row>
    <row r="83" spans="1:3" x14ac:dyDescent="0.35">
      <c r="A83" t="s">
        <v>141</v>
      </c>
      <c r="B83">
        <v>2</v>
      </c>
      <c r="C83">
        <v>5</v>
      </c>
    </row>
    <row r="84" spans="1:3" x14ac:dyDescent="0.35">
      <c r="A84" t="s">
        <v>53</v>
      </c>
      <c r="B84">
        <v>2</v>
      </c>
      <c r="C84">
        <v>5</v>
      </c>
    </row>
    <row r="85" spans="1:3" x14ac:dyDescent="0.35">
      <c r="A85" t="s">
        <v>194</v>
      </c>
      <c r="B85">
        <v>2</v>
      </c>
      <c r="C85">
        <v>5</v>
      </c>
    </row>
    <row r="86" spans="1:3" x14ac:dyDescent="0.35">
      <c r="A86" t="s">
        <v>184</v>
      </c>
      <c r="B86">
        <v>2</v>
      </c>
      <c r="C86">
        <v>4</v>
      </c>
    </row>
    <row r="87" spans="1:3" x14ac:dyDescent="0.35">
      <c r="A87" t="s">
        <v>104</v>
      </c>
      <c r="B87">
        <v>2</v>
      </c>
      <c r="C87">
        <v>4</v>
      </c>
    </row>
    <row r="88" spans="1:3" x14ac:dyDescent="0.35">
      <c r="A88" t="s">
        <v>147</v>
      </c>
      <c r="B88">
        <v>2</v>
      </c>
      <c r="C88">
        <v>4</v>
      </c>
    </row>
    <row r="89" spans="1:3" x14ac:dyDescent="0.35">
      <c r="A89" t="s">
        <v>98</v>
      </c>
      <c r="B89">
        <v>2</v>
      </c>
      <c r="C89">
        <v>4</v>
      </c>
    </row>
    <row r="90" spans="1:3" x14ac:dyDescent="0.35">
      <c r="A90" t="s">
        <v>110</v>
      </c>
      <c r="B90">
        <v>2</v>
      </c>
      <c r="C90">
        <v>4</v>
      </c>
    </row>
    <row r="91" spans="1:3" x14ac:dyDescent="0.35">
      <c r="A91" t="s">
        <v>60</v>
      </c>
      <c r="B91">
        <v>2</v>
      </c>
      <c r="C91">
        <v>4</v>
      </c>
    </row>
    <row r="92" spans="1:3" x14ac:dyDescent="0.35">
      <c r="A92" t="s">
        <v>48</v>
      </c>
      <c r="B92">
        <v>2</v>
      </c>
      <c r="C92">
        <v>4</v>
      </c>
    </row>
    <row r="93" spans="1:3" x14ac:dyDescent="0.35">
      <c r="A93" t="s">
        <v>170</v>
      </c>
      <c r="B93">
        <v>2</v>
      </c>
      <c r="C93">
        <v>4</v>
      </c>
    </row>
    <row r="94" spans="1:3" x14ac:dyDescent="0.35">
      <c r="A94" t="s">
        <v>63</v>
      </c>
      <c r="B94">
        <v>2</v>
      </c>
      <c r="C94">
        <v>4</v>
      </c>
    </row>
    <row r="95" spans="1:3" x14ac:dyDescent="0.35">
      <c r="A95" t="s">
        <v>125</v>
      </c>
      <c r="B95">
        <v>2</v>
      </c>
      <c r="C95">
        <v>4</v>
      </c>
    </row>
    <row r="96" spans="1:3" x14ac:dyDescent="0.35">
      <c r="A96" t="s">
        <v>154</v>
      </c>
      <c r="B96">
        <v>2</v>
      </c>
      <c r="C96">
        <v>4</v>
      </c>
    </row>
    <row r="97" spans="1:3" x14ac:dyDescent="0.35">
      <c r="A97" t="s">
        <v>196</v>
      </c>
      <c r="B97">
        <v>2</v>
      </c>
      <c r="C97">
        <v>4</v>
      </c>
    </row>
    <row r="98" spans="1:3" x14ac:dyDescent="0.35">
      <c r="A98" t="s">
        <v>45</v>
      </c>
      <c r="B98">
        <v>2</v>
      </c>
      <c r="C98">
        <v>4</v>
      </c>
    </row>
    <row r="99" spans="1:3" x14ac:dyDescent="0.35">
      <c r="A99" t="s">
        <v>56</v>
      </c>
      <c r="B99">
        <v>2</v>
      </c>
      <c r="C99">
        <v>4</v>
      </c>
    </row>
    <row r="100" spans="1:3" x14ac:dyDescent="0.35">
      <c r="A100" t="s">
        <v>207</v>
      </c>
      <c r="B100">
        <v>2</v>
      </c>
      <c r="C100">
        <v>4</v>
      </c>
    </row>
    <row r="101" spans="1:3" x14ac:dyDescent="0.35">
      <c r="A101" t="s">
        <v>128</v>
      </c>
      <c r="B101">
        <v>2</v>
      </c>
      <c r="C101">
        <v>4</v>
      </c>
    </row>
    <row r="102" spans="1:3" x14ac:dyDescent="0.35">
      <c r="A102" t="s">
        <v>68</v>
      </c>
      <c r="B102">
        <v>2</v>
      </c>
      <c r="C102">
        <v>4</v>
      </c>
    </row>
    <row r="103" spans="1:3" x14ac:dyDescent="0.35">
      <c r="A103" t="s">
        <v>82</v>
      </c>
      <c r="B103">
        <v>2</v>
      </c>
      <c r="C103">
        <v>4</v>
      </c>
    </row>
    <row r="104" spans="1:3" x14ac:dyDescent="0.35">
      <c r="A104" t="s">
        <v>59</v>
      </c>
      <c r="B104">
        <v>2</v>
      </c>
      <c r="C104">
        <v>4</v>
      </c>
    </row>
    <row r="105" spans="1:3" x14ac:dyDescent="0.35">
      <c r="A105" t="s">
        <v>126</v>
      </c>
      <c r="B105">
        <v>2</v>
      </c>
      <c r="C105">
        <v>4</v>
      </c>
    </row>
    <row r="106" spans="1:3" x14ac:dyDescent="0.35">
      <c r="A106" t="s">
        <v>116</v>
      </c>
      <c r="B106">
        <v>2</v>
      </c>
      <c r="C106">
        <v>3</v>
      </c>
    </row>
    <row r="107" spans="1:3" x14ac:dyDescent="0.35">
      <c r="A107" t="s">
        <v>67</v>
      </c>
      <c r="B107">
        <v>2</v>
      </c>
      <c r="C107">
        <v>3</v>
      </c>
    </row>
    <row r="108" spans="1:3" x14ac:dyDescent="0.35">
      <c r="A108" t="s">
        <v>183</v>
      </c>
      <c r="B108">
        <v>2</v>
      </c>
      <c r="C108">
        <v>3</v>
      </c>
    </row>
    <row r="109" spans="1:3" x14ac:dyDescent="0.35">
      <c r="A109" t="s">
        <v>218</v>
      </c>
      <c r="B109">
        <v>2</v>
      </c>
      <c r="C109">
        <v>3</v>
      </c>
    </row>
    <row r="110" spans="1:3" x14ac:dyDescent="0.35">
      <c r="A110" t="s">
        <v>102</v>
      </c>
      <c r="B110">
        <v>2</v>
      </c>
      <c r="C110">
        <v>3</v>
      </c>
    </row>
    <row r="111" spans="1:3" x14ac:dyDescent="0.35">
      <c r="A111" t="s">
        <v>113</v>
      </c>
      <c r="B111">
        <v>2</v>
      </c>
      <c r="C111">
        <v>3</v>
      </c>
    </row>
    <row r="112" spans="1:3" x14ac:dyDescent="0.35">
      <c r="A112" t="s">
        <v>94</v>
      </c>
      <c r="B112">
        <v>2</v>
      </c>
      <c r="C112">
        <v>3</v>
      </c>
    </row>
    <row r="113" spans="1:3" x14ac:dyDescent="0.35">
      <c r="A113" t="s">
        <v>149</v>
      </c>
      <c r="B113">
        <v>2</v>
      </c>
      <c r="C113">
        <v>3</v>
      </c>
    </row>
    <row r="114" spans="1:3" x14ac:dyDescent="0.35">
      <c r="A114" t="s">
        <v>123</v>
      </c>
      <c r="B114">
        <v>2</v>
      </c>
      <c r="C114">
        <v>3</v>
      </c>
    </row>
    <row r="115" spans="1:3" x14ac:dyDescent="0.35">
      <c r="A115" t="s">
        <v>179</v>
      </c>
      <c r="B115">
        <v>2</v>
      </c>
      <c r="C115">
        <v>3</v>
      </c>
    </row>
    <row r="116" spans="1:3" x14ac:dyDescent="0.35">
      <c r="A116" t="s">
        <v>117</v>
      </c>
      <c r="B116">
        <v>2</v>
      </c>
      <c r="C116">
        <v>3</v>
      </c>
    </row>
    <row r="117" spans="1:3" x14ac:dyDescent="0.35">
      <c r="A117" t="s">
        <v>156</v>
      </c>
      <c r="B117">
        <v>2</v>
      </c>
      <c r="C117">
        <v>3</v>
      </c>
    </row>
    <row r="118" spans="1:3" x14ac:dyDescent="0.35">
      <c r="A118" t="s">
        <v>161</v>
      </c>
      <c r="B118">
        <v>2</v>
      </c>
      <c r="C118">
        <v>3</v>
      </c>
    </row>
    <row r="119" spans="1:3" x14ac:dyDescent="0.35">
      <c r="A119" t="s">
        <v>33</v>
      </c>
      <c r="B119">
        <v>2</v>
      </c>
      <c r="C119">
        <v>3</v>
      </c>
    </row>
    <row r="120" spans="1:3" x14ac:dyDescent="0.35">
      <c r="A120" t="s">
        <v>73</v>
      </c>
      <c r="B120">
        <v>2</v>
      </c>
      <c r="C120">
        <v>3</v>
      </c>
    </row>
    <row r="121" spans="1:3" x14ac:dyDescent="0.35">
      <c r="A121" t="s">
        <v>30</v>
      </c>
      <c r="B121">
        <v>2</v>
      </c>
      <c r="C121">
        <v>3</v>
      </c>
    </row>
    <row r="122" spans="1:3" x14ac:dyDescent="0.35">
      <c r="A122" t="s">
        <v>42</v>
      </c>
      <c r="B122">
        <v>2</v>
      </c>
      <c r="C122">
        <v>3</v>
      </c>
    </row>
    <row r="123" spans="1:3" x14ac:dyDescent="0.35">
      <c r="A123" t="s">
        <v>191</v>
      </c>
      <c r="B123">
        <v>2</v>
      </c>
      <c r="C123">
        <v>3</v>
      </c>
    </row>
    <row r="124" spans="1:3" x14ac:dyDescent="0.35">
      <c r="A124" t="s">
        <v>72</v>
      </c>
      <c r="B124">
        <v>2</v>
      </c>
      <c r="C124">
        <v>3</v>
      </c>
    </row>
    <row r="125" spans="1:3" x14ac:dyDescent="0.35">
      <c r="A125" t="s">
        <v>87</v>
      </c>
      <c r="B125">
        <v>2</v>
      </c>
      <c r="C125">
        <v>3</v>
      </c>
    </row>
    <row r="126" spans="1:3" x14ac:dyDescent="0.35">
      <c r="A126" t="s">
        <v>96</v>
      </c>
      <c r="B126">
        <v>2</v>
      </c>
      <c r="C126">
        <v>3</v>
      </c>
    </row>
    <row r="127" spans="1:3" x14ac:dyDescent="0.35">
      <c r="A127" t="s">
        <v>134</v>
      </c>
      <c r="B127">
        <v>2</v>
      </c>
      <c r="C127">
        <v>3</v>
      </c>
    </row>
    <row r="128" spans="1:3" x14ac:dyDescent="0.35">
      <c r="A128" t="s">
        <v>150</v>
      </c>
      <c r="B128">
        <v>2</v>
      </c>
      <c r="C128">
        <v>3</v>
      </c>
    </row>
    <row r="129" spans="1:3" x14ac:dyDescent="0.35">
      <c r="A129" t="s">
        <v>155</v>
      </c>
      <c r="B129">
        <v>2</v>
      </c>
      <c r="C129">
        <v>3</v>
      </c>
    </row>
    <row r="130" spans="1:3" x14ac:dyDescent="0.35">
      <c r="A130" t="s">
        <v>199</v>
      </c>
      <c r="B130">
        <v>2</v>
      </c>
      <c r="C130">
        <v>3</v>
      </c>
    </row>
    <row r="131" spans="1:3" x14ac:dyDescent="0.35">
      <c r="A131" t="s">
        <v>52</v>
      </c>
      <c r="B131">
        <v>2</v>
      </c>
      <c r="C131">
        <v>3</v>
      </c>
    </row>
    <row r="132" spans="1:3" x14ac:dyDescent="0.35">
      <c r="A132" t="s">
        <v>41</v>
      </c>
      <c r="B132">
        <v>2</v>
      </c>
      <c r="C132">
        <v>2</v>
      </c>
    </row>
    <row r="133" spans="1:3" x14ac:dyDescent="0.35">
      <c r="A133" t="s">
        <v>167</v>
      </c>
      <c r="B133">
        <v>2</v>
      </c>
      <c r="C133">
        <v>2</v>
      </c>
    </row>
    <row r="134" spans="1:3" x14ac:dyDescent="0.35">
      <c r="A134" t="s">
        <v>29</v>
      </c>
      <c r="B134">
        <v>2</v>
      </c>
      <c r="C134">
        <v>2</v>
      </c>
    </row>
    <row r="135" spans="1:3" x14ac:dyDescent="0.35">
      <c r="A135" t="s">
        <v>146</v>
      </c>
      <c r="B135">
        <v>2</v>
      </c>
      <c r="C135">
        <v>2</v>
      </c>
    </row>
    <row r="136" spans="1:3" x14ac:dyDescent="0.35">
      <c r="A136" t="s">
        <v>62</v>
      </c>
      <c r="B136">
        <v>2</v>
      </c>
      <c r="C136">
        <v>2</v>
      </c>
    </row>
    <row r="137" spans="1:3" x14ac:dyDescent="0.35">
      <c r="A137" t="s">
        <v>189</v>
      </c>
      <c r="B137">
        <v>2</v>
      </c>
      <c r="C137">
        <v>2</v>
      </c>
    </row>
    <row r="138" spans="1:3" x14ac:dyDescent="0.35">
      <c r="A138" t="s">
        <v>220</v>
      </c>
      <c r="B138">
        <v>2</v>
      </c>
      <c r="C138">
        <v>2</v>
      </c>
    </row>
    <row r="139" spans="1:3" x14ac:dyDescent="0.35">
      <c r="A139" t="s">
        <v>169</v>
      </c>
      <c r="B139">
        <v>2</v>
      </c>
      <c r="C139">
        <v>2</v>
      </c>
    </row>
    <row r="140" spans="1:3" x14ac:dyDescent="0.35">
      <c r="A140" t="s">
        <v>49</v>
      </c>
      <c r="B140">
        <v>2</v>
      </c>
      <c r="C140">
        <v>2</v>
      </c>
    </row>
    <row r="141" spans="1:3" x14ac:dyDescent="0.35">
      <c r="A141" t="s">
        <v>80</v>
      </c>
      <c r="B141">
        <v>2</v>
      </c>
      <c r="C141">
        <v>2</v>
      </c>
    </row>
    <row r="142" spans="1:3" x14ac:dyDescent="0.35">
      <c r="A142" t="s">
        <v>83</v>
      </c>
      <c r="B142">
        <v>2</v>
      </c>
      <c r="C142">
        <v>1</v>
      </c>
    </row>
    <row r="143" spans="1:3" x14ac:dyDescent="0.35">
      <c r="A143" t="s">
        <v>190</v>
      </c>
      <c r="B143">
        <v>2</v>
      </c>
      <c r="C143">
        <v>1</v>
      </c>
    </row>
    <row r="144" spans="1:3" x14ac:dyDescent="0.35">
      <c r="A144" t="s">
        <v>151</v>
      </c>
      <c r="B144">
        <v>2</v>
      </c>
      <c r="C144">
        <v>1</v>
      </c>
    </row>
    <row r="145" spans="1:3" x14ac:dyDescent="0.35">
      <c r="A145" t="s">
        <v>75</v>
      </c>
      <c r="B145">
        <v>2</v>
      </c>
      <c r="C145">
        <v>1</v>
      </c>
    </row>
    <row r="146" spans="1:3" x14ac:dyDescent="0.35">
      <c r="A146" t="s">
        <v>103</v>
      </c>
      <c r="B146">
        <v>2</v>
      </c>
      <c r="C146">
        <v>1</v>
      </c>
    </row>
    <row r="147" spans="1:3" x14ac:dyDescent="0.35">
      <c r="A147" t="s">
        <v>89</v>
      </c>
      <c r="B147">
        <v>1</v>
      </c>
      <c r="C147">
        <v>8</v>
      </c>
    </row>
    <row r="148" spans="1:3" x14ac:dyDescent="0.35">
      <c r="A148" t="s">
        <v>182</v>
      </c>
      <c r="B148">
        <v>1</v>
      </c>
      <c r="C148">
        <v>6</v>
      </c>
    </row>
    <row r="149" spans="1:3" x14ac:dyDescent="0.35">
      <c r="A149" t="s">
        <v>143</v>
      </c>
      <c r="B149">
        <v>1</v>
      </c>
      <c r="C149">
        <v>6</v>
      </c>
    </row>
    <row r="150" spans="1:3" x14ac:dyDescent="0.35">
      <c r="A150" t="s">
        <v>127</v>
      </c>
      <c r="B150">
        <v>1</v>
      </c>
      <c r="C150">
        <v>6</v>
      </c>
    </row>
    <row r="151" spans="1:3" x14ac:dyDescent="0.35">
      <c r="A151" t="s">
        <v>160</v>
      </c>
      <c r="B151">
        <v>1</v>
      </c>
      <c r="C151">
        <v>6</v>
      </c>
    </row>
    <row r="152" spans="1:3" x14ac:dyDescent="0.35">
      <c r="A152" t="s">
        <v>28</v>
      </c>
      <c r="B152">
        <v>1</v>
      </c>
      <c r="C152">
        <v>5</v>
      </c>
    </row>
    <row r="153" spans="1:3" x14ac:dyDescent="0.35">
      <c r="A153" t="s">
        <v>44</v>
      </c>
      <c r="B153">
        <v>1</v>
      </c>
      <c r="C153">
        <v>4</v>
      </c>
    </row>
    <row r="154" spans="1:3" x14ac:dyDescent="0.35">
      <c r="A154" t="s">
        <v>158</v>
      </c>
      <c r="B154">
        <v>1</v>
      </c>
      <c r="C154">
        <v>4</v>
      </c>
    </row>
    <row r="155" spans="1:3" x14ac:dyDescent="0.35">
      <c r="A155" t="s">
        <v>204</v>
      </c>
      <c r="B155">
        <v>1</v>
      </c>
      <c r="C155">
        <v>4</v>
      </c>
    </row>
    <row r="156" spans="1:3" x14ac:dyDescent="0.35">
      <c r="A156" t="s">
        <v>90</v>
      </c>
      <c r="B156">
        <v>1</v>
      </c>
      <c r="C156">
        <v>4</v>
      </c>
    </row>
    <row r="157" spans="1:3" x14ac:dyDescent="0.35">
      <c r="A157" t="s">
        <v>27</v>
      </c>
      <c r="B157">
        <v>1</v>
      </c>
      <c r="C157">
        <v>4</v>
      </c>
    </row>
    <row r="158" spans="1:3" x14ac:dyDescent="0.35">
      <c r="A158" t="s">
        <v>36</v>
      </c>
      <c r="B158">
        <v>1</v>
      </c>
      <c r="C158">
        <v>3</v>
      </c>
    </row>
    <row r="159" spans="1:3" x14ac:dyDescent="0.35">
      <c r="A159" t="s">
        <v>138</v>
      </c>
      <c r="B159">
        <v>1</v>
      </c>
      <c r="C159">
        <v>3</v>
      </c>
    </row>
    <row r="160" spans="1:3" x14ac:dyDescent="0.35">
      <c r="A160" t="s">
        <v>93</v>
      </c>
      <c r="B160">
        <v>1</v>
      </c>
      <c r="C160">
        <v>3</v>
      </c>
    </row>
    <row r="161" spans="1:3" x14ac:dyDescent="0.35">
      <c r="A161" t="s">
        <v>58</v>
      </c>
      <c r="B161">
        <v>1</v>
      </c>
      <c r="C161">
        <v>3</v>
      </c>
    </row>
    <row r="162" spans="1:3" x14ac:dyDescent="0.35">
      <c r="A162" t="s">
        <v>106</v>
      </c>
      <c r="B162">
        <v>1</v>
      </c>
      <c r="C162">
        <v>3</v>
      </c>
    </row>
    <row r="163" spans="1:3" x14ac:dyDescent="0.35">
      <c r="A163" t="s">
        <v>61</v>
      </c>
      <c r="B163">
        <v>1</v>
      </c>
      <c r="C163">
        <v>3</v>
      </c>
    </row>
    <row r="164" spans="1:3" x14ac:dyDescent="0.35">
      <c r="A164" t="s">
        <v>66</v>
      </c>
      <c r="B164">
        <v>1</v>
      </c>
      <c r="C164">
        <v>3</v>
      </c>
    </row>
    <row r="165" spans="1:3" x14ac:dyDescent="0.35">
      <c r="A165" t="s">
        <v>219</v>
      </c>
      <c r="B165">
        <v>1</v>
      </c>
      <c r="C165">
        <v>3</v>
      </c>
    </row>
    <row r="166" spans="1:3" x14ac:dyDescent="0.35">
      <c r="A166" t="s">
        <v>132</v>
      </c>
      <c r="B166">
        <v>1</v>
      </c>
      <c r="C166">
        <v>3</v>
      </c>
    </row>
    <row r="167" spans="1:3" x14ac:dyDescent="0.35">
      <c r="A167" t="s">
        <v>37</v>
      </c>
      <c r="B167">
        <v>1</v>
      </c>
      <c r="C167">
        <v>3</v>
      </c>
    </row>
    <row r="168" spans="1:3" x14ac:dyDescent="0.35">
      <c r="A168" t="s">
        <v>101</v>
      </c>
      <c r="B168">
        <v>1</v>
      </c>
      <c r="C168">
        <v>3</v>
      </c>
    </row>
    <row r="169" spans="1:3" x14ac:dyDescent="0.35">
      <c r="A169" t="s">
        <v>38</v>
      </c>
      <c r="B169">
        <v>1</v>
      </c>
      <c r="C169">
        <v>3</v>
      </c>
    </row>
    <row r="170" spans="1:3" x14ac:dyDescent="0.35">
      <c r="A170" t="s">
        <v>91</v>
      </c>
      <c r="B170">
        <v>1</v>
      </c>
      <c r="C170">
        <v>3</v>
      </c>
    </row>
    <row r="171" spans="1:3" x14ac:dyDescent="0.35">
      <c r="A171" t="s">
        <v>39</v>
      </c>
      <c r="B171">
        <v>1</v>
      </c>
      <c r="C171">
        <v>3</v>
      </c>
    </row>
    <row r="172" spans="1:3" x14ac:dyDescent="0.35">
      <c r="A172" t="s">
        <v>55</v>
      </c>
      <c r="B172">
        <v>1</v>
      </c>
      <c r="C172">
        <v>2</v>
      </c>
    </row>
    <row r="173" spans="1:3" x14ac:dyDescent="0.35">
      <c r="A173" t="s">
        <v>173</v>
      </c>
      <c r="B173">
        <v>1</v>
      </c>
      <c r="C173">
        <v>2</v>
      </c>
    </row>
    <row r="174" spans="1:3" x14ac:dyDescent="0.35">
      <c r="A174" t="s">
        <v>181</v>
      </c>
      <c r="B174">
        <v>1</v>
      </c>
      <c r="C174">
        <v>2</v>
      </c>
    </row>
    <row r="175" spans="1:3" x14ac:dyDescent="0.35">
      <c r="A175" t="s">
        <v>193</v>
      </c>
      <c r="B175">
        <v>1</v>
      </c>
      <c r="C175">
        <v>2</v>
      </c>
    </row>
    <row r="176" spans="1:3" x14ac:dyDescent="0.35">
      <c r="A176" t="s">
        <v>88</v>
      </c>
      <c r="B176">
        <v>1</v>
      </c>
      <c r="C176">
        <v>2</v>
      </c>
    </row>
    <row r="177" spans="1:3" x14ac:dyDescent="0.35">
      <c r="A177" t="s">
        <v>201</v>
      </c>
      <c r="B177">
        <v>1</v>
      </c>
      <c r="C177">
        <v>1</v>
      </c>
    </row>
    <row r="178" spans="1:3" x14ac:dyDescent="0.35">
      <c r="A178" t="s">
        <v>136</v>
      </c>
      <c r="B178">
        <v>1</v>
      </c>
      <c r="C178">
        <v>1</v>
      </c>
    </row>
    <row r="179" spans="1:3" x14ac:dyDescent="0.35">
      <c r="A179" t="s">
        <v>159</v>
      </c>
      <c r="B179">
        <v>1</v>
      </c>
      <c r="C179">
        <v>1</v>
      </c>
    </row>
    <row r="180" spans="1:3" x14ac:dyDescent="0.35">
      <c r="A180" t="s">
        <v>46</v>
      </c>
      <c r="B180">
        <v>1</v>
      </c>
      <c r="C180">
        <v>1</v>
      </c>
    </row>
    <row r="181" spans="1:3" x14ac:dyDescent="0.35">
      <c r="A181" t="s">
        <v>211</v>
      </c>
      <c r="B181">
        <v>1</v>
      </c>
      <c r="C181">
        <v>1</v>
      </c>
    </row>
    <row r="182" spans="1:3" x14ac:dyDescent="0.35">
      <c r="A182" t="s">
        <v>108</v>
      </c>
      <c r="B182">
        <v>1</v>
      </c>
      <c r="C182">
        <v>1</v>
      </c>
    </row>
    <row r="183" spans="1:3" x14ac:dyDescent="0.35">
      <c r="A183" t="s">
        <v>140</v>
      </c>
      <c r="B183">
        <v>1</v>
      </c>
      <c r="C183">
        <v>1</v>
      </c>
    </row>
    <row r="184" spans="1:3" x14ac:dyDescent="0.35">
      <c r="A184" t="s">
        <v>205</v>
      </c>
      <c r="B184">
        <v>1</v>
      </c>
      <c r="C184">
        <v>1</v>
      </c>
    </row>
    <row r="185" spans="1:3" x14ac:dyDescent="0.35">
      <c r="A185" t="s">
        <v>120</v>
      </c>
      <c r="B185">
        <v>1</v>
      </c>
      <c r="C185">
        <v>1</v>
      </c>
    </row>
    <row r="186" spans="1:3" x14ac:dyDescent="0.35">
      <c r="A186" t="s">
        <v>157</v>
      </c>
      <c r="B186">
        <v>1</v>
      </c>
      <c r="C186">
        <v>1</v>
      </c>
    </row>
    <row r="187" spans="1:3" x14ac:dyDescent="0.35">
      <c r="A187" t="s">
        <v>213</v>
      </c>
      <c r="B187">
        <v>1</v>
      </c>
      <c r="C187">
        <v>1</v>
      </c>
    </row>
    <row r="188" spans="1:3" x14ac:dyDescent="0.35">
      <c r="A188" t="s">
        <v>164</v>
      </c>
      <c r="B188">
        <v>1</v>
      </c>
      <c r="C188">
        <v>1</v>
      </c>
    </row>
    <row r="189" spans="1:3" x14ac:dyDescent="0.35">
      <c r="A189" t="s">
        <v>114</v>
      </c>
      <c r="B189">
        <v>1</v>
      </c>
      <c r="C189">
        <v>1</v>
      </c>
    </row>
    <row r="190" spans="1:3" x14ac:dyDescent="0.35">
      <c r="A190" t="s">
        <v>78</v>
      </c>
      <c r="B190">
        <v>1</v>
      </c>
      <c r="C190">
        <v>1</v>
      </c>
    </row>
    <row r="191" spans="1:3" x14ac:dyDescent="0.35">
      <c r="A191" t="s">
        <v>175</v>
      </c>
      <c r="B191">
        <v>1</v>
      </c>
      <c r="C191">
        <v>1</v>
      </c>
    </row>
    <row r="192" spans="1:3" x14ac:dyDescent="0.35">
      <c r="A192" t="s">
        <v>86</v>
      </c>
      <c r="B192">
        <v>0</v>
      </c>
      <c r="C192">
        <v>0</v>
      </c>
    </row>
    <row r="193" spans="1:3" x14ac:dyDescent="0.35">
      <c r="A193" t="s">
        <v>115</v>
      </c>
      <c r="B193">
        <v>0</v>
      </c>
      <c r="C193">
        <v>0</v>
      </c>
    </row>
    <row r="194" spans="1:3" x14ac:dyDescent="0.35">
      <c r="A194" t="s">
        <v>187</v>
      </c>
      <c r="B194">
        <v>0</v>
      </c>
      <c r="C194">
        <v>0</v>
      </c>
    </row>
    <row r="195" spans="1:3" x14ac:dyDescent="0.35">
      <c r="A195" t="s">
        <v>176</v>
      </c>
      <c r="B195">
        <v>0</v>
      </c>
      <c r="C195">
        <v>0</v>
      </c>
    </row>
    <row r="196" spans="1:3" x14ac:dyDescent="0.35">
      <c r="A196" t="s">
        <v>43</v>
      </c>
      <c r="B196">
        <v>0</v>
      </c>
      <c r="C196">
        <v>0</v>
      </c>
    </row>
    <row r="197" spans="1:3" x14ac:dyDescent="0.35">
      <c r="A197" t="s">
        <v>51</v>
      </c>
      <c r="B197">
        <v>0</v>
      </c>
      <c r="C197">
        <v>0</v>
      </c>
    </row>
    <row r="198" spans="1:3" x14ac:dyDescent="0.35">
      <c r="A198" t="s">
        <v>217</v>
      </c>
      <c r="B198">
        <v>0</v>
      </c>
      <c r="C19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F03F-4BAC-483A-ADE7-3742068A4969}">
  <dimension ref="A1:B13"/>
  <sheetViews>
    <sheetView workbookViewId="0">
      <selection activeCell="S21" sqref="S21"/>
    </sheetView>
  </sheetViews>
  <sheetFormatPr defaultRowHeight="14.5" x14ac:dyDescent="0.35"/>
  <cols>
    <col min="1" max="1" width="13.26953125" bestFit="1" customWidth="1"/>
    <col min="2" max="2" width="14.453125" style="7" bestFit="1" customWidth="1"/>
  </cols>
  <sheetData>
    <row r="1" spans="1:2" x14ac:dyDescent="0.35">
      <c r="A1" t="s">
        <v>313</v>
      </c>
      <c r="B1" s="7" t="s">
        <v>314</v>
      </c>
    </row>
    <row r="2" spans="1:2" x14ac:dyDescent="0.35">
      <c r="A2" t="s">
        <v>315</v>
      </c>
      <c r="B2" s="7">
        <v>235895.13</v>
      </c>
    </row>
    <row r="3" spans="1:2" x14ac:dyDescent="0.35">
      <c r="A3" t="s">
        <v>316</v>
      </c>
      <c r="B3" s="7">
        <v>201876.16</v>
      </c>
    </row>
    <row r="4" spans="1:2" x14ac:dyDescent="0.35">
      <c r="A4" t="s">
        <v>317</v>
      </c>
      <c r="B4" s="7">
        <v>182888.41</v>
      </c>
    </row>
    <row r="5" spans="1:2" x14ac:dyDescent="0.35">
      <c r="A5" t="s">
        <v>318</v>
      </c>
      <c r="B5" s="7">
        <v>207057.67</v>
      </c>
    </row>
    <row r="6" spans="1:2" x14ac:dyDescent="0.35">
      <c r="A6" t="s">
        <v>319</v>
      </c>
      <c r="B6" s="7">
        <v>259201.82</v>
      </c>
    </row>
    <row r="7" spans="1:2" x14ac:dyDescent="0.35">
      <c r="A7" t="s">
        <v>320</v>
      </c>
      <c r="B7" s="7">
        <v>198201.9</v>
      </c>
    </row>
    <row r="8" spans="1:2" x14ac:dyDescent="0.35">
      <c r="A8" t="s">
        <v>321</v>
      </c>
      <c r="B8" s="7">
        <v>280071.38</v>
      </c>
    </row>
    <row r="9" spans="1:2" x14ac:dyDescent="0.35">
      <c r="A9" t="s">
        <v>322</v>
      </c>
      <c r="B9" s="7">
        <v>227568.64000000001</v>
      </c>
    </row>
    <row r="10" spans="1:2" x14ac:dyDescent="0.35">
      <c r="A10" t="s">
        <v>323</v>
      </c>
      <c r="B10" s="7">
        <v>230479.62</v>
      </c>
    </row>
    <row r="11" spans="1:2" x14ac:dyDescent="0.35">
      <c r="A11" t="s">
        <v>324</v>
      </c>
      <c r="B11" s="7">
        <v>198482.47</v>
      </c>
    </row>
    <row r="12" spans="1:2" x14ac:dyDescent="0.35">
      <c r="A12" t="s">
        <v>325</v>
      </c>
      <c r="B12" s="7">
        <v>220496.98</v>
      </c>
    </row>
    <row r="13" spans="1:2" x14ac:dyDescent="0.35">
      <c r="A13" t="s">
        <v>326</v>
      </c>
      <c r="B13" s="7">
        <v>228679.54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7164-2E84-4C32-A71D-34D1EBE1AF95}">
  <dimension ref="A1:B49"/>
  <sheetViews>
    <sheetView topLeftCell="A16" workbookViewId="0">
      <selection activeCell="J20" sqref="J20"/>
    </sheetView>
  </sheetViews>
  <sheetFormatPr defaultRowHeight="14.5" x14ac:dyDescent="0.35"/>
  <cols>
    <col min="1" max="1" width="12.08984375" bestFit="1" customWidth="1"/>
    <col min="2" max="2" width="17.1796875" style="7" bestFit="1" customWidth="1"/>
  </cols>
  <sheetData>
    <row r="1" spans="1:2" x14ac:dyDescent="0.35">
      <c r="A1" t="s">
        <v>263</v>
      </c>
      <c r="B1" s="7" t="s">
        <v>264</v>
      </c>
    </row>
    <row r="2" spans="1:2" x14ac:dyDescent="0.35">
      <c r="A2" t="s">
        <v>265</v>
      </c>
      <c r="B2" s="7">
        <v>43708.81</v>
      </c>
    </row>
    <row r="3" spans="1:2" x14ac:dyDescent="0.35">
      <c r="A3" t="s">
        <v>266</v>
      </c>
      <c r="B3" s="7">
        <v>54137.1</v>
      </c>
    </row>
    <row r="4" spans="1:2" x14ac:dyDescent="0.35">
      <c r="A4" t="s">
        <v>267</v>
      </c>
      <c r="B4" s="7">
        <v>66412.73</v>
      </c>
    </row>
    <row r="5" spans="1:2" x14ac:dyDescent="0.35">
      <c r="A5" t="s">
        <v>268</v>
      </c>
      <c r="B5" s="7">
        <v>51437.32</v>
      </c>
    </row>
    <row r="6" spans="1:2" x14ac:dyDescent="0.35">
      <c r="A6" t="s">
        <v>269</v>
      </c>
      <c r="B6" s="7">
        <v>44606.38</v>
      </c>
    </row>
    <row r="7" spans="1:2" x14ac:dyDescent="0.35">
      <c r="A7" t="s">
        <v>270</v>
      </c>
      <c r="B7" s="7">
        <v>51859.77</v>
      </c>
    </row>
    <row r="8" spans="1:2" x14ac:dyDescent="0.35">
      <c r="A8" t="s">
        <v>271</v>
      </c>
      <c r="B8" s="7">
        <v>57645.36</v>
      </c>
    </row>
    <row r="9" spans="1:2" x14ac:dyDescent="0.35">
      <c r="A9" t="s">
        <v>272</v>
      </c>
      <c r="B9" s="7">
        <v>23918.9</v>
      </c>
    </row>
    <row r="10" spans="1:2" x14ac:dyDescent="0.35">
      <c r="A10" t="s">
        <v>273</v>
      </c>
      <c r="B10" s="7">
        <v>66064.289999999994</v>
      </c>
    </row>
    <row r="11" spans="1:2" x14ac:dyDescent="0.35">
      <c r="A11" t="s">
        <v>274</v>
      </c>
      <c r="B11" s="7">
        <v>55996.53</v>
      </c>
    </row>
    <row r="12" spans="1:2" x14ac:dyDescent="0.35">
      <c r="A12" t="s">
        <v>275</v>
      </c>
      <c r="B12" s="7">
        <v>55905.56</v>
      </c>
    </row>
    <row r="13" spans="1:2" x14ac:dyDescent="0.35">
      <c r="A13" t="s">
        <v>276</v>
      </c>
      <c r="B13" s="7">
        <v>39896.589999999997</v>
      </c>
    </row>
    <row r="14" spans="1:2" x14ac:dyDescent="0.35">
      <c r="A14" t="s">
        <v>277</v>
      </c>
      <c r="B14" s="7">
        <v>50394</v>
      </c>
    </row>
    <row r="15" spans="1:2" x14ac:dyDescent="0.35">
      <c r="A15" t="s">
        <v>278</v>
      </c>
      <c r="B15" s="7">
        <v>53502.18</v>
      </c>
    </row>
    <row r="16" spans="1:2" x14ac:dyDescent="0.35">
      <c r="A16" t="s">
        <v>279</v>
      </c>
      <c r="B16" s="7">
        <v>67563.19</v>
      </c>
    </row>
    <row r="17" spans="1:2" x14ac:dyDescent="0.35">
      <c r="A17" t="s">
        <v>280</v>
      </c>
      <c r="B17" s="7">
        <v>46787.71</v>
      </c>
    </row>
    <row r="18" spans="1:2" x14ac:dyDescent="0.35">
      <c r="A18" t="s">
        <v>281</v>
      </c>
      <c r="B18" s="7">
        <v>55165.42</v>
      </c>
    </row>
    <row r="19" spans="1:2" x14ac:dyDescent="0.35">
      <c r="A19" t="s">
        <v>282</v>
      </c>
      <c r="B19" s="7">
        <v>61968.35</v>
      </c>
    </row>
    <row r="20" spans="1:2" x14ac:dyDescent="0.35">
      <c r="A20" t="s">
        <v>283</v>
      </c>
      <c r="B20" s="7">
        <v>64881.13</v>
      </c>
    </row>
    <row r="21" spans="1:2" x14ac:dyDescent="0.35">
      <c r="A21" t="s">
        <v>284</v>
      </c>
      <c r="B21" s="7">
        <v>46492.79</v>
      </c>
    </row>
    <row r="22" spans="1:2" x14ac:dyDescent="0.35">
      <c r="A22" t="s">
        <v>285</v>
      </c>
      <c r="B22" s="7">
        <v>61150.21</v>
      </c>
    </row>
    <row r="23" spans="1:2" x14ac:dyDescent="0.35">
      <c r="A23" t="s">
        <v>286</v>
      </c>
      <c r="B23" s="7">
        <v>70534.42</v>
      </c>
    </row>
    <row r="24" spans="1:2" x14ac:dyDescent="0.35">
      <c r="A24" t="s">
        <v>287</v>
      </c>
      <c r="B24" s="7">
        <v>44720.42</v>
      </c>
    </row>
    <row r="25" spans="1:2" x14ac:dyDescent="0.35">
      <c r="A25" t="s">
        <v>288</v>
      </c>
      <c r="B25" s="7">
        <v>50205.94</v>
      </c>
    </row>
    <row r="26" spans="1:2" x14ac:dyDescent="0.35">
      <c r="A26" t="s">
        <v>289</v>
      </c>
      <c r="B26" s="7">
        <v>77695.92</v>
      </c>
    </row>
    <row r="27" spans="1:2" x14ac:dyDescent="0.35">
      <c r="A27" t="s">
        <v>290</v>
      </c>
      <c r="B27" s="7">
        <v>58609</v>
      </c>
    </row>
    <row r="28" spans="1:2" x14ac:dyDescent="0.35">
      <c r="A28" t="s">
        <v>291</v>
      </c>
      <c r="B28" s="7">
        <v>48717.87</v>
      </c>
    </row>
    <row r="29" spans="1:2" x14ac:dyDescent="0.35">
      <c r="A29" t="s">
        <v>292</v>
      </c>
      <c r="B29" s="7">
        <v>51993.98</v>
      </c>
    </row>
    <row r="30" spans="1:2" x14ac:dyDescent="0.35">
      <c r="A30" t="s">
        <v>293</v>
      </c>
      <c r="B30" s="7">
        <v>36059.9</v>
      </c>
    </row>
    <row r="31" spans="1:2" x14ac:dyDescent="0.35">
      <c r="A31" t="s">
        <v>294</v>
      </c>
      <c r="B31" s="7">
        <v>40606.99</v>
      </c>
    </row>
    <row r="32" spans="1:2" x14ac:dyDescent="0.35">
      <c r="A32" t="s">
        <v>295</v>
      </c>
      <c r="B32" s="7">
        <v>64360.1</v>
      </c>
    </row>
    <row r="33" spans="1:2" x14ac:dyDescent="0.35">
      <c r="A33" t="s">
        <v>296</v>
      </c>
      <c r="B33" s="7">
        <v>60326.59</v>
      </c>
    </row>
    <row r="34" spans="1:2" x14ac:dyDescent="0.35">
      <c r="A34" t="s">
        <v>297</v>
      </c>
      <c r="B34" s="7">
        <v>69575.259999999995</v>
      </c>
    </row>
    <row r="35" spans="1:2" x14ac:dyDescent="0.35">
      <c r="A35" t="s">
        <v>298</v>
      </c>
      <c r="B35" s="7">
        <v>59501.99</v>
      </c>
    </row>
    <row r="36" spans="1:2" x14ac:dyDescent="0.35">
      <c r="A36" t="s">
        <v>299</v>
      </c>
      <c r="B36" s="7">
        <v>80309.38</v>
      </c>
    </row>
    <row r="37" spans="1:2" x14ac:dyDescent="0.35">
      <c r="A37" t="s">
        <v>300</v>
      </c>
      <c r="B37" s="7">
        <v>53727.42</v>
      </c>
    </row>
    <row r="38" spans="1:2" x14ac:dyDescent="0.35">
      <c r="A38" t="s">
        <v>301</v>
      </c>
      <c r="B38" s="7">
        <v>48698.25</v>
      </c>
    </row>
    <row r="39" spans="1:2" x14ac:dyDescent="0.35">
      <c r="A39" t="s">
        <v>302</v>
      </c>
      <c r="B39" s="7">
        <v>62431.26</v>
      </c>
    </row>
    <row r="40" spans="1:2" x14ac:dyDescent="0.35">
      <c r="A40" t="s">
        <v>303</v>
      </c>
      <c r="B40" s="7">
        <v>53201.34</v>
      </c>
    </row>
    <row r="41" spans="1:2" x14ac:dyDescent="0.35">
      <c r="A41" t="s">
        <v>304</v>
      </c>
      <c r="B41" s="7">
        <v>51657.15</v>
      </c>
    </row>
    <row r="42" spans="1:2" x14ac:dyDescent="0.35">
      <c r="A42" t="s">
        <v>305</v>
      </c>
      <c r="B42" s="7">
        <v>47056.71</v>
      </c>
    </row>
    <row r="43" spans="1:2" x14ac:dyDescent="0.35">
      <c r="A43" t="s">
        <v>306</v>
      </c>
      <c r="B43" s="7">
        <v>52622.559999999998</v>
      </c>
    </row>
    <row r="44" spans="1:2" x14ac:dyDescent="0.35">
      <c r="A44" t="s">
        <v>307</v>
      </c>
      <c r="B44" s="7">
        <v>72315.23</v>
      </c>
    </row>
    <row r="45" spans="1:2" x14ac:dyDescent="0.35">
      <c r="A45" t="s">
        <v>308</v>
      </c>
      <c r="B45" s="7">
        <v>67463.62</v>
      </c>
    </row>
    <row r="46" spans="1:2" x14ac:dyDescent="0.35">
      <c r="A46" t="s">
        <v>309</v>
      </c>
      <c r="B46" s="7">
        <v>83281.62</v>
      </c>
    </row>
    <row r="47" spans="1:2" x14ac:dyDescent="0.35">
      <c r="A47" t="s">
        <v>310</v>
      </c>
      <c r="B47" s="7">
        <v>41535.699999999997</v>
      </c>
    </row>
    <row r="48" spans="1:2" x14ac:dyDescent="0.35">
      <c r="A48" t="s">
        <v>311</v>
      </c>
      <c r="B48" s="7">
        <v>49544.26</v>
      </c>
    </row>
    <row r="49" spans="1:2" x14ac:dyDescent="0.35">
      <c r="A49" t="s">
        <v>312</v>
      </c>
      <c r="B49" s="7">
        <v>54652.52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H A A B Q S w M E F A A C A A g A N L V C W h x 2 t u a l A A A A 9 g A A A B I A H A B D b 2 5 m a W c v U G F j a 2 F n Z S 5 4 b W w g o h g A K K A U A A A A A A A A A A A A A A A A A A A A A A A A A A A A h Y 9 L D o I w G I S v Q r q n D 0 h 8 k J 8 S w 1 Y S E x P j t q k V G q E Y W i x 3 c + G R v I I Y R d 2 5 n G + + x c z 9 e o N s a O r g o j q r W 5 M i h i k K l J H t Q Z s y R b 0 7 h g u U c d g I e R K l C k b Z 2 G S w h x R V z p 0 T Q r z 3 2 M e 4 7 U o S U c r I v l h v Z a U a g T 6 y / i + H 2 l g n j F S I w + 4 1 h k e Y x U v M 5 j N M g U w Q C m 2 + Q j T u f b Y / E P K + d n 2 n u D J h v g I y R S D v D / w B U E s D B B Q A A g A I A D S 1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t U J a D Q b k r E 4 E A A D s H w A A E w A c A E Z v c m 1 1 b G F z L 1 N l Y 3 R p b 2 4 x L m 0 g o h g A K K A U A A A A A A A A A A A A A A A A A A A A A A A A A A A A 7 V n f b 5 t I E H 6 P l P 9 h 5 D 4 Y n x C y n V 5 7 V Z U H Y p P E J 4 N T I F d F V R 8 2 e C 9 G B 6 z L g i 3 3 r + / u g v l l 7 N C r U R X F f r C 9 w 8 4 y 8 3 2 7 M 8 N A s R O 5 J A A r + R 1 8 P D 8 7 P 6 M L F O I 5 f I p x u B n A J X g 4 O j 8 D 9 r F I H D q Y S a x v n j J G E X p E F E s d h 1 D n o v 9 W I f 8 p 8 a O j O K g j Q w c F y N t Q l 7 L / X 8 R K l x 1 L m 2 o j G x 4 0 1 Z R I O M c h W w L 3 A F H Y Y B T K Y N 3 r k k 0 i 5 K k + i Y N I X I n 4 2 E I e p m 8 k 7 9 / e t T n T Q e j S 2 P d R u B H S G 3 N 2 f w d X D 9 W l x c W Z O d b M m o u d r 7 3 z M z c o e r b j / f D 4 3 j s K j d j t E 2 8 J V a K i w 6 q V O G z i F Q 5 i n L v s x D Q i P g 7 B E b K / Z x O j B A M Q C j O D L b 6 d O J k z Q 9 n y + V g o f r 7 V T C 1 F g i o F E t h 6 0 r A / 7 M v A v g c y + x r 2 o A x u a n k Z 1 K K 5 M N a s 0 c c m u F 6 c c G 0 F 1 7 e v B t d L j m e / N S D / f F 1 A D l o D 8 t 3 r A n L Y 3 t l + f 3 w k h V l 8 O e Y J X b j L i F j c W g 7 i M i Q r N 3 C w n M 2 p c Z n N E 5 k 7 m 3 O I k U o S z + 9 d J i F n J 5 v B T f N x E I F g K L W V C w R F x W G B o U N 2 X 2 n 2 Z 0 0 z R A g B 1 R g L 5 j I F L q g A M r H A m N l g 3 E + n Z X 7 3 I C j X 3 L W 8 B z L F D G g B J U O r 2 W 7 4 6 z f v h h f C 9 O X R q X 2 G x i Y E v u m k F E r D X u f E 4 4 v l U c D + o U U C 0 + z B C b n L w s R z 1 N m / R l 2 e J 1 P q S v n Q q U + H D a n b 5 a Q 2 P 2 Z X c 1 c a p c n 0 X H 1 o + 1 y d a P k p W p I + Q r 9 F Q p Y K O 7 b z 2 G H x R K 6 R G s g v E l R f y F D u z 4 P o Q 5 S p X C r f Y h R E b r T J I + O n V G I R b 7 5 / P v y R 2 3 A X u g 4 + U J 6 W t 0 K q B G R Z s x V q q l Z 2 U y H d 1 q z p o E Z 5 u / I y V c u A Y 4 q F 0 S 8 U U h d 7 9 l S J p A o 3 z a u l 4 i I Z Z Q 0 D A 9 u D L U e G 0 0 Y 8 b c T n Q 2 E L P d U 1 W 3 5 B Y o o T N z j / x S q r U N O l s p z w T B X W I C g q F 2 9 r h U + 4 5 R P S 4 i 1 T S N n J E C 4 Z 0 Q y K F h q s F S h G s 3 v D f h l g t N A V r d k X h 8 L I A S C 2 2 z 1 g 8 S I i 7 M A v c 0 A W G S D L o w L S Q j u z d N o 5 H L t g Z C 7 m a O T B a g 8 W L g e j E s T c 7 d A t R r G C A e A G I H V V z C S b A P m u A 1 M 3 w A H c e G S F a V e G r r r G l F V 1 o H q x 7 w a x D 1 f o i c s n g c N Q c h 8 9 D D o K + c + I o C i 5 E m H P c 5 / 4 l h 0 R P o 0 V q q n W L U a r D Y x j l h C u Q h J 8 Z 1 o o 7 P b K N B X s a 0 Z S C 6 3 S + n T J P h O L P 9 9 J 6 j 8 3 U o h X L l 6 b K H K D p 5 4 M f c E f W u E Q P e F E W k O f E E 2 1 a z v h M V k D w l 3 y w k o G q o O n n B l K t x Z 1 s V z i u u n z 5 K C F j u l x 8 J S L m k l Y T Z S K I d U U E v r 7 s S 9 a 8 x O P K W 1 2 W a 9 n p q 7 a + S t I d i R 1 X Y c N + 3 Q F g j o J o s X D T k e 1 + i g p p n m b n d J t 5 7 1 o E n G y + + 3 v k R y 0 T K 6 + O Z V B n x n 2 b d M X r b v T m 1 H R Z o t z r N q a o e q a J E y T o V y C C 4 D F a T n I g 1 1 b Q P 9 / F v Y b 9 R z i j Q D + A V B L A Q I t A B Q A A g A I A D S 1 Q l o c d r b m p Q A A A P Y A A A A S A A A A A A A A A A A A A A A A A A A A A A B D b 2 5 m a W c v U G F j a 2 F n Z S 5 4 b W x Q S w E C L Q A U A A I A C A A 0 t U J a D 8 r p q 6 Q A A A D p A A A A E w A A A A A A A A A A A A A A A A D x A A A A W 0 N v b n R l b n R f V H l w Z X N d L n h t b F B L A Q I t A B Q A A g A I A D S 1 Q l o N B u S s T g Q A A O w f A A A T A A A A A A A A A A A A A A A A A O I B A A B G b 3 J t d W x h c y 9 T Z W N 0 a W 9 u M S 5 t U E s F B g A A A A A D A A M A w g A A A H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+ R A A A A A A A A T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m F l Y T Q 2 Z i 0 1 M j U 4 L T Q x M 2 Y t Y j d h Z C 1 k M W I 0 M m U 3 Z T M z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V Q y M j o y N T o 0 N y 4 1 N D E 1 N z k 4 W i I g L z 4 8 R W 5 0 c n k g V H l w Z T 0 i R m l s b E N v b H V t b l R 5 c G V z I i B W Y W x 1 Z T 0 i c 0 F n U T 0 i I C 8 + P E V u d H J 5 I F R 5 c G U 9 I k Z p b G x D b 2 x 1 b W 5 O Y W 1 l c y I g V m F s d W U 9 I n N b J n F 1 b 3 Q 7 e W V h c i Z x d W 9 0 O y w m c X V v d D t 0 b 3 R h b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3 l l Y X I s M H 0 m c X V v d D s s J n F 1 b 3 Q 7 U 2 V j d G l v b j E v U X V l c n k x L 0 F 1 d G 9 S Z W 1 v d m V k Q 2 9 s d W 1 u c z E u e 3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L 0 F 1 d G 9 S Z W 1 v d m V k Q 2 9 s d W 1 u c z E u e 3 l l Y X I s M H 0 m c X V v d D s s J n F 1 b 3 Q 7 U 2 V j d G l v b j E v U X V l c n k x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2 M 3 Y m I y M y 0 1 O D M 4 L T Q z N W U t O W V j O C 0 0 O G V j Y z A 1 N z A y O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l U M j M 6 M D I 6 M z c u M j Q 2 M j E z O V o i I C 8 + P E V u d H J 5 I F R 5 c G U 9 I k Z p b G x D b 2 x 1 b W 5 U e X B l c y I g V m F s d W U 9 I n N C Z 1 E 9 I i A v P j x F b n R y e S B U e X B l P S J G a W x s Q 2 9 s d W 1 u T m F t Z X M i I F Z h b H V l P S J z W y Z x d W 9 0 O 3 N 0 Y X R l J n F 1 b 3 Q 7 L C Z x d W 9 0 O 3 R v d G F s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t z d G F 0 Z S w w f S Z x d W 9 0 O y w m c X V v d D t T Z W N 0 a W 9 u M S 9 R d W V y e T I v Q X V 0 b 1 J l b W 9 2 Z W R D b 2 x 1 b W 5 z M S 5 7 d G 9 0 Y W x S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i 9 B d X R v U m V t b 3 Z l Z E N v b H V t b n M x L n t z d G F 0 Z S w w f S Z x d W 9 0 O y w m c X V v d D t T Z W N 0 a W 9 u M S 9 R d W V y e T I v Q X V 0 b 1 J l b W 9 2 Z W R D b 2 x 1 b W 5 z M S 5 7 d G 9 0 Y W x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z Z G J k M z U t N D B l Y S 0 0 O D N h L W E 2 N D M t N j E 3 O D k w Y m E x O G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5 V D I z O j E x O j U y L j k y M T c z M z R a I i A v P j x F b n R y e S B U e X B l P S J G a W x s Q 2 9 s d W 1 u V H l w Z X M i I F Z h b H V l P S J z Q m d R P S I g L z 4 8 R W 5 0 c n k g V H l w Z T 0 i R m l s b E N v b H V t b k 5 h b W V z I i B W Y W x 1 Z T 0 i c 1 s m c X V v d D t z d G F 0 Z S Z x d W 9 0 O y w m c X V v d D t 0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X V 0 b 1 J l b W 9 2 Z W R D b 2 x 1 b W 5 z M S 5 7 c 3 R h d G U s M H 0 m c X V v d D s s J n F 1 b 3 Q 7 U 2 V j d G l v b j E v U X V l c n k z L 0 F 1 d G 9 S Z W 1 v d m V k Q 2 9 s d W 1 u c z E u e 3 R v d G F s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M v Q X V 0 b 1 J l b W 9 2 Z W R D b 2 x 1 b W 5 z M S 5 7 c 3 R h d G U s M H 0 m c X V v d D s s J n F 1 b 3 Q 7 U 2 V j d G l v b j E v U X V l c n k z L 0 F 1 d G 9 S Z W 1 v d m V k Q 2 9 s d W 1 u c z E u e 3 R v d G F s U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O G J k Z W I 0 L T Q z N z A t N D c 2 Y y 0 4 N j A 3 L T l j N D R h Z j k z Z T Z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V Q y M z o x M z o w M i 4 1 M D I y N T Y z W i I g L z 4 8 R W 5 0 c n k g V H l w Z T 0 i R m l s b E N v b H V t b l R 5 c G V z I i B W Y W x 1 Z T 0 i c 0 J n U T 0 i I C 8 + P E V u d H J 5 I F R 5 c G U 9 I k Z p b G x D b 2 x 1 b W 5 O Y W 1 l c y I g V m F s d W U 9 I n N b J n F 1 b 3 Q 7 c 3 R h d G U m c X V v d D s s J n F 1 b 3 Q 7 d G 9 0 Y W x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0 L 0 F 1 d G 9 S Z W 1 v d m V k Q 2 9 s d W 1 u c z E u e 3 N 0 Y X R l L D B 9 J n F 1 b 3 Q 7 L C Z x d W 9 0 O 1 N l Y 3 R p b 2 4 x L 1 F 1 Z X J 5 N C 9 B d X R v U m V t b 3 Z l Z E N v b H V t b n M x L n t 0 b 3 R h b F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0 L 0 F 1 d G 9 S Z W 1 v d m V k Q 2 9 s d W 1 u c z E u e 3 N 0 Y X R l L D B 9 J n F 1 b 3 Q 7 L C Z x d W 9 0 O 1 N l Y 3 R p b 2 4 x L 1 F 1 Z X J 5 N C 9 B d X R v U m V t b 3 Z l Z E N v b H V t b n M x L n t 0 b 3 R h b F J l d m V u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j k y Z j k 2 Z i 1 j O G Q w L T Q 3 Y j Y t Y T Q 3 N S 0 w N j J h N G F i Z W I y N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l U M j M 6 M T Q 6 M D Y u M D g x M D c z M l o i I C 8 + P E V u d H J 5 I F R 5 c G U 9 I k Z p b G x D b 2 x 1 b W 5 U e X B l c y I g V m F s d W U 9 I n N C Z 1 E 9 I i A v P j x F b n R y e S B U e X B l P S J G a W x s Q 2 9 s d W 1 u T m F t Z X M i I F Z h b H V l P S J z W y Z x d W 9 0 O 3 N 0 Y X R l J n F 1 b 3 Q 7 L C Z x d W 9 0 O 3 R v d G F s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B d X R v U m V t b 3 Z l Z E N v b H V t b n M x L n t z d G F 0 Z S w w f S Z x d W 9 0 O y w m c X V v d D t T Z W N 0 a W 9 u M S 9 R d W V y e T U v Q X V 0 b 1 J l b W 9 2 Z W R D b 2 x 1 b W 5 z M S 5 7 d G 9 0 Y W x S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N S 9 B d X R v U m V t b 3 Z l Z E N v b H V t b n M x L n t z d G F 0 Z S w w f S Z x d W 9 0 O y w m c X V v d D t T Z W N 0 a W 9 u M S 9 R d W V y e T U v Q X V 0 b 1 J l b W 9 2 Z W R D b 2 x 1 b W 5 z M S 5 7 d G 9 0 Y W x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j N G N m Z W U t M 2 U z M y 0 0 M 2 Y x L W I 0 O D M t O D J i O G Q x N 2 Z l Y m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5 V D I z O j E 1 O j A 2 L j A y M z U 1 N z d a I i A v P j x F b n R y e S B U e X B l P S J G a W x s Q 2 9 s d W 1 u V H l w Z X M i I F Z h b H V l P S J z Q m d R P S I g L z 4 8 R W 5 0 c n k g V H l w Z T 0 i R m l s b E N v b H V t b k 5 h b W V z I i B W Y W x 1 Z T 0 i c 1 s m c X V v d D t z d G F 0 Z S Z x d W 9 0 O y w m c X V v d D t 0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Y v Q X V 0 b 1 J l b W 9 2 Z W R D b 2 x 1 b W 5 z M S 5 7 c 3 R h d G U s M H 0 m c X V v d D s s J n F 1 b 3 Q 7 U 2 V j d G l v b j E v U X V l c n k 2 L 0 F 1 d G 9 S Z W 1 v d m V k Q 2 9 s d W 1 u c z E u e 3 R v d G F s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Y v Q X V 0 b 1 J l b W 9 2 Z W R D b 2 x 1 b W 5 z M S 5 7 c 3 R h d G U s M H 0 m c X V v d D s s J n F 1 b 3 Q 7 U 2 V j d G l v b j E v U X V l c n k 2 L 0 F 1 d G 9 S Z W 1 v d m V k Q 2 9 s d W 1 u c z E u e 3 R v d G F s U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2 N 2 N m M G J k L W U 5 Z j U t N D Q z M C 1 h N z J l L T E 4 O D J l N T A 0 N D N h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l U M j M 6 N T A 6 M j Y u M D g x M z A 5 O V o i I C 8 + P E V u d H J 5 I F R 5 c G U 9 I k Z p b G x D b 2 x 1 b W 5 U e X B l c y I g V m F s d W U 9 I n N C Z 0 l F I i A v P j x F b n R y e S B U e X B l P S J G a W x s Q 2 9 s d W 1 u T m F t Z X M i I F Z h b H V l P S J z W y Z x d W 9 0 O 3 B y b 3 Z p b m N l J n F 1 b 3 Q 7 L C Z x d W 9 0 O 3 l l Y X I m c X V v d D s s J n F 1 b 3 Q 7 d G 9 0 Y W x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y 9 B d X R v U m V t b 3 Z l Z E N v b H V t b n M x L n t w c m 9 2 a W 5 j Z S w w f S Z x d W 9 0 O y w m c X V v d D t T Z W N 0 a W 9 u M S 9 R d W V y e T c v Q X V 0 b 1 J l b W 9 2 Z W R D b 2 x 1 b W 5 z M S 5 7 e W V h c i w x f S Z x d W 9 0 O y w m c X V v d D t T Z W N 0 a W 9 u M S 9 R d W V y e T c v Q X V 0 b 1 J l b W 9 2 Z W R D b 2 x 1 b W 5 z M S 5 7 d G 9 0 Y W x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c v Q X V 0 b 1 J l b W 9 2 Z W R D b 2 x 1 b W 5 z M S 5 7 c H J v d m l u Y 2 U s M H 0 m c X V v d D s s J n F 1 b 3 Q 7 U 2 V j d G l v b j E v U X V l c n k 3 L 0 F 1 d G 9 S Z W 1 v d m V k Q 2 9 s d W 1 u c z E u e 3 l l Y X I s M X 0 m c X V v d D s s J n F 1 b 3 Q 7 U 2 V j d G l v b j E v U X V l c n k 3 L 0 F 1 d G 9 S Z W 1 v d m V k Q 2 9 s d W 1 u c z E u e 3 R v d G F s U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j I 0 M z l m N S 0 1 Y z I 4 L T Q x M D A t O W J m N S 0 x O T Y z Y T Q 4 Y W I 0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A 6 M z k 6 M T g u M T k 2 M D Y 1 N F o i I C 8 + P E V u d H J 5 I F R 5 c G U 9 I k Z p b G x D b 2 x 1 b W 5 U e X B l c y I g V m F s d W U 9 I n N C Z 1 E 9 I i A v P j x F b n R y e S B U e X B l P S J G a W x s Q 2 9 s d W 1 u T m F t Z X M i I F Z h b H V l P S J z W y Z x d W 9 0 O 3 B y b 3 Z p b m N l J n F 1 b 3 Q 7 L C Z x d W 9 0 O 3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g v Q X V 0 b 1 J l b W 9 2 Z W R D b 2 x 1 b W 5 z M S 5 7 c H J v d m l u Y 2 U s M H 0 m c X V v d D s s J n F 1 b 3 Q 7 U 2 V j d G l v b j E v U X V l c n k 4 L 0 F 1 d G 9 S Z W 1 v d m V k Q 2 9 s d W 1 u c z E u e 3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4 L 0 F 1 d G 9 S Z W 1 v d m V k Q 2 9 s d W 1 u c z E u e 3 B y b 3 Z p b m N l L D B 9 J n F 1 b 3 Q 7 L C Z x d W 9 0 O 1 N l Y 3 R p b 2 4 x L 1 F 1 Z X J 5 O C 9 B d X R v U m V t b 3 Z l Z E N v b H V t b n M x L n t 0 b 3 R h b F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4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2 Y m V h Z T A t Z j Z h M C 0 0 N D g 1 L W F h M m M t M j I y N D k z Z W V m N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y M D o z O T o x O C 4 x O T Y w N j U 0 W i I g L z 4 8 R W 5 0 c n k g V H l w Z T 0 i R m l s b E N v b H V t b l R 5 c G V z I i B W Y W x 1 Z T 0 i c 0 J n U T 0 i I C 8 + P E V u d H J 5 I F R 5 c G U 9 I k Z p b G x D b 2 x 1 b W 5 O Y W 1 l c y I g V m F s d W U 9 I n N b J n F 1 b 3 Q 7 c H J v d m l u Y 2 U m c X V v d D s s J n F 1 b 3 Q 7 d G 9 0 Y W x T Y W x l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4 L 0 F 1 d G 9 S Z W 1 v d m V k Q 2 9 s d W 1 u c z E u e 3 B y b 3 Z p b m N l L D B 9 J n F 1 b 3 Q 7 L C Z x d W 9 0 O 1 N l Y 3 R p b 2 4 x L 1 F 1 Z X J 5 O C 9 B d X R v U m V t b 3 Z l Z E N v b H V t b n M x L n t 0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O C 9 B d X R v U m V t b 3 Z l Z E N v b H V t b n M x L n t w c m 9 2 a W 5 j Z S w w f S Z x d W 9 0 O y w m c X V v d D t T Z W N 0 a W 9 u M S 9 R d W V y e T g v Q X V 0 b 1 J l b W 9 2 Z W R D b 2 x 1 b W 5 z M S 5 7 d G 9 0 Y W x T Y W x l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c 4 O W M 4 Z S 0 x N j I 5 L T Q 2 Y m U t Y m J j O C 0 3 N z N l O T k z M W M z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A 6 N D I 6 M z I u N j U x M z g 2 N F o i I C 8 + P E V u d H J 5 I F R 5 c G U 9 I k Z p b G x D b 2 x 1 b W 5 U e X B l c y I g V m F s d W U 9 I n N C Z 1 E 9 I i A v P j x F b n R y e S B U e X B l P S J G a W x s Q 2 9 s d W 1 u T m F t Z X M i I F Z h b H V l P S J z W y Z x d W 9 0 O 1 B y b 3 Z p b m N l J n F 1 b 3 Q 7 L C Z x d W 9 0 O 1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k v Q X V 0 b 1 J l b W 9 2 Z W R D b 2 x 1 b W 5 z M S 5 7 U H J v d m l u Y 2 U s M H 0 m c X V v d D s s J n F 1 b 3 Q 7 U 2 V j d G l v b j E v U X V l c n k 5 L 0 F 1 d G 9 S Z W 1 v d m V k Q 2 9 s d W 1 u c z E u e 1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5 L 0 F 1 d G 9 S Z W 1 v d m V k Q 2 9 s d W 1 u c z E u e 1 B y b 3 Z p b m N l L D B 9 J n F 1 b 3 Q 7 L C Z x d W 9 0 O 1 N l Y 3 R p b 2 4 x L 1 F 1 Z X J 5 O S 9 B d X R v U m V t b 3 Z l Z E N v b H V t b n M x L n t U b 3 R h b F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Z m M D l l N D I t M m V m Z i 0 0 Z j k 2 L W J j Y 2 Y t O D F h Y T J i N z Y y M z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O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I w O j Q y O j M y L j Y 1 M T M 4 N j R a I i A v P j x F b n R y e S B U e X B l P S J G a W x s Q 2 9 s d W 1 u V H l w Z X M i I F Z h b H V l P S J z Q m d R P S I g L z 4 8 R W 5 0 c n k g V H l w Z T 0 i R m l s b E N v b H V t b k 5 h b W V z I i B W Y W x 1 Z T 0 i c 1 s m c X V v d D t Q c m 9 2 a W 5 j Z S Z x d W 9 0 O y w m c X V v d D t U b 3 R h b F N h b G V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k v Q X V 0 b 1 J l b W 9 2 Z W R D b 2 x 1 b W 5 z M S 5 7 U H J v d m l u Y 2 U s M H 0 m c X V v d D s s J n F 1 b 3 Q 7 U 2 V j d G l v b j E v U X V l c n k 5 L 0 F 1 d G 9 S Z W 1 v d m V k Q 2 9 s d W 1 u c z E u e 1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5 L 0 F 1 d G 9 S Z W 1 v d m V k Q 2 9 s d W 1 u c z E u e 1 B y b 3 Z p b m N l L D B 9 J n F 1 b 3 Q 7 L C Z x d W 9 0 O 1 N l Y 3 R p b 2 4 x L 1 F 1 Z X J 5 O S 9 B d X R v U m V t b 3 Z l Z E N v b H V t b n M x L n t U b 3 R h b F N h b G V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c n k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T Z m Z D E z M C 1 h N 2 Q 0 L T Q 2 M D U t Y W F h N S 0 4 Z W N l N z A 2 Y 2 E w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M 6 M T E 6 M z c u N j Y 3 O T Y 4 N l o i I C 8 + P E V u d H J 5 I F R 5 c G U 9 I k Z p b G x D b 2 x 1 b W 5 U e X B l c y I g V m F s d W U 9 I n N B Z 1 l D Q W d R P S I g L z 4 8 R W 5 0 c n k g V H l w Z T 0 i R m l s b E N v b H V t b k 5 h b W V z I i B W Y W x 1 Z T 0 i c 1 s m c X V v d D t w c m 9 k d W N 0 S W Q m c X V v d D s s J n F 1 b 3 Q 7 c H J v Z H V j d E 5 h b W U m c X V v d D s s J n F 1 b 3 Q 7 c 2 F s Z X N Z Z W F y J n F 1 b 3 Q 7 L C Z x d W 9 0 O 3 R v d G F s U X V h b n R p d H l T b 2 x k J n F 1 b 3 Q 7 L C Z x d W 9 0 O 3 R v d G F s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A v Q X V 0 b 1 J l b W 9 2 Z W R D b 2 x 1 b W 5 z M S 5 7 c H J v Z H V j d E l k L D B 9 J n F 1 b 3 Q 7 L C Z x d W 9 0 O 1 N l Y 3 R p b 2 4 x L 1 F 1 Z X J 5 M T A v Q X V 0 b 1 J l b W 9 2 Z W R D b 2 x 1 b W 5 z M S 5 7 c H J v Z H V j d E 5 h b W U s M X 0 m c X V v d D s s J n F 1 b 3 Q 7 U 2 V j d G l v b j E v U X V l c n k x M C 9 B d X R v U m V t b 3 Z l Z E N v b H V t b n M x L n t z Y W x l c 1 l l Y X I s M n 0 m c X V v d D s s J n F 1 b 3 Q 7 U 2 V j d G l v b j E v U X V l c n k x M C 9 B d X R v U m V t b 3 Z l Z E N v b H V t b n M x L n t 0 b 3 R h b F F 1 Y W 5 0 a X R 5 U 2 9 s Z C w z f S Z x d W 9 0 O y w m c X V v d D t T Z W N 0 a W 9 u M S 9 R d W V y e T E w L 0 F 1 d G 9 S Z W 1 v d m V k Q 2 9 s d W 1 u c z E u e 3 R v d G F s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V y e T E w L 0 F 1 d G 9 S Z W 1 v d m V k Q 2 9 s d W 1 u c z E u e 3 B y b 2 R 1 Y 3 R J Z C w w f S Z x d W 9 0 O y w m c X V v d D t T Z W N 0 a W 9 u M S 9 R d W V y e T E w L 0 F 1 d G 9 S Z W 1 v d m V k Q 2 9 s d W 1 u c z E u e 3 B y b 2 R 1 Y 3 R O Y W 1 l L D F 9 J n F 1 b 3 Q 7 L C Z x d W 9 0 O 1 N l Y 3 R p b 2 4 x L 1 F 1 Z X J 5 M T A v Q X V 0 b 1 J l b W 9 2 Z W R D b 2 x 1 b W 5 z M S 5 7 c 2 F s Z X N Z Z W F y L D J 9 J n F 1 b 3 Q 7 L C Z x d W 9 0 O 1 N l Y 3 R p b 2 4 x L 1 F 1 Z X J 5 M T A v Q X V 0 b 1 J l b W 9 2 Z W R D b 2 x 1 b W 5 z M S 5 7 d G 9 0 Y W x R d W F u d G l 0 e V N v b G Q s M 3 0 m c X V v d D s s J n F 1 b 3 Q 7 U 2 V j d G l v b j E v U X V l c n k x M C 9 B d X R v U m V t b 3 Z l Z E N v b H V t b n M x L n t 0 b 3 R h b F J l d m V u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N W N j O W M 5 L T V i O T Y t N G M w M i 0 4 Z W Q 0 L W Z l N 2 F i Z T E z M z d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M 6 M T E 6 M z c u N j Y 3 O T Y 4 N l o i I C 8 + P E V u d H J 5 I F R 5 c G U 9 I k Z p b G x D b 2 x 1 b W 5 U e X B l c y I g V m F s d W U 9 I n N B Z 1 l D Q W d R P S I g L z 4 8 R W 5 0 c n k g V H l w Z T 0 i R m l s b E N v b H V t b k 5 h b W V z I i B W Y W x 1 Z T 0 i c 1 s m c X V v d D t w c m 9 k d W N 0 S W Q m c X V v d D s s J n F 1 b 3 Q 7 c H J v Z H V j d E 5 h b W U m c X V v d D s s J n F 1 b 3 Q 7 c 2 F s Z X N Z Z W F y J n F 1 b 3 Q 7 L C Z x d W 9 0 O 3 R v d G F s U X V h b n R p d H l T b 2 x k J n F 1 b 3 Q 7 L C Z x d W 9 0 O 3 R v d G F s U m V 2 Z W 5 1 Z S Z x d W 9 0 O 1 0 i I C 8 + P E V u d H J 5 I F R 5 c G U 9 I k Z p b G x T d G F 0 d X M i I F Z h b H V l P S J z Q 2 9 t c G x l d G U i I C 8 + P E V u d H J 5 I F R 5 c G U 9 I k Z p b G x D b 3 V u d C I g V m F s d W U 9 I m w 3 N j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A v Q X V 0 b 1 J l b W 9 2 Z W R D b 2 x 1 b W 5 z M S 5 7 c H J v Z H V j d E l k L D B 9 J n F 1 b 3 Q 7 L C Z x d W 9 0 O 1 N l Y 3 R p b 2 4 x L 1 F 1 Z X J 5 M T A v Q X V 0 b 1 J l b W 9 2 Z W R D b 2 x 1 b W 5 z M S 5 7 c H J v Z H V j d E 5 h b W U s M X 0 m c X V v d D s s J n F 1 b 3 Q 7 U 2 V j d G l v b j E v U X V l c n k x M C 9 B d X R v U m V t b 3 Z l Z E N v b H V t b n M x L n t z Y W x l c 1 l l Y X I s M n 0 m c X V v d D s s J n F 1 b 3 Q 7 U 2 V j d G l v b j E v U X V l c n k x M C 9 B d X R v U m V t b 3 Z l Z E N v b H V t b n M x L n t 0 b 3 R h b F F 1 Y W 5 0 a X R 5 U 2 9 s Z C w z f S Z x d W 9 0 O y w m c X V v d D t T Z W N 0 a W 9 u M S 9 R d W V y e T E w L 0 F 1 d G 9 S Z W 1 v d m V k Q 2 9 s d W 1 u c z E u e 3 R v d G F s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V y e T E w L 0 F 1 d G 9 S Z W 1 v d m V k Q 2 9 s d W 1 u c z E u e 3 B y b 2 R 1 Y 3 R J Z C w w f S Z x d W 9 0 O y w m c X V v d D t T Z W N 0 a W 9 u M S 9 R d W V y e T E w L 0 F 1 d G 9 S Z W 1 v d m V k Q 2 9 s d W 1 u c z E u e 3 B y b 2 R 1 Y 3 R O Y W 1 l L D F 9 J n F 1 b 3 Q 7 L C Z x d W 9 0 O 1 N l Y 3 R p b 2 4 x L 1 F 1 Z X J 5 M T A v Q X V 0 b 1 J l b W 9 2 Z W R D b 2 x 1 b W 5 z M S 5 7 c 2 F s Z X N Z Z W F y L D J 9 J n F 1 b 3 Q 7 L C Z x d W 9 0 O 1 N l Y 3 R p b 2 4 x L 1 F 1 Z X J 5 M T A v Q X V 0 b 1 J l b W 9 2 Z W R D b 2 x 1 b W 5 z M S 5 7 d G 9 0 Y W x R d W F u d G l 0 e V N v b G Q s M 3 0 m c X V v d D s s J n F 1 b 3 Q 7 U 2 V j d G l v b j E v U X V l c n k x M C 9 B d X R v U m V t b 3 Z l Z E N v b H V t b n M x L n t 0 b 3 R h b F J l d m V u d W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W F h Z G J j Z S 1 h N T d l L T Q y N m U t O G V l M S 1 k M 2 F j N G E 2 M T Z k Y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N z o z N z o w M S 4 w M T E w M j Q 1 W i I g L z 4 8 R W 5 0 c n k g V H l w Z T 0 i R m l s b E N v b H V t b l R 5 c G V z I i B W Y W x 1 Z T 0 i c 0 J n S T 0 i I C 8 + P E V u d H J 5 I F R 5 c G U 9 I k Z p b G x D b 2 x 1 b W 5 O Y W 1 l c y I g V m F s d W U 9 I n N b J n F 1 b 3 Q 7 d 2 F y Z W h v d X N l T m F t Z S Z x d W 9 0 O y w m c X V v d D t 0 b 3 R h b F N o a X B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S 9 B d X R v U m V t b 3 Z l Z E N v b H V t b n M x L n t 3 Y X J l a G 9 1 c 2 V O Y W 1 l L D B 9 J n F 1 b 3 Q 7 L C Z x d W 9 0 O 1 N l Y 3 R p b 2 4 x L 1 F 1 Z X J 5 M T E v Q X V 0 b 1 J l b W 9 2 Z W R D b 2 x 1 b W 5 z M S 5 7 d G 9 0 Y W x T a G l w b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E x L 0 F 1 d G 9 S Z W 1 v d m V k Q 2 9 s d W 1 u c z E u e 3 d h c m V o b 3 V z Z U 5 h b W U s M H 0 m c X V v d D s s J n F 1 b 3 Q 7 U 2 V j d G l v b j E v U X V l c n k x M S 9 B d X R v U m V t b 3 Z l Z E N v b H V t b n M x L n t 0 b 3 R h b F N o a X B t Z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Z k M z k 5 Z S 0 0 M m V l L T Q 0 M D A t Y j Q x O C 0 2 N 2 Q 0 O T E x N D A 2 Z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3 O j M 5 O j M 3 L j g z N T k 0 N z h a I i A v P j x F b n R y e S B U e X B l P S J G a W x s Q 2 9 s d W 1 u V H l w Z X M i I F Z h b H V l P S J z Q m d J P S I g L z 4 8 R W 5 0 c n k g V H l w Z T 0 i R m l s b E N v b H V t b k 5 h b W V z I i B W Y W x 1 Z T 0 i c 1 s m c X V v d D t 3 Y X J l a G 9 1 c 2 V O Y W 1 l J n F 1 b 3 Q 7 L C Z x d W 9 0 O 3 R v d G F s U 2 h p c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y L 0 F 1 d G 9 S Z W 1 v d m V k Q 2 9 s d W 1 u c z E u e 3 d h c m V o b 3 V z Z U 5 h b W U s M H 0 m c X V v d D s s J n F 1 b 3 Q 7 U 2 V j d G l v b j E v U X V l c n k x M i 9 B d X R v U m V t b 3 Z l Z E N v b H V t b n M x L n t 0 b 3 R h b F N o a X B t Z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T I v Q X V 0 b 1 J l b W 9 2 Z W R D b 2 x 1 b W 5 z M S 5 7 d 2 F y Z W h v d X N l T m F t Z S w w f S Z x d W 9 0 O y w m c X V v d D t T Z W N 0 a W 9 u M S 9 R d W V y e T E y L 0 F 1 d G 9 S Z W 1 v d m V k Q 2 9 s d W 1 u c z E u e 3 R v d G F s U 2 h p c G 1 l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Y z M z M T R j L T M w M T U t N D g w Z i 0 5 M G I 3 L W J i M m V l Y W U z N T I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c 6 N D M 6 N D g u O D A x N z c 3 M V o i I C 8 + P E V u d H J 5 I F R 5 c G U 9 I k Z p b G x D b 2 x 1 b W 5 U e X B l c y I g V m F s d W U 9 I n N C Z 0 k 9 I i A v P j x F b n R y e S B U e X B l P S J G a W x s Q 2 9 s d W 1 u T m F t Z X M i I F Z h b H V l P S J z W y Z x d W 9 0 O 3 d h c m V o b 3 V z Z U 5 h b W U m c X V v d D s s J n F 1 b 3 Q 7 d G 9 0 Y W x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M v Q X V 0 b 1 J l b W 9 2 Z W R D b 2 x 1 b W 5 z M S 5 7 d 2 F y Z W h v d X N l T m F t Z S w w f S Z x d W 9 0 O y w m c X V v d D t T Z W N 0 a W 9 u M S 9 R d W V y e T E z L 0 F 1 d G 9 S Z W 1 v d m V k Q 2 9 s d W 1 u c z E u e 3 R v d G F s U X V h b n R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M y 9 B d X R v U m V t b 3 Z l Z E N v b H V t b n M x L n t 3 Y X J l a G 9 1 c 2 V O Y W 1 l L D B 9 J n F 1 b 3 Q 7 L C Z x d W 9 0 O 1 N l Y 3 R p b 2 4 x L 1 F 1 Z X J 5 M T M v Q X V 0 b 1 J l b W 9 2 Z W R D b 2 x 1 b W 5 z M S 5 7 d G 9 0 Y W x R d W F u d G l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h h N T V l N z Y t N z R i N C 0 0 N D U x L T l j N W U t N W N j Z m M y N T E 4 Z W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j M 6 N D U 6 N D k u M D M w N j Y w M l o i I C 8 + P E V u d H J 5 I F R 5 c G U 9 I k Z p b G x D b 2 x 1 b W 5 U e X B l c y I g V m F s d W U 9 I n N C Z 0 k 9 I i A v P j x F b n R y e S B U e X B l P S J G a W x s Q 2 9 s d W 1 u T m F t Z X M i I F Z h b H V l P S J z W y Z x d W 9 0 O 3 B y b 2 R 1 Y 3 R O Y W 1 l J n F 1 b 3 Q 7 L C Z x d W 9 0 O 3 R v d G F s S W 5 2 Z W 5 0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N C 9 B d X R v U m V t b 3 Z l Z E N v b H V t b n M x L n t w c m 9 k d W N 0 T m F t Z S w w f S Z x d W 9 0 O y w m c X V v d D t T Z W N 0 a W 9 u M S 9 R d W V y e T E 0 L 0 F 1 d G 9 S Z W 1 v d m V k Q 2 9 s d W 1 u c z E u e 3 R v d G F s S W 5 2 Z W 5 0 b 3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T Q v Q X V 0 b 1 J l b W 9 2 Z W R D b 2 x 1 b W 5 z M S 5 7 c H J v Z H V j d E 5 h b W U s M H 0 m c X V v d D s s J n F 1 b 3 Q 7 U 2 V j d G l v b j E v U X V l c n k x N C 9 B d X R v U m V t b 3 Z l Z E N v b H V t b n M x L n t 0 b 3 R h b E l u d m V u d G 9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A z O G Q x M W U t N 2 R m Y i 0 0 Y W R l L T g 2 N D I t N G U w N m U w M W R l Z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y M D o w N D o 1 O C 4 0 M j I 4 N z M 5 W i I g L z 4 8 R W 5 0 c n k g V H l w Z T 0 i R m l s b E N v b H V t b l R 5 c G V z I i B W Y W x 1 Z T 0 i c 0 J n S T 0 i I C 8 + P E V u d H J 5 I F R 5 c G U 9 I k Z p b G x D b 2 x 1 b W 5 O Y W 1 l c y I g V m F s d W U 9 I n N b J n F 1 b 3 Q 7 c H J v Z H V j d E 5 h b W U m c X V v d D s s J n F 1 b 3 Q 7 Y X Z l c m F n Z V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U v Q X V 0 b 1 J l b W 9 2 Z W R D b 2 x 1 b W 5 z M S 5 7 c H J v Z H V j d E 5 h b W U s M H 0 m c X V v d D s s J n F 1 b 3 Q 7 U 2 V j d G l v b j E v U X V l c n k x N S 9 B d X R v U m V t b 3 Z l Z E N v b H V t b n M x L n t h d m V y Y W d l U m F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T U v Q X V 0 b 1 J l b W 9 2 Z W R D b 2 x 1 b W 5 z M S 5 7 c H J v Z H V j d E 5 h b W U s M H 0 m c X V v d D s s J n F 1 b 3 Q 7 U 2 V j d G l v b j E v U X V l c n k x N S 9 B d X R v U m V t b 3 Z l Z E N v b H V t b n M x L n t h d m V y Y W d l U m F 0 a W 5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j Y 2 O G F i M i 1 k Y 2 Y 5 L T R m O T Y t Y T R l M C 0 3 Y W E 3 Y 2 V k N m Y 1 Y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M D k 6 M j k u N z Y 1 N D Q 2 O F o i I C 8 + P E V u d H J 5 I F R 5 c G U 9 I k Z p b G x D b 2 x 1 b W 5 U e X B l c y I g V m F s d W U 9 I n N C Z 0 l D I i A v P j x F b n R y e S B U e X B l P S J G a W x s Q 2 9 s d W 1 u T m F t Z X M i I F Z h b H V l P S J z W y Z x d W 9 0 O 3 B y b 2 R 1 Y 3 R O Y W 1 l J n F 1 b 3 Q 7 L C Z x d W 9 0 O 2 F 2 Z X J h Z 2 V S Y X R p b m c m c X V v d D s s J n F 1 b 3 Q 7 d G 9 0 Y W x S Z X Z p Z X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N i 9 B d X R v U m V t b 3 Z l Z E N v b H V t b n M x L n t w c m 9 k d W N 0 T m F t Z S w w f S Z x d W 9 0 O y w m c X V v d D t T Z W N 0 a W 9 u M S 9 R d W V y e T E 2 L 0 F 1 d G 9 S Z W 1 v d m V k Q 2 9 s d W 1 u c z E u e 2 F 2 Z X J h Z 2 V S Y X R p b m c s M X 0 m c X V v d D s s J n F 1 b 3 Q 7 U 2 V j d G l v b j E v U X V l c n k x N i 9 B d X R v U m V t b 3 Z l Z E N v b H V t b n M x L n t 0 b 3 R h b F J l d m l l d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x N i 9 B d X R v U m V t b 3 Z l Z E N v b H V t b n M x L n t w c m 9 k d W N 0 T m F t Z S w w f S Z x d W 9 0 O y w m c X V v d D t T Z W N 0 a W 9 u M S 9 R d W V y e T E 2 L 0 F 1 d G 9 S Z W 1 v d m V k Q 2 9 s d W 1 u c z E u e 2 F 2 Z X J h Z 2 V S Y X R p b m c s M X 0 m c X V v d D s s J n F 1 b 3 Q 7 U 2 V j d G l v b j E v U X V l c n k x N i 9 B d X R v U m V t b 3 Z l Z E N v b H V t b n M x L n t 0 b 3 R h b F J l d m l l d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N j I w Y T A y L T d i Y z A t N G N k M S 0 4 Y 2 E z L T h i Y j g z N W Z i M z Y 2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z O j M y O j M y L j c x N T Y x N D h a I i A v P j x F b n R y e S B U e X B l P S J G a W x s Q 2 9 s d W 1 u V H l w Z X M i I F Z h b H V l P S J z Q m d R P S I g L z 4 8 R W 5 0 c n k g V H l w Z T 0 i R m l s b E N v b H V t b k 5 h b W V z I i B W Y W x 1 Z T 0 i c 1 s m c X V v d D t N b 2 5 0 a F l l Y X I m c X V v d D s s J n F 1 b 3 Q 7 T W 9 u d G h s e V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3 L 0 F 1 d G 9 S Z W 1 v d m V k Q 2 9 s d W 1 u c z E u e 0 1 v b n R o W W V h c i w w f S Z x d W 9 0 O y w m c X V v d D t T Z W N 0 a W 9 u M S 9 R d W V y e T E 3 L 0 F 1 d G 9 S Z W 1 v d m V k Q 2 9 s d W 1 u c z E u e 0 1 v b n R o b H l S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T c v Q X V 0 b 1 J l b W 9 2 Z W R D b 2 x 1 b W 5 z M S 5 7 T W 9 u d G h Z Z W F y L D B 9 J n F 1 b 3 Q 7 L C Z x d W 9 0 O 1 N l Y 3 R p b 2 4 x L 1 F 1 Z X J 5 M T c v Q X V 0 b 1 J l b W 9 2 Z W R D b 2 x 1 b W 5 z M S 5 7 T W 9 u d G h s e V J l d m V u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N D Y 2 M W J l L T Y 1 O T c t N D F l O S 1 i Z T B k L T A z Z D F l O W U 5 M z I 4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z O j M 3 O j E 0 L j Y 4 M z k 1 M D J a I i A v P j x F b n R y e S B U e X B l P S J G a W x s Q 2 9 s d W 1 u V H l w Z X M i I F Z h b H V l P S J z Q m d R P S I g L z 4 8 R W 5 0 c n k g V H l w Z T 0 i R m l s b E N v b H V t b k 5 h b W V z I i B W Y W x 1 Z T 0 i c 1 s m c X V v d D t N b 2 5 0 a E 5 h b W U m c X V v d D s s J n F 1 b 3 Q 7 V G 9 0 Y W x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O C 9 B d X R v U m V t b 3 Z l Z E N v b H V t b n M x L n t N b 2 5 0 a E 5 h b W U s M H 0 m c X V v d D s s J n F 1 b 3 Q 7 U 2 V j d G l v b j E v U X V l c n k x O C 9 B d X R v U m V t b 3 Z l Z E N v b H V t b n M x L n t U b 3 R h b F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O C 9 B d X R v U m V t b 3 Z l Z E N v b H V t b n M x L n t N b 2 5 0 a E 5 h b W U s M H 0 m c X V v d D s s J n F 1 b 3 Q 7 U 2 V j d G l v b j E v U X V l c n k x O C 9 B d X R v U m V t b 3 Z l Z E N v b H V t b n M x L n t U b 3 R h b F J l d m V u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g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I B Q C w m t F N o R Z O 3 6 h v E 6 o A A A A A A g A A A A A A E G Y A A A A B A A A g A A A A 8 a h J j N t j 8 e g k Q f 1 c k 3 9 / Y Z B w 9 e 9 y d R + 4 / z f 4 h K N G y D I A A A A A D o A A A A A C A A A g A A A A m C 7 X U f 5 H 8 H K H g 9 u w u U x i w k j H W k P Y z P 0 5 a Q u 2 s h M 6 k G h Q A A A A O B 7 u f u B + p Y / F s r U n h X V r v T U g z J 5 s + E b e v f K J X Z 5 o l p k F 2 x i g w T T S U k w l s 5 7 b R G s k M K t C l j 2 e M 5 0 s Z j p x L 0 + P H u z G / 0 4 K N R E s O Q 4 p e O L t n u h A A A A A q F 7 T q M b p E R j P S E E Y F o 4 q V M r z h s N 1 T U d H 1 l p l G K Q o y l F X 5 R x Q F g v L h U n H 6 0 1 2 O Y 5 c d D f U X n b f T Y K k b W t Q J 3 c E c g = = < / D a t a M a s h u p > 
</file>

<file path=customXml/itemProps1.xml><?xml version="1.0" encoding="utf-8"?>
<ds:datastoreItem xmlns:ds="http://schemas.openxmlformats.org/officeDocument/2006/customXml" ds:itemID="{329703BC-3B9A-40F1-9DE6-65845870F1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initialpredict</vt:lpstr>
      <vt:lpstr>salesprediction</vt:lpstr>
      <vt:lpstr>salesData</vt:lpstr>
      <vt:lpstr>salesbyprovince</vt:lpstr>
      <vt:lpstr>salesByProvinceViz</vt:lpstr>
      <vt:lpstr>productsales</vt:lpstr>
      <vt:lpstr>averageRating</vt:lpstr>
      <vt:lpstr>totalRevenuebyMonth</vt:lpstr>
      <vt:lpstr>monthlyRevenue</vt:lpstr>
      <vt:lpstr>currentproductinventory</vt:lpstr>
      <vt:lpstr>productsales (log)</vt:lpstr>
      <vt:lpstr>totalInventory</vt:lpstr>
      <vt:lpstr>wareHouseShipments</vt:lpstr>
      <vt:lpstr>productsales2023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avelu@student.ubc.ca</dc:creator>
  <cp:lastModifiedBy>avelu@student.ubc.ca</cp:lastModifiedBy>
  <dcterms:created xsi:type="dcterms:W3CDTF">2024-11-19T22:24:52Z</dcterms:created>
  <dcterms:modified xsi:type="dcterms:W3CDTF">2025-02-02T14:42:51Z</dcterms:modified>
</cp:coreProperties>
</file>