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9735"/>
  </bookViews>
  <sheets>
    <sheet name="Pla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D22" i="2"/>
  <c r="E21" i="2"/>
  <c r="D21" i="2"/>
  <c r="E20" i="2"/>
  <c r="D20" i="2"/>
  <c r="E19" i="2"/>
  <c r="D19" i="2"/>
  <c r="E16" i="2"/>
  <c r="D16" i="2"/>
  <c r="E15" i="2"/>
  <c r="D15" i="2"/>
  <c r="E14" i="2"/>
  <c r="D14" i="2"/>
  <c r="E13" i="2"/>
  <c r="D13" i="2"/>
  <c r="E12" i="2"/>
  <c r="D12" i="2"/>
  <c r="D7" i="2"/>
  <c r="E7" i="2"/>
  <c r="D8" i="2"/>
  <c r="E8" i="2"/>
  <c r="D9" i="2"/>
  <c r="E9" i="2"/>
  <c r="E6" i="2"/>
  <c r="D6" i="2"/>
  <c r="E11" i="2" l="1"/>
  <c r="D11" i="2"/>
  <c r="D18" i="2"/>
  <c r="E18" i="2"/>
  <c r="D5" i="2"/>
  <c r="E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C18" i="2"/>
  <c r="C11" i="2"/>
  <c r="C5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AX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D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H3" i="2"/>
  <c r="I3" i="2"/>
</calcChain>
</file>

<file path=xl/sharedStrings.xml><?xml version="1.0" encoding="utf-8"?>
<sst xmlns="http://schemas.openxmlformats.org/spreadsheetml/2006/main" count="45" uniqueCount="32">
  <si>
    <t>Effort</t>
  </si>
  <si>
    <t>Task</t>
  </si>
  <si>
    <t>Resource</t>
  </si>
  <si>
    <t>Start</t>
  </si>
  <si>
    <t>Finish</t>
  </si>
  <si>
    <t>Phase 1: Elaboration</t>
  </si>
  <si>
    <t>Produce a set of screen mock-ups</t>
  </si>
  <si>
    <t>Select a development framework</t>
  </si>
  <si>
    <t>Select a database</t>
  </si>
  <si>
    <t>Produce a simple prototype with framework &amp; database</t>
  </si>
  <si>
    <t>Phase 2: Construction</t>
  </si>
  <si>
    <t>Implement the basic site template</t>
  </si>
  <si>
    <t>Add user registration &amp; login</t>
  </si>
  <si>
    <t>Implement feature 1</t>
  </si>
  <si>
    <t>Implement feature 2</t>
  </si>
  <si>
    <t>Implement feature 3</t>
  </si>
  <si>
    <t>A1</t>
  </si>
  <si>
    <t>D1</t>
  </si>
  <si>
    <t>Analyst #1</t>
  </si>
  <si>
    <t>Developer #1</t>
  </si>
  <si>
    <t>Developer #2</t>
  </si>
  <si>
    <t>D2</t>
  </si>
  <si>
    <t>Phase 3: Transition</t>
  </si>
  <si>
    <t>User acceptance testing</t>
  </si>
  <si>
    <t>Production environment setup</t>
  </si>
  <si>
    <t>Deployment</t>
  </si>
  <si>
    <t>Early go-live monitoring &amp; support</t>
  </si>
  <si>
    <t>T1</t>
  </si>
  <si>
    <t>Tester #1</t>
  </si>
  <si>
    <t>Devops #1</t>
  </si>
  <si>
    <t>D3</t>
  </si>
  <si>
    <t>Resource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</si>
</sst>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mmmm\ 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165" fontId="1" fillId="3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4"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"/>
  <sheetViews>
    <sheetView showGridLines="0" tabSelected="1" zoomScaleNormal="100" workbookViewId="0">
      <pane xSplit="6" ySplit="3" topLeftCell="G4" activePane="bottomRight" state="frozen"/>
      <selection pane="topRight" activeCell="F1" sqref="F1"/>
      <selection pane="bottomLeft" activeCell="A3" sqref="A3"/>
      <selection pane="bottomRight" activeCell="B37" sqref="B37"/>
    </sheetView>
  </sheetViews>
  <sheetFormatPr defaultRowHeight="12.75" x14ac:dyDescent="0.2"/>
  <cols>
    <col min="1" max="1" width="4.28515625" style="6" bestFit="1" customWidth="1"/>
    <col min="2" max="2" width="47.28515625" style="6" bestFit="1" customWidth="1"/>
    <col min="3" max="3" width="5.42578125" style="6" bestFit="1" customWidth="1"/>
    <col min="4" max="4" width="6.85546875" style="7" bestFit="1" customWidth="1"/>
    <col min="5" max="5" width="7.42578125" style="7" bestFit="1" customWidth="1"/>
    <col min="6" max="6" width="8.140625" style="7" bestFit="1" customWidth="1"/>
    <col min="7" max="7" width="1.5703125" style="6" customWidth="1"/>
    <col min="8" max="69" width="2.85546875" style="7" customWidth="1"/>
    <col min="70" max="16384" width="9.140625" style="6"/>
  </cols>
  <sheetData>
    <row r="1" spans="1:69" s="1" customFormat="1" x14ac:dyDescent="0.2">
      <c r="H1" s="19">
        <v>42005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0">
        <v>42036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19">
        <v>42064</v>
      </c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</row>
    <row r="2" spans="1:69" s="2" customFormat="1" x14ac:dyDescent="0.2">
      <c r="D2" s="3"/>
      <c r="E2" s="3"/>
      <c r="F2" s="3"/>
      <c r="H2" s="5">
        <v>42005</v>
      </c>
      <c r="I2" s="5">
        <v>42006</v>
      </c>
      <c r="J2" s="5">
        <v>42009</v>
      </c>
      <c r="K2" s="5">
        <v>42010</v>
      </c>
      <c r="L2" s="5">
        <v>42011</v>
      </c>
      <c r="M2" s="5">
        <v>42012</v>
      </c>
      <c r="N2" s="5">
        <v>42013</v>
      </c>
      <c r="O2" s="5">
        <v>42016</v>
      </c>
      <c r="P2" s="5">
        <v>42017</v>
      </c>
      <c r="Q2" s="5">
        <v>42018</v>
      </c>
      <c r="R2" s="5">
        <v>42019</v>
      </c>
      <c r="S2" s="5">
        <v>42020</v>
      </c>
      <c r="T2" s="5">
        <v>42023</v>
      </c>
      <c r="U2" s="5">
        <v>42024</v>
      </c>
      <c r="V2" s="5">
        <v>42025</v>
      </c>
      <c r="W2" s="5">
        <v>42026</v>
      </c>
      <c r="X2" s="5">
        <v>42027</v>
      </c>
      <c r="Y2" s="5">
        <v>42030</v>
      </c>
      <c r="Z2" s="5">
        <v>42031</v>
      </c>
      <c r="AA2" s="5">
        <v>42032</v>
      </c>
      <c r="AB2" s="5">
        <v>42033</v>
      </c>
      <c r="AC2" s="5">
        <v>42034</v>
      </c>
      <c r="AD2" s="4">
        <v>42037</v>
      </c>
      <c r="AE2" s="4">
        <v>42038</v>
      </c>
      <c r="AF2" s="4">
        <v>42039</v>
      </c>
      <c r="AG2" s="4">
        <v>42040</v>
      </c>
      <c r="AH2" s="4">
        <v>42041</v>
      </c>
      <c r="AI2" s="4">
        <v>42044</v>
      </c>
      <c r="AJ2" s="4">
        <v>42045</v>
      </c>
      <c r="AK2" s="4">
        <v>42046</v>
      </c>
      <c r="AL2" s="4">
        <v>42047</v>
      </c>
      <c r="AM2" s="4">
        <v>42048</v>
      </c>
      <c r="AN2" s="4">
        <v>42051</v>
      </c>
      <c r="AO2" s="4">
        <v>42052</v>
      </c>
      <c r="AP2" s="4">
        <v>42053</v>
      </c>
      <c r="AQ2" s="4">
        <v>42054</v>
      </c>
      <c r="AR2" s="4">
        <v>42055</v>
      </c>
      <c r="AS2" s="4">
        <v>42058</v>
      </c>
      <c r="AT2" s="4">
        <v>42059</v>
      </c>
      <c r="AU2" s="4">
        <v>42060</v>
      </c>
      <c r="AV2" s="4">
        <v>42061</v>
      </c>
      <c r="AW2" s="4">
        <v>42062</v>
      </c>
      <c r="AX2" s="5">
        <v>42065</v>
      </c>
      <c r="AY2" s="5">
        <v>42066</v>
      </c>
      <c r="AZ2" s="5">
        <v>42067</v>
      </c>
      <c r="BA2" s="5">
        <v>42068</v>
      </c>
      <c r="BB2" s="5">
        <v>42069</v>
      </c>
      <c r="BC2" s="5">
        <v>42072</v>
      </c>
      <c r="BD2" s="5">
        <v>42073</v>
      </c>
      <c r="BE2" s="5">
        <v>42074</v>
      </c>
      <c r="BF2" s="5">
        <v>42075</v>
      </c>
      <c r="BG2" s="5">
        <v>42076</v>
      </c>
      <c r="BH2" s="5">
        <v>42079</v>
      </c>
      <c r="BI2" s="5">
        <v>42080</v>
      </c>
      <c r="BJ2" s="5">
        <v>42081</v>
      </c>
      <c r="BK2" s="5">
        <v>42082</v>
      </c>
      <c r="BL2" s="5">
        <v>42083</v>
      </c>
      <c r="BM2" s="5">
        <v>42086</v>
      </c>
      <c r="BN2" s="5">
        <v>42087</v>
      </c>
      <c r="BO2" s="5">
        <v>42088</v>
      </c>
      <c r="BP2" s="5">
        <v>42089</v>
      </c>
      <c r="BQ2" s="5">
        <v>42090</v>
      </c>
    </row>
    <row r="3" spans="1:69" s="2" customFormat="1" x14ac:dyDescent="0.2">
      <c r="A3" s="2" t="s">
        <v>1</v>
      </c>
      <c r="C3" s="2" t="s">
        <v>0</v>
      </c>
      <c r="D3" s="3" t="s">
        <v>3</v>
      </c>
      <c r="E3" s="3" t="s">
        <v>4</v>
      </c>
      <c r="F3" s="3" t="s">
        <v>2</v>
      </c>
      <c r="H3" s="5" t="str">
        <f t="shared" ref="H3" si="0">LEFT(TEXT(H2,"dddd"),2)</f>
        <v>Th</v>
      </c>
      <c r="I3" s="5" t="str">
        <f t="shared" ref="I3" si="1">LEFT(TEXT(I2,"dddd"),2)</f>
        <v>Fr</v>
      </c>
      <c r="J3" s="5" t="str">
        <f t="shared" ref="J3" si="2">LEFT(TEXT(J2,"dddd"),2)</f>
        <v>Mo</v>
      </c>
      <c r="K3" s="5" t="str">
        <f t="shared" ref="K3" si="3">LEFT(TEXT(K2,"dddd"),2)</f>
        <v>Tu</v>
      </c>
      <c r="L3" s="5" t="str">
        <f t="shared" ref="L3" si="4">LEFT(TEXT(L2,"dddd"),2)</f>
        <v>We</v>
      </c>
      <c r="M3" s="5" t="str">
        <f t="shared" ref="M3" si="5">LEFT(TEXT(M2,"dddd"),2)</f>
        <v>Th</v>
      </c>
      <c r="N3" s="5" t="str">
        <f t="shared" ref="N3" si="6">LEFT(TEXT(N2,"dddd"),2)</f>
        <v>Fr</v>
      </c>
      <c r="O3" s="5" t="str">
        <f t="shared" ref="O3" si="7">LEFT(TEXT(O2,"dddd"),2)</f>
        <v>Mo</v>
      </c>
      <c r="P3" s="5" t="str">
        <f t="shared" ref="P3" si="8">LEFT(TEXT(P2,"dddd"),2)</f>
        <v>Tu</v>
      </c>
      <c r="Q3" s="5" t="str">
        <f t="shared" ref="Q3" si="9">LEFT(TEXT(Q2,"dddd"),2)</f>
        <v>We</v>
      </c>
      <c r="R3" s="5" t="str">
        <f t="shared" ref="R3" si="10">LEFT(TEXT(R2,"dddd"),2)</f>
        <v>Th</v>
      </c>
      <c r="S3" s="5" t="str">
        <f t="shared" ref="S3" si="11">LEFT(TEXT(S2,"dddd"),2)</f>
        <v>Fr</v>
      </c>
      <c r="T3" s="5" t="str">
        <f t="shared" ref="T3" si="12">LEFT(TEXT(T2,"dddd"),2)</f>
        <v>Mo</v>
      </c>
      <c r="U3" s="5" t="str">
        <f t="shared" ref="U3" si="13">LEFT(TEXT(U2,"dddd"),2)</f>
        <v>Tu</v>
      </c>
      <c r="V3" s="5" t="str">
        <f t="shared" ref="V3" si="14">LEFT(TEXT(V2,"dddd"),2)</f>
        <v>We</v>
      </c>
      <c r="W3" s="5" t="str">
        <f t="shared" ref="W3" si="15">LEFT(TEXT(W2,"dddd"),2)</f>
        <v>Th</v>
      </c>
      <c r="X3" s="5" t="str">
        <f t="shared" ref="X3" si="16">LEFT(TEXT(X2,"dddd"),2)</f>
        <v>Fr</v>
      </c>
      <c r="Y3" s="5" t="str">
        <f t="shared" ref="Y3" si="17">LEFT(TEXT(Y2,"dddd"),2)</f>
        <v>Mo</v>
      </c>
      <c r="Z3" s="5" t="str">
        <f t="shared" ref="Z3" si="18">LEFT(TEXT(Z2,"dddd"),2)</f>
        <v>Tu</v>
      </c>
      <c r="AA3" s="5" t="str">
        <f t="shared" ref="AA3" si="19">LEFT(TEXT(AA2,"dddd"),2)</f>
        <v>We</v>
      </c>
      <c r="AB3" s="5" t="str">
        <f t="shared" ref="AB3" si="20">LEFT(TEXT(AB2,"dddd"),2)</f>
        <v>Th</v>
      </c>
      <c r="AC3" s="5" t="str">
        <f t="shared" ref="AC3" si="21">LEFT(TEXT(AC2,"dddd"),2)</f>
        <v>Fr</v>
      </c>
      <c r="AD3" s="4" t="str">
        <f>LEFT(TEXT(AD2,"dddd"),2)</f>
        <v>Mo</v>
      </c>
      <c r="AE3" s="4" t="str">
        <f t="shared" ref="AE3:AX3" si="22">LEFT(TEXT(AE2,"dddd"),2)</f>
        <v>Tu</v>
      </c>
      <c r="AF3" s="4" t="str">
        <f t="shared" si="22"/>
        <v>We</v>
      </c>
      <c r="AG3" s="4" t="str">
        <f t="shared" si="22"/>
        <v>Th</v>
      </c>
      <c r="AH3" s="4" t="str">
        <f t="shared" si="22"/>
        <v>Fr</v>
      </c>
      <c r="AI3" s="4" t="str">
        <f t="shared" si="22"/>
        <v>Mo</v>
      </c>
      <c r="AJ3" s="4" t="str">
        <f t="shared" si="22"/>
        <v>Tu</v>
      </c>
      <c r="AK3" s="4" t="str">
        <f t="shared" si="22"/>
        <v>We</v>
      </c>
      <c r="AL3" s="4" t="str">
        <f t="shared" si="22"/>
        <v>Th</v>
      </c>
      <c r="AM3" s="4" t="str">
        <f t="shared" si="22"/>
        <v>Fr</v>
      </c>
      <c r="AN3" s="4" t="str">
        <f t="shared" si="22"/>
        <v>Mo</v>
      </c>
      <c r="AO3" s="4" t="str">
        <f t="shared" si="22"/>
        <v>Tu</v>
      </c>
      <c r="AP3" s="4" t="str">
        <f t="shared" si="22"/>
        <v>We</v>
      </c>
      <c r="AQ3" s="4" t="str">
        <f t="shared" si="22"/>
        <v>Th</v>
      </c>
      <c r="AR3" s="4" t="str">
        <f t="shared" si="22"/>
        <v>Fr</v>
      </c>
      <c r="AS3" s="4" t="str">
        <f t="shared" si="22"/>
        <v>Mo</v>
      </c>
      <c r="AT3" s="4" t="str">
        <f t="shared" si="22"/>
        <v>Tu</v>
      </c>
      <c r="AU3" s="4" t="str">
        <f t="shared" si="22"/>
        <v>We</v>
      </c>
      <c r="AV3" s="4" t="str">
        <f t="shared" si="22"/>
        <v>Th</v>
      </c>
      <c r="AW3" s="4" t="str">
        <f t="shared" si="22"/>
        <v>Fr</v>
      </c>
      <c r="AX3" s="5" t="str">
        <f t="shared" si="22"/>
        <v>Mo</v>
      </c>
      <c r="AY3" s="5" t="str">
        <f t="shared" ref="AY3" si="23">LEFT(TEXT(AY2,"dddd"),2)</f>
        <v>Tu</v>
      </c>
      <c r="AZ3" s="5" t="str">
        <f t="shared" ref="AZ3" si="24">LEFT(TEXT(AZ2,"dddd"),2)</f>
        <v>We</v>
      </c>
      <c r="BA3" s="5" t="str">
        <f t="shared" ref="BA3" si="25">LEFT(TEXT(BA2,"dddd"),2)</f>
        <v>Th</v>
      </c>
      <c r="BB3" s="5" t="str">
        <f t="shared" ref="BB3" si="26">LEFT(TEXT(BB2,"dddd"),2)</f>
        <v>Fr</v>
      </c>
      <c r="BC3" s="5" t="str">
        <f t="shared" ref="BC3" si="27">LEFT(TEXT(BC2,"dddd"),2)</f>
        <v>Mo</v>
      </c>
      <c r="BD3" s="5" t="str">
        <f t="shared" ref="BD3" si="28">LEFT(TEXT(BD2,"dddd"),2)</f>
        <v>Tu</v>
      </c>
      <c r="BE3" s="5" t="str">
        <f t="shared" ref="BE3" si="29">LEFT(TEXT(BE2,"dddd"),2)</f>
        <v>We</v>
      </c>
      <c r="BF3" s="5" t="str">
        <f t="shared" ref="BF3" si="30">LEFT(TEXT(BF2,"dddd"),2)</f>
        <v>Th</v>
      </c>
      <c r="BG3" s="5" t="str">
        <f t="shared" ref="BG3" si="31">LEFT(TEXT(BG2,"dddd"),2)</f>
        <v>Fr</v>
      </c>
      <c r="BH3" s="5" t="str">
        <f t="shared" ref="BH3" si="32">LEFT(TEXT(BH2,"dddd"),2)</f>
        <v>Mo</v>
      </c>
      <c r="BI3" s="5" t="str">
        <f t="shared" ref="BI3" si="33">LEFT(TEXT(BI2,"dddd"),2)</f>
        <v>Tu</v>
      </c>
      <c r="BJ3" s="5" t="str">
        <f t="shared" ref="BJ3" si="34">LEFT(TEXT(BJ2,"dddd"),2)</f>
        <v>We</v>
      </c>
      <c r="BK3" s="5" t="str">
        <f t="shared" ref="BK3" si="35">LEFT(TEXT(BK2,"dddd"),2)</f>
        <v>Th</v>
      </c>
      <c r="BL3" s="5" t="str">
        <f t="shared" ref="BL3" si="36">LEFT(TEXT(BL2,"dddd"),2)</f>
        <v>Fr</v>
      </c>
      <c r="BM3" s="5" t="str">
        <f t="shared" ref="BM3" si="37">LEFT(TEXT(BM2,"dddd"),2)</f>
        <v>Mo</v>
      </c>
      <c r="BN3" s="5" t="str">
        <f t="shared" ref="BN3" si="38">LEFT(TEXT(BN2,"dddd"),2)</f>
        <v>Tu</v>
      </c>
      <c r="BO3" s="5" t="str">
        <f t="shared" ref="BO3" si="39">LEFT(TEXT(BO2,"dddd"),2)</f>
        <v>We</v>
      </c>
      <c r="BP3" s="5" t="str">
        <f t="shared" ref="BP3" si="40">LEFT(TEXT(BP2,"dddd"),2)</f>
        <v>Th</v>
      </c>
      <c r="BQ3" s="5" t="str">
        <f t="shared" ref="BQ3" si="41">LEFT(TEXT(BQ2,"dddd"),2)</f>
        <v>Fr</v>
      </c>
    </row>
    <row r="4" spans="1:69" x14ac:dyDescent="0.2"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 x14ac:dyDescent="0.2">
      <c r="A5" s="21" t="s">
        <v>5</v>
      </c>
      <c r="B5" s="21"/>
      <c r="C5" s="10">
        <f>SUM(C6:C9)</f>
        <v>14</v>
      </c>
      <c r="D5" s="13">
        <f>MIN(D6:D9)</f>
        <v>42009</v>
      </c>
      <c r="E5" s="13">
        <f>MAX(E6:E9)</f>
        <v>42019</v>
      </c>
      <c r="F5" s="9"/>
      <c r="G5" s="9"/>
    </row>
    <row r="6" spans="1:69" x14ac:dyDescent="0.2">
      <c r="A6" s="6">
        <v>1.1000000000000001</v>
      </c>
      <c r="B6" s="11" t="s">
        <v>6</v>
      </c>
      <c r="C6" s="7">
        <v>5</v>
      </c>
      <c r="D6" s="12">
        <f>INDEX($H$2:$BQ$2,0,MATCH(TRUE, INDEX(($H6:$BQ6&lt;&gt;0),0),0))</f>
        <v>42009</v>
      </c>
      <c r="E6" s="12">
        <f>LOOKUP(2,1/($H6:$BQ6&lt;&gt;""),$H$2:$BQ$2)</f>
        <v>42013</v>
      </c>
      <c r="F6" s="7" t="s">
        <v>16</v>
      </c>
      <c r="J6" s="7">
        <v>1</v>
      </c>
      <c r="K6" s="7">
        <v>1</v>
      </c>
      <c r="L6" s="7">
        <v>1</v>
      </c>
      <c r="M6" s="7">
        <v>1</v>
      </c>
      <c r="N6" s="7">
        <v>1</v>
      </c>
    </row>
    <row r="7" spans="1:69" x14ac:dyDescent="0.2">
      <c r="A7" s="6">
        <v>1.2</v>
      </c>
      <c r="B7" s="11" t="s">
        <v>7</v>
      </c>
      <c r="C7" s="7">
        <v>5</v>
      </c>
      <c r="D7" s="12">
        <f>INDEX($H$2:$BQ$2,0,MATCH(TRUE, INDEX(($H7:$BQ7&lt;&gt;0),0),0))</f>
        <v>42009</v>
      </c>
      <c r="E7" s="12">
        <f>LOOKUP(2,1/($H7:$BQ7&lt;&gt;""),$H$2:$BQ$2)</f>
        <v>42013</v>
      </c>
      <c r="F7" s="7" t="s">
        <v>17</v>
      </c>
      <c r="J7" s="7">
        <v>1</v>
      </c>
      <c r="K7" s="7">
        <v>1</v>
      </c>
      <c r="L7" s="7">
        <v>1</v>
      </c>
      <c r="M7" s="7">
        <v>1</v>
      </c>
      <c r="N7" s="7">
        <v>1</v>
      </c>
    </row>
    <row r="8" spans="1:69" x14ac:dyDescent="0.2">
      <c r="A8" s="6">
        <v>1.3</v>
      </c>
      <c r="B8" s="11" t="s">
        <v>8</v>
      </c>
      <c r="C8" s="7">
        <v>2</v>
      </c>
      <c r="D8" s="12">
        <f>INDEX($H$2:$BQ$2,0,MATCH(TRUE, INDEX(($H8:$BQ8&lt;&gt;0),0),0))</f>
        <v>42016</v>
      </c>
      <c r="E8" s="12">
        <f>LOOKUP(2,1/($H8:$BQ8&lt;&gt;""),$H$2:$BQ$2)</f>
        <v>42017</v>
      </c>
      <c r="F8" s="7" t="s">
        <v>17</v>
      </c>
      <c r="O8" s="7">
        <v>1</v>
      </c>
      <c r="P8" s="7">
        <v>1</v>
      </c>
    </row>
    <row r="9" spans="1:69" x14ac:dyDescent="0.2">
      <c r="A9" s="6">
        <v>1.4</v>
      </c>
      <c r="B9" s="11" t="s">
        <v>9</v>
      </c>
      <c r="C9" s="7">
        <v>2</v>
      </c>
      <c r="D9" s="12">
        <f>INDEX($H$2:$BQ$2,0,MATCH(TRUE, INDEX(($H9:$BQ9&lt;&gt;0),0),0))</f>
        <v>42016</v>
      </c>
      <c r="E9" s="12">
        <f>LOOKUP(2,1/($H9:$BQ9&lt;&gt;""),$H$2:$BQ$2)</f>
        <v>42019</v>
      </c>
      <c r="F9" s="7" t="s">
        <v>17</v>
      </c>
      <c r="O9" s="7">
        <v>1</v>
      </c>
      <c r="P9" s="7">
        <v>1</v>
      </c>
      <c r="Q9" s="7">
        <v>1</v>
      </c>
      <c r="R9" s="7">
        <v>1</v>
      </c>
    </row>
    <row r="10" spans="1:69" x14ac:dyDescent="0.2">
      <c r="C10" s="7"/>
      <c r="D10" s="12"/>
      <c r="E10" s="12"/>
    </row>
    <row r="11" spans="1:69" x14ac:dyDescent="0.2">
      <c r="A11" s="21" t="s">
        <v>10</v>
      </c>
      <c r="B11" s="21"/>
      <c r="C11" s="10">
        <f>SUM(C12:C16)</f>
        <v>25</v>
      </c>
      <c r="D11" s="13">
        <f>MIN(D12:D16)</f>
        <v>42023</v>
      </c>
      <c r="E11" s="13">
        <f>MAX(E12:E16)</f>
        <v>42041</v>
      </c>
      <c r="F11" s="9"/>
      <c r="G11" s="9"/>
    </row>
    <row r="12" spans="1:69" x14ac:dyDescent="0.2">
      <c r="A12" s="6">
        <v>2.1</v>
      </c>
      <c r="B12" s="11" t="s">
        <v>11</v>
      </c>
      <c r="C12" s="7">
        <v>5</v>
      </c>
      <c r="D12" s="12">
        <f>INDEX($H$2:$BQ$2,0,MATCH(TRUE, INDEX(($H12:$BQ12&lt;&gt;0),0),0))</f>
        <v>42023</v>
      </c>
      <c r="E12" s="12">
        <f>LOOKUP(2,1/($H12:$BQ12&lt;&gt;""),$H$2:$BQ$2)</f>
        <v>42027</v>
      </c>
      <c r="F12" s="7" t="s">
        <v>17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</row>
    <row r="13" spans="1:69" x14ac:dyDescent="0.2">
      <c r="A13" s="6">
        <v>2.2000000000000002</v>
      </c>
      <c r="B13" s="11" t="s">
        <v>12</v>
      </c>
      <c r="C13" s="7">
        <v>2</v>
      </c>
      <c r="D13" s="12">
        <f>INDEX($H$2:$BQ$2,0,MATCH(TRUE, INDEX(($H13:$BQ13&lt;&gt;0),0),0))</f>
        <v>42030</v>
      </c>
      <c r="E13" s="12">
        <f>LOOKUP(2,1/($H13:$BQ13&lt;&gt;""),$H$2:$BQ$2)</f>
        <v>42031</v>
      </c>
      <c r="F13" s="7" t="s">
        <v>17</v>
      </c>
      <c r="Y13" s="7">
        <v>1</v>
      </c>
      <c r="Z13" s="7">
        <v>1</v>
      </c>
    </row>
    <row r="14" spans="1:69" x14ac:dyDescent="0.2">
      <c r="A14" s="6">
        <v>2.2999999999999998</v>
      </c>
      <c r="B14" s="11" t="s">
        <v>13</v>
      </c>
      <c r="C14" s="7">
        <v>10</v>
      </c>
      <c r="D14" s="12">
        <f>INDEX($H$2:$BQ$2,0,MATCH(TRUE, INDEX(($H14:$BQ14&lt;&gt;0),0),0))</f>
        <v>42032</v>
      </c>
      <c r="E14" s="12">
        <f>LOOKUP(2,1/($H14:$BQ14&lt;&gt;""),$H$2:$BQ$2)</f>
        <v>42041</v>
      </c>
      <c r="F14" s="7" t="s">
        <v>17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</row>
    <row r="15" spans="1:69" x14ac:dyDescent="0.2">
      <c r="A15" s="6">
        <v>2.4</v>
      </c>
      <c r="B15" s="11" t="s">
        <v>14</v>
      </c>
      <c r="C15" s="7">
        <v>5</v>
      </c>
      <c r="D15" s="12">
        <f>INDEX($H$2:$BQ$2,0,MATCH(TRUE, INDEX(($H15:$BQ15&lt;&gt;0),0),0))</f>
        <v>42032</v>
      </c>
      <c r="E15" s="12">
        <f>LOOKUP(2,1/($H15:$BQ15&lt;&gt;""),$H$2:$BQ$2)</f>
        <v>42038</v>
      </c>
      <c r="F15" s="7" t="s">
        <v>21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</row>
    <row r="16" spans="1:69" x14ac:dyDescent="0.2">
      <c r="A16" s="6">
        <v>2.5</v>
      </c>
      <c r="B16" s="11" t="s">
        <v>15</v>
      </c>
      <c r="C16" s="7">
        <v>3</v>
      </c>
      <c r="D16" s="12">
        <f>INDEX($H$2:$BQ$2,0,MATCH(TRUE, INDEX(($H16:$BQ16&lt;&gt;0),0),0))</f>
        <v>42039</v>
      </c>
      <c r="E16" s="12">
        <f>LOOKUP(2,1/($H16:$BQ16&lt;&gt;""),$H$2:$BQ$2)</f>
        <v>42041</v>
      </c>
      <c r="F16" s="7" t="s">
        <v>21</v>
      </c>
      <c r="AF16" s="7">
        <v>1</v>
      </c>
      <c r="AG16" s="7">
        <v>1</v>
      </c>
      <c r="AH16" s="7">
        <v>1</v>
      </c>
    </row>
    <row r="17" spans="1:69" x14ac:dyDescent="0.2">
      <c r="C17" s="7"/>
      <c r="D17" s="12"/>
      <c r="E17" s="12"/>
    </row>
    <row r="18" spans="1:69" x14ac:dyDescent="0.2">
      <c r="A18" s="21" t="s">
        <v>22</v>
      </c>
      <c r="B18" s="21"/>
      <c r="C18" s="10">
        <f>SUM(C19:C22)</f>
        <v>14</v>
      </c>
      <c r="D18" s="13">
        <f>MIN(D19:D22)</f>
        <v>42051</v>
      </c>
      <c r="E18" s="13">
        <f>MAX(E19:E22)</f>
        <v>42068</v>
      </c>
      <c r="F18" s="9"/>
      <c r="G18" s="9"/>
    </row>
    <row r="19" spans="1:69" x14ac:dyDescent="0.2">
      <c r="A19" s="6">
        <v>3.1</v>
      </c>
      <c r="B19" s="11" t="s">
        <v>23</v>
      </c>
      <c r="C19" s="7">
        <v>5</v>
      </c>
      <c r="D19" s="12">
        <f>INDEX($H$2:$BQ$2,0,MATCH(TRUE, INDEX(($H19:$BQ19&lt;&gt;0),0),0))</f>
        <v>42051</v>
      </c>
      <c r="E19" s="12">
        <f>LOOKUP(2,1/($H19:$BQ19&lt;&gt;""),$H$2:$BQ$2)</f>
        <v>42055</v>
      </c>
      <c r="F19" s="7" t="s">
        <v>27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</row>
    <row r="20" spans="1:69" x14ac:dyDescent="0.2">
      <c r="A20" s="6">
        <v>3.2</v>
      </c>
      <c r="B20" s="11" t="s">
        <v>24</v>
      </c>
      <c r="C20" s="7">
        <v>1</v>
      </c>
      <c r="D20" s="12">
        <f>INDEX($H$2:$BQ$2,0,MATCH(TRUE, INDEX(($H20:$BQ20&lt;&gt;0),0),0))</f>
        <v>42051</v>
      </c>
      <c r="E20" s="12">
        <f>LOOKUP(2,1/($H20:$BQ20&lt;&gt;""),$H$2:$BQ$2)</f>
        <v>42051</v>
      </c>
      <c r="F20" s="7" t="s">
        <v>30</v>
      </c>
      <c r="AN20" s="7">
        <v>1</v>
      </c>
    </row>
    <row r="21" spans="1:69" x14ac:dyDescent="0.2">
      <c r="A21" s="6">
        <v>3.3</v>
      </c>
      <c r="B21" s="11" t="s">
        <v>25</v>
      </c>
      <c r="C21" s="7">
        <v>3</v>
      </c>
      <c r="D21" s="12">
        <f>INDEX($H$2:$BQ$2,0,MATCH(TRUE, INDEX(($H21:$BQ21&lt;&gt;0),0),0))</f>
        <v>42058</v>
      </c>
      <c r="E21" s="12">
        <f>LOOKUP(2,1/($H21:$BQ21&lt;&gt;""),$H$2:$BQ$2)</f>
        <v>42060</v>
      </c>
      <c r="F21" s="7" t="s">
        <v>30</v>
      </c>
      <c r="AS21" s="7">
        <v>1</v>
      </c>
      <c r="AT21" s="7">
        <v>1</v>
      </c>
      <c r="AU21" s="7">
        <v>1</v>
      </c>
    </row>
    <row r="22" spans="1:69" x14ac:dyDescent="0.2">
      <c r="A22" s="6">
        <v>3.4</v>
      </c>
      <c r="B22" s="11" t="s">
        <v>26</v>
      </c>
      <c r="C22" s="7">
        <v>5</v>
      </c>
      <c r="D22" s="12">
        <f>INDEX($H$2:$BQ$2,0,MATCH(TRUE, INDEX(($H22:$BQ22&lt;&gt;0),0),0))</f>
        <v>42062</v>
      </c>
      <c r="E22" s="12">
        <f>LOOKUP(2,1/($H22:$BQ22&lt;&gt;""),$H$2:$BQ$2)</f>
        <v>42068</v>
      </c>
      <c r="F22" s="7" t="s">
        <v>30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</row>
    <row r="23" spans="1:69" x14ac:dyDescent="0.2">
      <c r="C23" s="7"/>
      <c r="D23" s="12"/>
    </row>
    <row r="25" spans="1:69" x14ac:dyDescent="0.2">
      <c r="A25" s="18" t="s">
        <v>31</v>
      </c>
      <c r="B25" s="18"/>
      <c r="C25" s="14"/>
      <c r="D25" s="15"/>
      <c r="E25" s="15"/>
      <c r="F25" s="15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</row>
    <row r="26" spans="1:69" x14ac:dyDescent="0.2">
      <c r="B26" s="6" t="s">
        <v>18</v>
      </c>
      <c r="F26" s="7" t="s">
        <v>16</v>
      </c>
      <c r="H26" s="7">
        <f t="shared" ref="H26:Q30" si="42">SUMIF($F$6:$F$23,$F26,H$6:H$23)</f>
        <v>0</v>
      </c>
      <c r="I26" s="7">
        <f t="shared" si="42"/>
        <v>0</v>
      </c>
      <c r="J26" s="7">
        <f t="shared" si="42"/>
        <v>1</v>
      </c>
      <c r="K26" s="7">
        <f t="shared" si="42"/>
        <v>1</v>
      </c>
      <c r="L26" s="7">
        <f t="shared" si="42"/>
        <v>1</v>
      </c>
      <c r="M26" s="7">
        <f t="shared" si="42"/>
        <v>1</v>
      </c>
      <c r="N26" s="7">
        <f t="shared" si="42"/>
        <v>1</v>
      </c>
      <c r="O26" s="7">
        <f t="shared" si="42"/>
        <v>0</v>
      </c>
      <c r="P26" s="7">
        <f t="shared" si="42"/>
        <v>0</v>
      </c>
      <c r="Q26" s="7">
        <f t="shared" si="42"/>
        <v>0</v>
      </c>
      <c r="R26" s="7">
        <f t="shared" ref="R26:AA30" si="43">SUMIF($F$6:$F$23,$F26,R$6:R$23)</f>
        <v>0</v>
      </c>
      <c r="S26" s="7">
        <f t="shared" si="43"/>
        <v>0</v>
      </c>
      <c r="T26" s="7">
        <f t="shared" si="43"/>
        <v>0</v>
      </c>
      <c r="U26" s="7">
        <f t="shared" si="43"/>
        <v>0</v>
      </c>
      <c r="V26" s="7">
        <f t="shared" si="43"/>
        <v>0</v>
      </c>
      <c r="W26" s="7">
        <f t="shared" si="43"/>
        <v>0</v>
      </c>
      <c r="X26" s="7">
        <f t="shared" si="43"/>
        <v>0</v>
      </c>
      <c r="Y26" s="7">
        <f t="shared" si="43"/>
        <v>0</v>
      </c>
      <c r="Z26" s="7">
        <f t="shared" si="43"/>
        <v>0</v>
      </c>
      <c r="AA26" s="7">
        <f t="shared" si="43"/>
        <v>0</v>
      </c>
      <c r="AB26" s="7">
        <f t="shared" ref="AB26:AK30" si="44">SUMIF($F$6:$F$23,$F26,AB$6:AB$23)</f>
        <v>0</v>
      </c>
      <c r="AC26" s="7">
        <f t="shared" si="44"/>
        <v>0</v>
      </c>
      <c r="AD26" s="7">
        <f t="shared" si="44"/>
        <v>0</v>
      </c>
      <c r="AE26" s="7">
        <f t="shared" si="44"/>
        <v>0</v>
      </c>
      <c r="AF26" s="7">
        <f t="shared" si="44"/>
        <v>0</v>
      </c>
      <c r="AG26" s="7">
        <f t="shared" si="44"/>
        <v>0</v>
      </c>
      <c r="AH26" s="7">
        <f t="shared" si="44"/>
        <v>0</v>
      </c>
      <c r="AI26" s="7">
        <f t="shared" si="44"/>
        <v>0</v>
      </c>
      <c r="AJ26" s="7">
        <f t="shared" si="44"/>
        <v>0</v>
      </c>
      <c r="AK26" s="7">
        <f t="shared" si="44"/>
        <v>0</v>
      </c>
      <c r="AL26" s="7">
        <f t="shared" ref="AL26:AU30" si="45">SUMIF($F$6:$F$23,$F26,AL$6:AL$23)</f>
        <v>0</v>
      </c>
      <c r="AM26" s="7">
        <f t="shared" si="45"/>
        <v>0</v>
      </c>
      <c r="AN26" s="7">
        <f t="shared" si="45"/>
        <v>0</v>
      </c>
      <c r="AO26" s="7">
        <f t="shared" si="45"/>
        <v>0</v>
      </c>
      <c r="AP26" s="7">
        <f t="shared" si="45"/>
        <v>0</v>
      </c>
      <c r="AQ26" s="7">
        <f t="shared" si="45"/>
        <v>0</v>
      </c>
      <c r="AR26" s="7">
        <f t="shared" si="45"/>
        <v>0</v>
      </c>
      <c r="AS26" s="7">
        <f t="shared" si="45"/>
        <v>0</v>
      </c>
      <c r="AT26" s="7">
        <f t="shared" si="45"/>
        <v>0</v>
      </c>
      <c r="AU26" s="7">
        <f t="shared" si="45"/>
        <v>0</v>
      </c>
      <c r="AV26" s="7">
        <f t="shared" ref="AV26:BD30" si="46">SUMIF($F$6:$F$23,$F26,AV$6:AV$23)</f>
        <v>0</v>
      </c>
      <c r="AW26" s="7">
        <f t="shared" si="46"/>
        <v>0</v>
      </c>
      <c r="AX26" s="7">
        <f t="shared" si="46"/>
        <v>0</v>
      </c>
      <c r="AY26" s="7">
        <f t="shared" si="46"/>
        <v>0</v>
      </c>
      <c r="AZ26" s="7">
        <f t="shared" si="46"/>
        <v>0</v>
      </c>
      <c r="BA26" s="7">
        <f t="shared" si="46"/>
        <v>0</v>
      </c>
      <c r="BB26" s="7">
        <f t="shared" si="46"/>
        <v>0</v>
      </c>
      <c r="BC26" s="7">
        <f t="shared" si="46"/>
        <v>0</v>
      </c>
      <c r="BD26" s="7">
        <f t="shared" si="46"/>
        <v>0</v>
      </c>
    </row>
    <row r="27" spans="1:69" x14ac:dyDescent="0.2">
      <c r="B27" s="6" t="s">
        <v>19</v>
      </c>
      <c r="F27" s="7" t="s">
        <v>17</v>
      </c>
      <c r="H27" s="7">
        <f t="shared" si="42"/>
        <v>0</v>
      </c>
      <c r="I27" s="7">
        <f t="shared" si="42"/>
        <v>0</v>
      </c>
      <c r="J27" s="7">
        <f t="shared" si="42"/>
        <v>1</v>
      </c>
      <c r="K27" s="7">
        <f t="shared" si="42"/>
        <v>1</v>
      </c>
      <c r="L27" s="7">
        <f t="shared" si="42"/>
        <v>1</v>
      </c>
      <c r="M27" s="7">
        <f t="shared" si="42"/>
        <v>1</v>
      </c>
      <c r="N27" s="7">
        <f t="shared" si="42"/>
        <v>1</v>
      </c>
      <c r="O27" s="7">
        <f t="shared" si="42"/>
        <v>2</v>
      </c>
      <c r="P27" s="7">
        <f t="shared" si="42"/>
        <v>2</v>
      </c>
      <c r="Q27" s="7">
        <f t="shared" si="42"/>
        <v>1</v>
      </c>
      <c r="R27" s="7">
        <f t="shared" si="43"/>
        <v>1</v>
      </c>
      <c r="S27" s="7">
        <f t="shared" si="43"/>
        <v>0</v>
      </c>
      <c r="T27" s="7">
        <f t="shared" si="43"/>
        <v>1</v>
      </c>
      <c r="U27" s="7">
        <f t="shared" si="43"/>
        <v>1</v>
      </c>
      <c r="V27" s="7">
        <f t="shared" si="43"/>
        <v>1</v>
      </c>
      <c r="W27" s="7">
        <f t="shared" si="43"/>
        <v>1</v>
      </c>
      <c r="X27" s="7">
        <f t="shared" si="43"/>
        <v>1</v>
      </c>
      <c r="Y27" s="7">
        <f t="shared" si="43"/>
        <v>1</v>
      </c>
      <c r="Z27" s="7">
        <f t="shared" si="43"/>
        <v>1</v>
      </c>
      <c r="AA27" s="7">
        <f t="shared" si="43"/>
        <v>1</v>
      </c>
      <c r="AB27" s="7">
        <f t="shared" si="44"/>
        <v>1</v>
      </c>
      <c r="AC27" s="7">
        <f t="shared" si="44"/>
        <v>1</v>
      </c>
      <c r="AD27" s="7">
        <f t="shared" si="44"/>
        <v>1</v>
      </c>
      <c r="AE27" s="7">
        <f t="shared" si="44"/>
        <v>1</v>
      </c>
      <c r="AF27" s="7">
        <f t="shared" si="44"/>
        <v>1</v>
      </c>
      <c r="AG27" s="7">
        <f t="shared" si="44"/>
        <v>1</v>
      </c>
      <c r="AH27" s="7">
        <f t="shared" si="44"/>
        <v>1</v>
      </c>
      <c r="AI27" s="7">
        <f t="shared" si="44"/>
        <v>0</v>
      </c>
      <c r="AJ27" s="7">
        <f t="shared" si="44"/>
        <v>0</v>
      </c>
      <c r="AK27" s="7">
        <f t="shared" si="44"/>
        <v>0</v>
      </c>
      <c r="AL27" s="7">
        <f t="shared" si="45"/>
        <v>0</v>
      </c>
      <c r="AM27" s="7">
        <f t="shared" si="45"/>
        <v>0</v>
      </c>
      <c r="AN27" s="7">
        <f t="shared" si="45"/>
        <v>0</v>
      </c>
      <c r="AO27" s="7">
        <f t="shared" si="45"/>
        <v>0</v>
      </c>
      <c r="AP27" s="7">
        <f t="shared" si="45"/>
        <v>0</v>
      </c>
      <c r="AQ27" s="7">
        <f t="shared" si="45"/>
        <v>0</v>
      </c>
      <c r="AR27" s="7">
        <f t="shared" si="45"/>
        <v>0</v>
      </c>
      <c r="AS27" s="7">
        <f t="shared" si="45"/>
        <v>0</v>
      </c>
      <c r="AT27" s="7">
        <f t="shared" si="45"/>
        <v>0</v>
      </c>
      <c r="AU27" s="7">
        <f t="shared" si="45"/>
        <v>0</v>
      </c>
      <c r="AV27" s="7">
        <f t="shared" si="46"/>
        <v>0</v>
      </c>
      <c r="AW27" s="7">
        <f t="shared" si="46"/>
        <v>0</v>
      </c>
      <c r="AX27" s="7">
        <f t="shared" si="46"/>
        <v>0</v>
      </c>
      <c r="AY27" s="7">
        <f t="shared" si="46"/>
        <v>0</v>
      </c>
      <c r="AZ27" s="7">
        <f t="shared" si="46"/>
        <v>0</v>
      </c>
      <c r="BA27" s="7">
        <f t="shared" si="46"/>
        <v>0</v>
      </c>
      <c r="BB27" s="7">
        <f t="shared" si="46"/>
        <v>0</v>
      </c>
      <c r="BC27" s="7">
        <f t="shared" si="46"/>
        <v>0</v>
      </c>
      <c r="BD27" s="7">
        <f t="shared" si="46"/>
        <v>0</v>
      </c>
    </row>
    <row r="28" spans="1:69" x14ac:dyDescent="0.2">
      <c r="B28" s="6" t="s">
        <v>20</v>
      </c>
      <c r="F28" s="7" t="s">
        <v>21</v>
      </c>
      <c r="H28" s="7">
        <f t="shared" si="42"/>
        <v>0</v>
      </c>
      <c r="I28" s="7">
        <f t="shared" si="42"/>
        <v>0</v>
      </c>
      <c r="J28" s="7">
        <f t="shared" si="42"/>
        <v>0</v>
      </c>
      <c r="K28" s="7">
        <f t="shared" si="42"/>
        <v>0</v>
      </c>
      <c r="L28" s="7">
        <f t="shared" si="42"/>
        <v>0</v>
      </c>
      <c r="M28" s="7">
        <f t="shared" si="42"/>
        <v>0</v>
      </c>
      <c r="N28" s="7">
        <f t="shared" si="42"/>
        <v>0</v>
      </c>
      <c r="O28" s="7">
        <f t="shared" si="42"/>
        <v>0</v>
      </c>
      <c r="P28" s="7">
        <f t="shared" si="42"/>
        <v>0</v>
      </c>
      <c r="Q28" s="7">
        <f t="shared" si="42"/>
        <v>0</v>
      </c>
      <c r="R28" s="7">
        <f t="shared" si="43"/>
        <v>0</v>
      </c>
      <c r="S28" s="7">
        <f t="shared" si="43"/>
        <v>0</v>
      </c>
      <c r="T28" s="7">
        <f t="shared" si="43"/>
        <v>0</v>
      </c>
      <c r="U28" s="7">
        <f t="shared" si="43"/>
        <v>0</v>
      </c>
      <c r="V28" s="7">
        <f t="shared" si="43"/>
        <v>0</v>
      </c>
      <c r="W28" s="7">
        <f t="shared" si="43"/>
        <v>0</v>
      </c>
      <c r="X28" s="7">
        <f t="shared" si="43"/>
        <v>0</v>
      </c>
      <c r="Y28" s="7">
        <f t="shared" si="43"/>
        <v>0</v>
      </c>
      <c r="Z28" s="7">
        <f t="shared" si="43"/>
        <v>0</v>
      </c>
      <c r="AA28" s="7">
        <f t="shared" si="43"/>
        <v>1</v>
      </c>
      <c r="AB28" s="7">
        <f t="shared" si="44"/>
        <v>1</v>
      </c>
      <c r="AC28" s="7">
        <f t="shared" si="44"/>
        <v>1</v>
      </c>
      <c r="AD28" s="7">
        <f t="shared" si="44"/>
        <v>1</v>
      </c>
      <c r="AE28" s="7">
        <f t="shared" si="44"/>
        <v>1</v>
      </c>
      <c r="AF28" s="7">
        <f t="shared" si="44"/>
        <v>1</v>
      </c>
      <c r="AG28" s="7">
        <f t="shared" si="44"/>
        <v>1</v>
      </c>
      <c r="AH28" s="7">
        <f t="shared" si="44"/>
        <v>1</v>
      </c>
      <c r="AI28" s="7">
        <f t="shared" si="44"/>
        <v>0</v>
      </c>
      <c r="AJ28" s="7">
        <f t="shared" si="44"/>
        <v>0</v>
      </c>
      <c r="AK28" s="7">
        <f t="shared" si="44"/>
        <v>0</v>
      </c>
      <c r="AL28" s="7">
        <f t="shared" si="45"/>
        <v>0</v>
      </c>
      <c r="AM28" s="7">
        <f t="shared" si="45"/>
        <v>0</v>
      </c>
      <c r="AN28" s="7">
        <f t="shared" si="45"/>
        <v>0</v>
      </c>
      <c r="AO28" s="7">
        <f t="shared" si="45"/>
        <v>0</v>
      </c>
      <c r="AP28" s="7">
        <f t="shared" si="45"/>
        <v>0</v>
      </c>
      <c r="AQ28" s="7">
        <f t="shared" si="45"/>
        <v>0</v>
      </c>
      <c r="AR28" s="7">
        <f t="shared" si="45"/>
        <v>0</v>
      </c>
      <c r="AS28" s="7">
        <f t="shared" si="45"/>
        <v>0</v>
      </c>
      <c r="AT28" s="7">
        <f t="shared" si="45"/>
        <v>0</v>
      </c>
      <c r="AU28" s="7">
        <f t="shared" si="45"/>
        <v>0</v>
      </c>
      <c r="AV28" s="7">
        <f t="shared" si="46"/>
        <v>0</v>
      </c>
      <c r="AW28" s="7">
        <f t="shared" si="46"/>
        <v>0</v>
      </c>
      <c r="AX28" s="7">
        <f t="shared" si="46"/>
        <v>0</v>
      </c>
      <c r="AY28" s="7">
        <f t="shared" si="46"/>
        <v>0</v>
      </c>
      <c r="AZ28" s="7">
        <f t="shared" si="46"/>
        <v>0</v>
      </c>
      <c r="BA28" s="7">
        <f t="shared" si="46"/>
        <v>0</v>
      </c>
      <c r="BB28" s="7">
        <f t="shared" si="46"/>
        <v>0</v>
      </c>
      <c r="BC28" s="7">
        <f t="shared" si="46"/>
        <v>0</v>
      </c>
      <c r="BD28" s="7">
        <f t="shared" si="46"/>
        <v>0</v>
      </c>
    </row>
    <row r="29" spans="1:69" x14ac:dyDescent="0.2">
      <c r="B29" s="6" t="s">
        <v>28</v>
      </c>
      <c r="F29" s="7" t="s">
        <v>27</v>
      </c>
      <c r="H29" s="7">
        <f t="shared" si="42"/>
        <v>0</v>
      </c>
      <c r="I29" s="7">
        <f t="shared" si="42"/>
        <v>0</v>
      </c>
      <c r="J29" s="7">
        <f t="shared" si="42"/>
        <v>0</v>
      </c>
      <c r="K29" s="7">
        <f t="shared" si="42"/>
        <v>0</v>
      </c>
      <c r="L29" s="7">
        <f t="shared" si="42"/>
        <v>0</v>
      </c>
      <c r="M29" s="7">
        <f t="shared" si="42"/>
        <v>0</v>
      </c>
      <c r="N29" s="7">
        <f t="shared" si="42"/>
        <v>0</v>
      </c>
      <c r="O29" s="7">
        <f t="shared" si="42"/>
        <v>0</v>
      </c>
      <c r="P29" s="7">
        <f t="shared" si="42"/>
        <v>0</v>
      </c>
      <c r="Q29" s="7">
        <f t="shared" si="42"/>
        <v>0</v>
      </c>
      <c r="R29" s="7">
        <f t="shared" si="43"/>
        <v>0</v>
      </c>
      <c r="S29" s="7">
        <f t="shared" si="43"/>
        <v>0</v>
      </c>
      <c r="T29" s="7">
        <f t="shared" si="43"/>
        <v>0</v>
      </c>
      <c r="U29" s="7">
        <f t="shared" si="43"/>
        <v>0</v>
      </c>
      <c r="V29" s="7">
        <f t="shared" si="43"/>
        <v>0</v>
      </c>
      <c r="W29" s="7">
        <f t="shared" si="43"/>
        <v>0</v>
      </c>
      <c r="X29" s="7">
        <f t="shared" si="43"/>
        <v>0</v>
      </c>
      <c r="Y29" s="7">
        <f t="shared" si="43"/>
        <v>0</v>
      </c>
      <c r="Z29" s="7">
        <f t="shared" si="43"/>
        <v>0</v>
      </c>
      <c r="AA29" s="7">
        <f t="shared" si="43"/>
        <v>0</v>
      </c>
      <c r="AB29" s="7">
        <f t="shared" si="44"/>
        <v>0</v>
      </c>
      <c r="AC29" s="7">
        <f t="shared" si="44"/>
        <v>0</v>
      </c>
      <c r="AD29" s="7">
        <f t="shared" si="44"/>
        <v>0</v>
      </c>
      <c r="AE29" s="7">
        <f t="shared" si="44"/>
        <v>0</v>
      </c>
      <c r="AF29" s="7">
        <f t="shared" si="44"/>
        <v>0</v>
      </c>
      <c r="AG29" s="7">
        <f t="shared" si="44"/>
        <v>0</v>
      </c>
      <c r="AH29" s="7">
        <f t="shared" si="44"/>
        <v>0</v>
      </c>
      <c r="AI29" s="7">
        <f t="shared" si="44"/>
        <v>0</v>
      </c>
      <c r="AJ29" s="7">
        <f t="shared" si="44"/>
        <v>0</v>
      </c>
      <c r="AK29" s="7">
        <f t="shared" si="44"/>
        <v>0</v>
      </c>
      <c r="AL29" s="7">
        <f t="shared" si="45"/>
        <v>0</v>
      </c>
      <c r="AM29" s="7">
        <f t="shared" si="45"/>
        <v>0</v>
      </c>
      <c r="AN29" s="7">
        <f t="shared" si="45"/>
        <v>1</v>
      </c>
      <c r="AO29" s="7">
        <f t="shared" si="45"/>
        <v>1</v>
      </c>
      <c r="AP29" s="7">
        <f t="shared" si="45"/>
        <v>1</v>
      </c>
      <c r="AQ29" s="7">
        <f t="shared" si="45"/>
        <v>1</v>
      </c>
      <c r="AR29" s="7">
        <f t="shared" si="45"/>
        <v>1</v>
      </c>
      <c r="AS29" s="7">
        <f t="shared" si="45"/>
        <v>0</v>
      </c>
      <c r="AT29" s="7">
        <f t="shared" si="45"/>
        <v>0</v>
      </c>
      <c r="AU29" s="7">
        <f t="shared" si="45"/>
        <v>0</v>
      </c>
      <c r="AV29" s="7">
        <f t="shared" si="46"/>
        <v>0</v>
      </c>
      <c r="AW29" s="7">
        <f t="shared" si="46"/>
        <v>0</v>
      </c>
      <c r="AX29" s="7">
        <f t="shared" si="46"/>
        <v>0</v>
      </c>
      <c r="AY29" s="7">
        <f t="shared" si="46"/>
        <v>0</v>
      </c>
      <c r="AZ29" s="7">
        <f t="shared" si="46"/>
        <v>0</v>
      </c>
      <c r="BA29" s="7">
        <f t="shared" si="46"/>
        <v>0</v>
      </c>
      <c r="BB29" s="7">
        <f t="shared" si="46"/>
        <v>0</v>
      </c>
      <c r="BC29" s="7">
        <f t="shared" si="46"/>
        <v>0</v>
      </c>
      <c r="BD29" s="7">
        <f t="shared" si="46"/>
        <v>0</v>
      </c>
    </row>
    <row r="30" spans="1:69" x14ac:dyDescent="0.2">
      <c r="B30" s="6" t="s">
        <v>29</v>
      </c>
      <c r="F30" s="7" t="s">
        <v>30</v>
      </c>
      <c r="H30" s="7">
        <f t="shared" si="42"/>
        <v>0</v>
      </c>
      <c r="I30" s="7">
        <f t="shared" si="42"/>
        <v>0</v>
      </c>
      <c r="J30" s="7">
        <f t="shared" si="42"/>
        <v>0</v>
      </c>
      <c r="K30" s="7">
        <f t="shared" si="42"/>
        <v>0</v>
      </c>
      <c r="L30" s="7">
        <f t="shared" si="42"/>
        <v>0</v>
      </c>
      <c r="M30" s="7">
        <f t="shared" si="42"/>
        <v>0</v>
      </c>
      <c r="N30" s="7">
        <f t="shared" si="42"/>
        <v>0</v>
      </c>
      <c r="O30" s="7">
        <f t="shared" si="42"/>
        <v>0</v>
      </c>
      <c r="P30" s="7">
        <f t="shared" si="42"/>
        <v>0</v>
      </c>
      <c r="Q30" s="7">
        <f t="shared" si="42"/>
        <v>0</v>
      </c>
      <c r="R30" s="7">
        <f t="shared" si="43"/>
        <v>0</v>
      </c>
      <c r="S30" s="7">
        <f t="shared" si="43"/>
        <v>0</v>
      </c>
      <c r="T30" s="7">
        <f t="shared" si="43"/>
        <v>0</v>
      </c>
      <c r="U30" s="7">
        <f t="shared" si="43"/>
        <v>0</v>
      </c>
      <c r="V30" s="7">
        <f t="shared" si="43"/>
        <v>0</v>
      </c>
      <c r="W30" s="7">
        <f t="shared" si="43"/>
        <v>0</v>
      </c>
      <c r="X30" s="7">
        <f t="shared" si="43"/>
        <v>0</v>
      </c>
      <c r="Y30" s="7">
        <f t="shared" si="43"/>
        <v>0</v>
      </c>
      <c r="Z30" s="7">
        <f t="shared" si="43"/>
        <v>0</v>
      </c>
      <c r="AA30" s="7">
        <f t="shared" si="43"/>
        <v>0</v>
      </c>
      <c r="AB30" s="7">
        <f t="shared" si="44"/>
        <v>0</v>
      </c>
      <c r="AC30" s="7">
        <f t="shared" si="44"/>
        <v>0</v>
      </c>
      <c r="AD30" s="7">
        <f t="shared" si="44"/>
        <v>0</v>
      </c>
      <c r="AE30" s="7">
        <f t="shared" si="44"/>
        <v>0</v>
      </c>
      <c r="AF30" s="7">
        <f t="shared" si="44"/>
        <v>0</v>
      </c>
      <c r="AG30" s="7">
        <f t="shared" si="44"/>
        <v>0</v>
      </c>
      <c r="AH30" s="7">
        <f t="shared" si="44"/>
        <v>0</v>
      </c>
      <c r="AI30" s="7">
        <f t="shared" si="44"/>
        <v>0</v>
      </c>
      <c r="AJ30" s="7">
        <f t="shared" si="44"/>
        <v>0</v>
      </c>
      <c r="AK30" s="7">
        <f t="shared" si="44"/>
        <v>0</v>
      </c>
      <c r="AL30" s="7">
        <f t="shared" si="45"/>
        <v>0</v>
      </c>
      <c r="AM30" s="7">
        <f t="shared" si="45"/>
        <v>0</v>
      </c>
      <c r="AN30" s="7">
        <f t="shared" si="45"/>
        <v>1</v>
      </c>
      <c r="AO30" s="7">
        <f t="shared" si="45"/>
        <v>0</v>
      </c>
      <c r="AP30" s="7">
        <f t="shared" si="45"/>
        <v>0</v>
      </c>
      <c r="AQ30" s="7">
        <f t="shared" si="45"/>
        <v>0</v>
      </c>
      <c r="AR30" s="7">
        <f t="shared" si="45"/>
        <v>0</v>
      </c>
      <c r="AS30" s="7">
        <f t="shared" si="45"/>
        <v>1</v>
      </c>
      <c r="AT30" s="7">
        <f t="shared" si="45"/>
        <v>1</v>
      </c>
      <c r="AU30" s="7">
        <f t="shared" si="45"/>
        <v>1</v>
      </c>
      <c r="AV30" s="7">
        <f t="shared" si="46"/>
        <v>0</v>
      </c>
      <c r="AW30" s="7">
        <f t="shared" si="46"/>
        <v>1</v>
      </c>
      <c r="AX30" s="7">
        <f t="shared" si="46"/>
        <v>1</v>
      </c>
      <c r="AY30" s="7">
        <f t="shared" si="46"/>
        <v>1</v>
      </c>
      <c r="AZ30" s="7">
        <f t="shared" si="46"/>
        <v>1</v>
      </c>
      <c r="BA30" s="7">
        <f t="shared" si="46"/>
        <v>1</v>
      </c>
      <c r="BB30" s="7">
        <f t="shared" si="46"/>
        <v>0</v>
      </c>
      <c r="BC30" s="7">
        <f t="shared" si="46"/>
        <v>0</v>
      </c>
      <c r="BD30" s="7">
        <f t="shared" si="46"/>
        <v>0</v>
      </c>
    </row>
    <row r="31" spans="1:69" x14ac:dyDescent="0.2">
      <c r="A31" s="16"/>
      <c r="B31" s="16"/>
      <c r="C31" s="16"/>
      <c r="D31" s="17"/>
      <c r="E31" s="17"/>
      <c r="F31" s="17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</sheetData>
  <mergeCells count="7">
    <mergeCell ref="A25:B25"/>
    <mergeCell ref="H1:AC1"/>
    <mergeCell ref="AD1:AW1"/>
    <mergeCell ref="AX1:BQ1"/>
    <mergeCell ref="A5:B5"/>
    <mergeCell ref="A11:B11"/>
    <mergeCell ref="A18:B18"/>
  </mergeCells>
  <conditionalFormatting sqref="C9">
    <cfRule type="cellIs" dxfId="3" priority="4" operator="notEqual">
      <formula>SUM($H9:$BQ9)</formula>
    </cfRule>
  </conditionalFormatting>
  <conditionalFormatting sqref="C6:C8">
    <cfRule type="cellIs" dxfId="2" priority="3" operator="notEqual">
      <formula>SUM($H6:$BQ6)</formula>
    </cfRule>
  </conditionalFormatting>
  <conditionalFormatting sqref="C12:C16">
    <cfRule type="cellIs" dxfId="1" priority="2" operator="notEqual">
      <formula>SUM($H12:$BQ12)</formula>
    </cfRule>
  </conditionalFormatting>
  <conditionalFormatting sqref="C19:C22">
    <cfRule type="cellIs" dxfId="0" priority="1" operator="notEqual">
      <formula>SUM($H19:$BQ19)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6011F529-8595-4DB3-8CE1-941E34031B20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RedToBlack" iconId="0"/>
              <x14:cfIcon iconSet="3TrafficLights1" iconId="0"/>
            </x14:iconSet>
          </x14:cfRule>
          <xm:sqref>V12:AL16</xm:sqref>
        </x14:conditionalFormatting>
        <x14:conditionalFormatting xmlns:xm="http://schemas.microsoft.com/office/excel/2006/main">
          <x14:cfRule type="iconSet" priority="14" id="{9F1752D7-26FC-4A2B-9CF8-29503EF619C9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RedToBlack" iconId="0"/>
              <x14:cfIcon iconSet="4RedToBlack" iconId="3"/>
            </x14:iconSet>
          </x14:cfRule>
          <xm:sqref>H26:BD30</xm:sqref>
        </x14:conditionalFormatting>
        <x14:conditionalFormatting xmlns:xm="http://schemas.microsoft.com/office/excel/2006/main">
          <x14:cfRule type="iconSet" priority="16" id="{6A5A3D82-A360-4587-A4BF-240E5B26BE65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RedToBlack" iconId="0"/>
              <x14:cfIcon iconSet="3TrafficLights1" iconId="0"/>
            </x14:iconSet>
          </x14:cfRule>
          <xm:sqref>AM19:BE22</xm:sqref>
        </x14:conditionalFormatting>
        <x14:conditionalFormatting xmlns:xm="http://schemas.microsoft.com/office/excel/2006/main">
          <x14:cfRule type="iconSet" priority="18" id="{362242AD-1433-430C-8FF0-C204A823811E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RedToBlack" iconId="0"/>
              <x14:cfIcon iconSet="3TrafficLights1" iconId="0"/>
            </x14:iconSet>
          </x14:cfRule>
          <xm:sqref>H5:BQ23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2014-12-11T17:24:37Z</dcterms:created>
  <dcterms:modified xsi:type="dcterms:W3CDTF">2014-12-11T17:24:55Z</dcterms:modified>
</cp:coreProperties>
</file>