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Tata Steel Limited\New Volume\jusco\Monthly consumption Resident\electricity bill for distribute\DREAM CITY\NEW from sept 2023\phase 1\"/>
    </mc:Choice>
  </mc:AlternateContent>
  <xr:revisionPtr revIDLastSave="0" documentId="13_ncr:1_{5B0F2414-6ECE-4AA3-9BEB-78A26F57A539}" xr6:coauthVersionLast="47" xr6:coauthVersionMax="47" xr10:uidLastSave="{00000000-0000-0000-0000-000000000000}"/>
  <bookViews>
    <workbookView xWindow="-110" yWindow="-110" windowWidth="19420" windowHeight="10420" xr2:uid="{72FE65C6-86E8-4F05-AC83-D29A829FD2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5" i="1" l="1"/>
  <c r="Q95" i="1"/>
  <c r="J95" i="1"/>
  <c r="H95" i="1"/>
  <c r="F95" i="1"/>
  <c r="E95" i="1"/>
  <c r="C95" i="1"/>
  <c r="T94" i="1"/>
  <c r="G94" i="1"/>
  <c r="L94" i="1" s="1"/>
  <c r="D94" i="1"/>
  <c r="O94" i="1" s="1"/>
  <c r="T93" i="1"/>
  <c r="G93" i="1"/>
  <c r="I93" i="1" s="1"/>
  <c r="K93" i="1" s="1"/>
  <c r="D93" i="1"/>
  <c r="O93" i="1" s="1"/>
  <c r="T92" i="1"/>
  <c r="G92" i="1"/>
  <c r="I92" i="1" s="1"/>
  <c r="K92" i="1" s="1"/>
  <c r="D92" i="1"/>
  <c r="O92" i="1" s="1"/>
  <c r="T91" i="1"/>
  <c r="O91" i="1"/>
  <c r="I91" i="1"/>
  <c r="K91" i="1" s="1"/>
  <c r="G91" i="1"/>
  <c r="L91" i="1" s="1"/>
  <c r="D91" i="1"/>
  <c r="T90" i="1"/>
  <c r="O90" i="1"/>
  <c r="L90" i="1"/>
  <c r="I90" i="1"/>
  <c r="K90" i="1" s="1"/>
  <c r="P90" i="1" s="1"/>
  <c r="G90" i="1"/>
  <c r="D90" i="1"/>
  <c r="T89" i="1"/>
  <c r="G89" i="1"/>
  <c r="D89" i="1"/>
  <c r="O89" i="1" s="1"/>
  <c r="T88" i="1"/>
  <c r="L88" i="1"/>
  <c r="I88" i="1"/>
  <c r="K88" i="1" s="1"/>
  <c r="G88" i="1"/>
  <c r="D88" i="1"/>
  <c r="O88" i="1" s="1"/>
  <c r="T87" i="1"/>
  <c r="L87" i="1"/>
  <c r="I87" i="1"/>
  <c r="K87" i="1" s="1"/>
  <c r="G87" i="1"/>
  <c r="D87" i="1"/>
  <c r="O87" i="1" s="1"/>
  <c r="T86" i="1"/>
  <c r="G86" i="1"/>
  <c r="L86" i="1" s="1"/>
  <c r="D86" i="1"/>
  <c r="O86" i="1" s="1"/>
  <c r="T85" i="1"/>
  <c r="G85" i="1"/>
  <c r="I85" i="1" s="1"/>
  <c r="K85" i="1" s="1"/>
  <c r="D85" i="1"/>
  <c r="O85" i="1" s="1"/>
  <c r="T84" i="1"/>
  <c r="G84" i="1"/>
  <c r="I84" i="1" s="1"/>
  <c r="K84" i="1" s="1"/>
  <c r="D84" i="1"/>
  <c r="O84" i="1" s="1"/>
  <c r="P84" i="1" s="1"/>
  <c r="T83" i="1"/>
  <c r="G83" i="1"/>
  <c r="L83" i="1" s="1"/>
  <c r="D83" i="1"/>
  <c r="O83" i="1" s="1"/>
  <c r="T82" i="1"/>
  <c r="O82" i="1"/>
  <c r="G82" i="1"/>
  <c r="L82" i="1" s="1"/>
  <c r="D82" i="1"/>
  <c r="T81" i="1"/>
  <c r="G81" i="1"/>
  <c r="D81" i="1"/>
  <c r="O81" i="1" s="1"/>
  <c r="T80" i="1"/>
  <c r="L80" i="1"/>
  <c r="I80" i="1"/>
  <c r="K80" i="1" s="1"/>
  <c r="G80" i="1"/>
  <c r="D80" i="1"/>
  <c r="O80" i="1" s="1"/>
  <c r="T79" i="1"/>
  <c r="L79" i="1"/>
  <c r="I79" i="1"/>
  <c r="K79" i="1" s="1"/>
  <c r="M79" i="1" s="1"/>
  <c r="G79" i="1"/>
  <c r="D79" i="1"/>
  <c r="O79" i="1" s="1"/>
  <c r="T78" i="1"/>
  <c r="G78" i="1"/>
  <c r="L78" i="1" s="1"/>
  <c r="D78" i="1"/>
  <c r="O78" i="1" s="1"/>
  <c r="T77" i="1"/>
  <c r="G77" i="1"/>
  <c r="I77" i="1" s="1"/>
  <c r="K77" i="1" s="1"/>
  <c r="D77" i="1"/>
  <c r="O77" i="1" s="1"/>
  <c r="T76" i="1"/>
  <c r="G76" i="1"/>
  <c r="I76" i="1" s="1"/>
  <c r="K76" i="1" s="1"/>
  <c r="D76" i="1"/>
  <c r="O76" i="1" s="1"/>
  <c r="T75" i="1"/>
  <c r="I75" i="1"/>
  <c r="K75" i="1" s="1"/>
  <c r="G75" i="1"/>
  <c r="L75" i="1" s="1"/>
  <c r="D75" i="1"/>
  <c r="O75" i="1" s="1"/>
  <c r="T74" i="1"/>
  <c r="G74" i="1"/>
  <c r="L74" i="1" s="1"/>
  <c r="D74" i="1"/>
  <c r="O74" i="1" s="1"/>
  <c r="T73" i="1"/>
  <c r="G73" i="1"/>
  <c r="D73" i="1"/>
  <c r="O73" i="1" s="1"/>
  <c r="T72" i="1"/>
  <c r="G72" i="1"/>
  <c r="I72" i="1" s="1"/>
  <c r="K72" i="1" s="1"/>
  <c r="D72" i="1"/>
  <c r="O72" i="1" s="1"/>
  <c r="T71" i="1"/>
  <c r="G71" i="1"/>
  <c r="I71" i="1" s="1"/>
  <c r="K71" i="1" s="1"/>
  <c r="D71" i="1"/>
  <c r="O71" i="1" s="1"/>
  <c r="T70" i="1"/>
  <c r="I70" i="1"/>
  <c r="K70" i="1" s="1"/>
  <c r="M70" i="1" s="1"/>
  <c r="N70" i="1" s="1"/>
  <c r="G70" i="1"/>
  <c r="L70" i="1" s="1"/>
  <c r="D70" i="1"/>
  <c r="O70" i="1" s="1"/>
  <c r="T69" i="1"/>
  <c r="G69" i="1"/>
  <c r="I69" i="1" s="1"/>
  <c r="K69" i="1" s="1"/>
  <c r="D69" i="1"/>
  <c r="O69" i="1" s="1"/>
  <c r="T68" i="1"/>
  <c r="G68" i="1"/>
  <c r="I68" i="1" s="1"/>
  <c r="K68" i="1" s="1"/>
  <c r="D68" i="1"/>
  <c r="O68" i="1" s="1"/>
  <c r="P68" i="1" s="1"/>
  <c r="T67" i="1"/>
  <c r="I67" i="1"/>
  <c r="K67" i="1" s="1"/>
  <c r="G67" i="1"/>
  <c r="L67" i="1" s="1"/>
  <c r="D67" i="1"/>
  <c r="O67" i="1" s="1"/>
  <c r="T66" i="1"/>
  <c r="G66" i="1"/>
  <c r="L66" i="1" s="1"/>
  <c r="D66" i="1"/>
  <c r="O66" i="1" s="1"/>
  <c r="T65" i="1"/>
  <c r="G65" i="1"/>
  <c r="D65" i="1"/>
  <c r="O65" i="1" s="1"/>
  <c r="T64" i="1"/>
  <c r="G64" i="1"/>
  <c r="L64" i="1" s="1"/>
  <c r="D64" i="1"/>
  <c r="O64" i="1" s="1"/>
  <c r="T63" i="1"/>
  <c r="G63" i="1"/>
  <c r="I63" i="1" s="1"/>
  <c r="K63" i="1" s="1"/>
  <c r="D63" i="1"/>
  <c r="O63" i="1" s="1"/>
  <c r="T62" i="1"/>
  <c r="G62" i="1"/>
  <c r="L62" i="1" s="1"/>
  <c r="D62" i="1"/>
  <c r="O62" i="1" s="1"/>
  <c r="T61" i="1"/>
  <c r="G61" i="1"/>
  <c r="L61" i="1" s="1"/>
  <c r="D61" i="1"/>
  <c r="O61" i="1" s="1"/>
  <c r="T60" i="1"/>
  <c r="L60" i="1"/>
  <c r="G60" i="1"/>
  <c r="I60" i="1" s="1"/>
  <c r="K60" i="1" s="1"/>
  <c r="M60" i="1" s="1"/>
  <c r="N60" i="1" s="1"/>
  <c r="D60" i="1"/>
  <c r="O60" i="1" s="1"/>
  <c r="P60" i="1" s="1"/>
  <c r="T59" i="1"/>
  <c r="I59" i="1"/>
  <c r="K59" i="1" s="1"/>
  <c r="G59" i="1"/>
  <c r="L59" i="1" s="1"/>
  <c r="D59" i="1"/>
  <c r="O59" i="1" s="1"/>
  <c r="T58" i="1"/>
  <c r="G58" i="1"/>
  <c r="L58" i="1" s="1"/>
  <c r="D58" i="1"/>
  <c r="O58" i="1" s="1"/>
  <c r="T57" i="1"/>
  <c r="G57" i="1"/>
  <c r="D57" i="1"/>
  <c r="O57" i="1" s="1"/>
  <c r="T56" i="1"/>
  <c r="G56" i="1"/>
  <c r="L56" i="1" s="1"/>
  <c r="D56" i="1"/>
  <c r="O56" i="1" s="1"/>
  <c r="T55" i="1"/>
  <c r="G55" i="1"/>
  <c r="I55" i="1" s="1"/>
  <c r="K55" i="1" s="1"/>
  <c r="D55" i="1"/>
  <c r="O55" i="1" s="1"/>
  <c r="T54" i="1"/>
  <c r="G54" i="1"/>
  <c r="L54" i="1" s="1"/>
  <c r="D54" i="1"/>
  <c r="O54" i="1" s="1"/>
  <c r="T53" i="1"/>
  <c r="G53" i="1"/>
  <c r="L53" i="1" s="1"/>
  <c r="D53" i="1"/>
  <c r="O53" i="1" s="1"/>
  <c r="T52" i="1"/>
  <c r="G52" i="1"/>
  <c r="L52" i="1" s="1"/>
  <c r="D52" i="1"/>
  <c r="O52" i="1" s="1"/>
  <c r="T51" i="1"/>
  <c r="G51" i="1"/>
  <c r="L51" i="1" s="1"/>
  <c r="D51" i="1"/>
  <c r="O51" i="1" s="1"/>
  <c r="T50" i="1"/>
  <c r="G50" i="1"/>
  <c r="L50" i="1" s="1"/>
  <c r="D50" i="1"/>
  <c r="O50" i="1" s="1"/>
  <c r="T49" i="1"/>
  <c r="G49" i="1"/>
  <c r="D49" i="1"/>
  <c r="O49" i="1" s="1"/>
  <c r="T48" i="1"/>
  <c r="G48" i="1"/>
  <c r="L48" i="1" s="1"/>
  <c r="D48" i="1"/>
  <c r="O48" i="1" s="1"/>
  <c r="T47" i="1"/>
  <c r="G47" i="1"/>
  <c r="I47" i="1" s="1"/>
  <c r="K47" i="1" s="1"/>
  <c r="D47" i="1"/>
  <c r="O47" i="1" s="1"/>
  <c r="T46" i="1"/>
  <c r="G46" i="1"/>
  <c r="L46" i="1" s="1"/>
  <c r="D46" i="1"/>
  <c r="O46" i="1" s="1"/>
  <c r="T45" i="1"/>
  <c r="L45" i="1"/>
  <c r="I45" i="1"/>
  <c r="K45" i="1" s="1"/>
  <c r="P45" i="1" s="1"/>
  <c r="G45" i="1"/>
  <c r="D45" i="1"/>
  <c r="O45" i="1" s="1"/>
  <c r="T44" i="1"/>
  <c r="G44" i="1"/>
  <c r="L44" i="1" s="1"/>
  <c r="D44" i="1"/>
  <c r="O44" i="1" s="1"/>
  <c r="T43" i="1"/>
  <c r="G43" i="1"/>
  <c r="L43" i="1" s="1"/>
  <c r="D43" i="1"/>
  <c r="O43" i="1" s="1"/>
  <c r="T42" i="1"/>
  <c r="G42" i="1"/>
  <c r="I42" i="1" s="1"/>
  <c r="K42" i="1" s="1"/>
  <c r="D42" i="1"/>
  <c r="O42" i="1" s="1"/>
  <c r="T41" i="1"/>
  <c r="G41" i="1"/>
  <c r="D41" i="1"/>
  <c r="O41" i="1" s="1"/>
  <c r="T40" i="1"/>
  <c r="L40" i="1"/>
  <c r="G40" i="1"/>
  <c r="I40" i="1" s="1"/>
  <c r="K40" i="1" s="1"/>
  <c r="D40" i="1"/>
  <c r="O40" i="1" s="1"/>
  <c r="T39" i="1"/>
  <c r="G39" i="1"/>
  <c r="I39" i="1" s="1"/>
  <c r="K39" i="1" s="1"/>
  <c r="D39" i="1"/>
  <c r="O39" i="1" s="1"/>
  <c r="T38" i="1"/>
  <c r="G38" i="1"/>
  <c r="L38" i="1" s="1"/>
  <c r="D38" i="1"/>
  <c r="O38" i="1" s="1"/>
  <c r="T37" i="1"/>
  <c r="L37" i="1"/>
  <c r="G37" i="1"/>
  <c r="I37" i="1" s="1"/>
  <c r="K37" i="1" s="1"/>
  <c r="D37" i="1"/>
  <c r="O37" i="1" s="1"/>
  <c r="T36" i="1"/>
  <c r="L36" i="1"/>
  <c r="I36" i="1"/>
  <c r="K36" i="1" s="1"/>
  <c r="M36" i="1" s="1"/>
  <c r="N36" i="1" s="1"/>
  <c r="G36" i="1"/>
  <c r="D36" i="1"/>
  <c r="O36" i="1" s="1"/>
  <c r="P36" i="1" s="1"/>
  <c r="T35" i="1"/>
  <c r="G35" i="1"/>
  <c r="L35" i="1" s="1"/>
  <c r="D35" i="1"/>
  <c r="O35" i="1" s="1"/>
  <c r="T34" i="1"/>
  <c r="G34" i="1"/>
  <c r="I34" i="1" s="1"/>
  <c r="K34" i="1" s="1"/>
  <c r="P34" i="1" s="1"/>
  <c r="D34" i="1"/>
  <c r="O34" i="1" s="1"/>
  <c r="T33" i="1"/>
  <c r="G33" i="1"/>
  <c r="D33" i="1"/>
  <c r="O33" i="1" s="1"/>
  <c r="T32" i="1"/>
  <c r="L32" i="1"/>
  <c r="I32" i="1"/>
  <c r="K32" i="1" s="1"/>
  <c r="G32" i="1"/>
  <c r="D32" i="1"/>
  <c r="O32" i="1" s="1"/>
  <c r="T31" i="1"/>
  <c r="O31" i="1"/>
  <c r="G31" i="1"/>
  <c r="I31" i="1" s="1"/>
  <c r="K31" i="1" s="1"/>
  <c r="D31" i="1"/>
  <c r="T30" i="1"/>
  <c r="G30" i="1"/>
  <c r="L30" i="1" s="1"/>
  <c r="D30" i="1"/>
  <c r="O30" i="1" s="1"/>
  <c r="T29" i="1"/>
  <c r="G29" i="1"/>
  <c r="L29" i="1" s="1"/>
  <c r="D29" i="1"/>
  <c r="O29" i="1" s="1"/>
  <c r="T28" i="1"/>
  <c r="L28" i="1"/>
  <c r="G28" i="1"/>
  <c r="I28" i="1" s="1"/>
  <c r="K28" i="1" s="1"/>
  <c r="M28" i="1" s="1"/>
  <c r="N28" i="1" s="1"/>
  <c r="D28" i="1"/>
  <c r="O28" i="1" s="1"/>
  <c r="T27" i="1"/>
  <c r="G27" i="1"/>
  <c r="L27" i="1" s="1"/>
  <c r="D27" i="1"/>
  <c r="O27" i="1" s="1"/>
  <c r="T26" i="1"/>
  <c r="L26" i="1"/>
  <c r="G26" i="1"/>
  <c r="I26" i="1" s="1"/>
  <c r="K26" i="1" s="1"/>
  <c r="M26" i="1" s="1"/>
  <c r="N26" i="1" s="1"/>
  <c r="D26" i="1"/>
  <c r="O26" i="1" s="1"/>
  <c r="T25" i="1"/>
  <c r="O25" i="1"/>
  <c r="G25" i="1"/>
  <c r="D25" i="1"/>
  <c r="T24" i="1"/>
  <c r="G24" i="1"/>
  <c r="L24" i="1" s="1"/>
  <c r="D24" i="1"/>
  <c r="O24" i="1" s="1"/>
  <c r="T23" i="1"/>
  <c r="O23" i="1"/>
  <c r="G23" i="1"/>
  <c r="I23" i="1" s="1"/>
  <c r="K23" i="1" s="1"/>
  <c r="P23" i="1" s="1"/>
  <c r="D23" i="1"/>
  <c r="T22" i="1"/>
  <c r="G22" i="1"/>
  <c r="L22" i="1" s="1"/>
  <c r="D22" i="1"/>
  <c r="O22" i="1" s="1"/>
  <c r="T21" i="1"/>
  <c r="G21" i="1"/>
  <c r="L21" i="1" s="1"/>
  <c r="D21" i="1"/>
  <c r="O21" i="1" s="1"/>
  <c r="T20" i="1"/>
  <c r="G20" i="1"/>
  <c r="L20" i="1" s="1"/>
  <c r="D20" i="1"/>
  <c r="O20" i="1" s="1"/>
  <c r="T19" i="1"/>
  <c r="G19" i="1"/>
  <c r="L19" i="1" s="1"/>
  <c r="D19" i="1"/>
  <c r="O19" i="1" s="1"/>
  <c r="T18" i="1"/>
  <c r="G18" i="1"/>
  <c r="I18" i="1" s="1"/>
  <c r="K18" i="1" s="1"/>
  <c r="D18" i="1"/>
  <c r="O18" i="1" s="1"/>
  <c r="T17" i="1"/>
  <c r="G17" i="1"/>
  <c r="D17" i="1"/>
  <c r="O17" i="1" s="1"/>
  <c r="T16" i="1"/>
  <c r="G16" i="1"/>
  <c r="L16" i="1" s="1"/>
  <c r="D16" i="1"/>
  <c r="O16" i="1" s="1"/>
  <c r="T15" i="1"/>
  <c r="O15" i="1"/>
  <c r="G15" i="1"/>
  <c r="L15" i="1" s="1"/>
  <c r="D15" i="1"/>
  <c r="T14" i="1"/>
  <c r="G14" i="1"/>
  <c r="L14" i="1" s="1"/>
  <c r="D14" i="1"/>
  <c r="O14" i="1" s="1"/>
  <c r="T13" i="1"/>
  <c r="G13" i="1"/>
  <c r="I13" i="1" s="1"/>
  <c r="K13" i="1" s="1"/>
  <c r="D13" i="1"/>
  <c r="O13" i="1" s="1"/>
  <c r="T12" i="1"/>
  <c r="G12" i="1"/>
  <c r="L12" i="1" s="1"/>
  <c r="D12" i="1"/>
  <c r="O12" i="1" s="1"/>
  <c r="T11" i="1"/>
  <c r="I11" i="1"/>
  <c r="K11" i="1" s="1"/>
  <c r="G11" i="1"/>
  <c r="L11" i="1" s="1"/>
  <c r="D11" i="1"/>
  <c r="O11" i="1" s="1"/>
  <c r="T10" i="1"/>
  <c r="G10" i="1"/>
  <c r="I10" i="1" s="1"/>
  <c r="K10" i="1" s="1"/>
  <c r="P10" i="1" s="1"/>
  <c r="D10" i="1"/>
  <c r="O10" i="1" s="1"/>
  <c r="T9" i="1"/>
  <c r="G9" i="1"/>
  <c r="D9" i="1"/>
  <c r="O9" i="1" s="1"/>
  <c r="T8" i="1"/>
  <c r="G8" i="1"/>
  <c r="I8" i="1" s="1"/>
  <c r="K8" i="1" s="1"/>
  <c r="D8" i="1"/>
  <c r="O8" i="1" s="1"/>
  <c r="T7" i="1"/>
  <c r="G7" i="1"/>
  <c r="L7" i="1" s="1"/>
  <c r="D7" i="1"/>
  <c r="O7" i="1" s="1"/>
  <c r="T6" i="1"/>
  <c r="G6" i="1"/>
  <c r="L6" i="1" s="1"/>
  <c r="D6" i="1"/>
  <c r="O6" i="1" s="1"/>
  <c r="T5" i="1"/>
  <c r="O5" i="1"/>
  <c r="G5" i="1"/>
  <c r="L5" i="1" s="1"/>
  <c r="D5" i="1"/>
  <c r="T4" i="1"/>
  <c r="I4" i="1"/>
  <c r="K4" i="1" s="1"/>
  <c r="G4" i="1"/>
  <c r="L4" i="1" s="1"/>
  <c r="D4" i="1"/>
  <c r="O4" i="1" s="1"/>
  <c r="T3" i="1"/>
  <c r="G3" i="1"/>
  <c r="L3" i="1" s="1"/>
  <c r="D3" i="1"/>
  <c r="O3" i="1" s="1"/>
  <c r="P87" i="1" l="1"/>
  <c r="M87" i="1"/>
  <c r="M39" i="1"/>
  <c r="U39" i="1" s="1"/>
  <c r="M69" i="1"/>
  <c r="N69" i="1" s="1"/>
  <c r="U69" i="1" s="1"/>
  <c r="P37" i="1"/>
  <c r="M37" i="1"/>
  <c r="M55" i="1"/>
  <c r="L39" i="1"/>
  <c r="I48" i="1"/>
  <c r="K48" i="1" s="1"/>
  <c r="I53" i="1"/>
  <c r="K53" i="1" s="1"/>
  <c r="P53" i="1" s="1"/>
  <c r="I56" i="1"/>
  <c r="K56" i="1" s="1"/>
  <c r="P56" i="1" s="1"/>
  <c r="L77" i="1"/>
  <c r="I82" i="1"/>
  <c r="K82" i="1" s="1"/>
  <c r="P82" i="1" s="1"/>
  <c r="L85" i="1"/>
  <c r="I21" i="1"/>
  <c r="K21" i="1" s="1"/>
  <c r="M21" i="1" s="1"/>
  <c r="I24" i="1"/>
  <c r="K24" i="1" s="1"/>
  <c r="I44" i="1"/>
  <c r="K44" i="1" s="1"/>
  <c r="M44" i="1" s="1"/>
  <c r="N44" i="1" s="1"/>
  <c r="L47" i="1"/>
  <c r="M47" i="1" s="1"/>
  <c r="I50" i="1"/>
  <c r="K50" i="1" s="1"/>
  <c r="P50" i="1" s="1"/>
  <c r="I58" i="1"/>
  <c r="K58" i="1" s="1"/>
  <c r="M58" i="1" s="1"/>
  <c r="I61" i="1"/>
  <c r="K61" i="1" s="1"/>
  <c r="I64" i="1"/>
  <c r="K64" i="1" s="1"/>
  <c r="I66" i="1"/>
  <c r="K66" i="1" s="1"/>
  <c r="P66" i="1" s="1"/>
  <c r="M90" i="1"/>
  <c r="I30" i="1"/>
  <c r="K30" i="1" s="1"/>
  <c r="M30" i="1" s="1"/>
  <c r="N30" i="1" s="1"/>
  <c r="I35" i="1"/>
  <c r="K35" i="1" s="1"/>
  <c r="P35" i="1" s="1"/>
  <c r="I52" i="1"/>
  <c r="K52" i="1" s="1"/>
  <c r="M52" i="1" s="1"/>
  <c r="N52" i="1" s="1"/>
  <c r="L55" i="1"/>
  <c r="L69" i="1"/>
  <c r="P71" i="1"/>
  <c r="L72" i="1"/>
  <c r="I74" i="1"/>
  <c r="K74" i="1" s="1"/>
  <c r="P74" i="1" s="1"/>
  <c r="M76" i="1"/>
  <c r="N76" i="1" s="1"/>
  <c r="L84" i="1"/>
  <c r="M84" i="1" s="1"/>
  <c r="L93" i="1"/>
  <c r="P39" i="1"/>
  <c r="I19" i="1"/>
  <c r="K19" i="1" s="1"/>
  <c r="P19" i="1" s="1"/>
  <c r="I6" i="1"/>
  <c r="K6" i="1" s="1"/>
  <c r="P6" i="1" s="1"/>
  <c r="L10" i="1"/>
  <c r="I16" i="1"/>
  <c r="K16" i="1" s="1"/>
  <c r="P16" i="1" s="1"/>
  <c r="P18" i="1"/>
  <c r="P63" i="1"/>
  <c r="L71" i="1"/>
  <c r="L76" i="1"/>
  <c r="L92" i="1"/>
  <c r="M92" i="1" s="1"/>
  <c r="T95" i="1"/>
  <c r="L8" i="1"/>
  <c r="M8" i="1" s="1"/>
  <c r="L18" i="1"/>
  <c r="M18" i="1" s="1"/>
  <c r="L23" i="1"/>
  <c r="I29" i="1"/>
  <c r="K29" i="1" s="1"/>
  <c r="P29" i="1" s="1"/>
  <c r="L63" i="1"/>
  <c r="L68" i="1"/>
  <c r="M68" i="1" s="1"/>
  <c r="N68" i="1" s="1"/>
  <c r="U68" i="1" s="1"/>
  <c r="I22" i="1"/>
  <c r="K22" i="1" s="1"/>
  <c r="M22" i="1" s="1"/>
  <c r="N22" i="1" s="1"/>
  <c r="P31" i="1"/>
  <c r="I46" i="1"/>
  <c r="K46" i="1" s="1"/>
  <c r="M46" i="1" s="1"/>
  <c r="N46" i="1" s="1"/>
  <c r="L13" i="1"/>
  <c r="L42" i="1"/>
  <c r="M42" i="1" s="1"/>
  <c r="L31" i="1"/>
  <c r="M31" i="1" s="1"/>
  <c r="N31" i="1" s="1"/>
  <c r="L34" i="1"/>
  <c r="I83" i="1"/>
  <c r="K83" i="1" s="1"/>
  <c r="P83" i="1" s="1"/>
  <c r="P92" i="1"/>
  <c r="I94" i="1"/>
  <c r="K94" i="1" s="1"/>
  <c r="M94" i="1" s="1"/>
  <c r="N94" i="1" s="1"/>
  <c r="P59" i="1"/>
  <c r="M59" i="1"/>
  <c r="P80" i="1"/>
  <c r="M80" i="1"/>
  <c r="P85" i="1"/>
  <c r="M85" i="1"/>
  <c r="P88" i="1"/>
  <c r="M88" i="1"/>
  <c r="M56" i="1"/>
  <c r="P64" i="1"/>
  <c r="M64" i="1"/>
  <c r="P93" i="1"/>
  <c r="M93" i="1"/>
  <c r="P91" i="1"/>
  <c r="M91" i="1"/>
  <c r="P13" i="1"/>
  <c r="M13" i="1"/>
  <c r="M6" i="1"/>
  <c r="P8" i="1"/>
  <c r="P75" i="1"/>
  <c r="M75" i="1"/>
  <c r="P4" i="1"/>
  <c r="M4" i="1"/>
  <c r="P77" i="1"/>
  <c r="M77" i="1"/>
  <c r="N37" i="1"/>
  <c r="U37" i="1" s="1"/>
  <c r="L65" i="1"/>
  <c r="I65" i="1"/>
  <c r="K65" i="1" s="1"/>
  <c r="P72" i="1"/>
  <c r="M72" i="1"/>
  <c r="L89" i="1"/>
  <c r="I89" i="1"/>
  <c r="K89" i="1" s="1"/>
  <c r="I7" i="1"/>
  <c r="K7" i="1" s="1"/>
  <c r="I14" i="1"/>
  <c r="K14" i="1" s="1"/>
  <c r="M23" i="1"/>
  <c r="U28" i="1"/>
  <c r="I51" i="1"/>
  <c r="K51" i="1" s="1"/>
  <c r="P58" i="1"/>
  <c r="M71" i="1"/>
  <c r="N90" i="1"/>
  <c r="U90" i="1" s="1"/>
  <c r="P11" i="1"/>
  <c r="M11" i="1"/>
  <c r="O95" i="1"/>
  <c r="M82" i="1"/>
  <c r="D95" i="1"/>
  <c r="I5" i="1"/>
  <c r="K5" i="1" s="1"/>
  <c r="L9" i="1"/>
  <c r="I9" i="1"/>
  <c r="K9" i="1" s="1"/>
  <c r="L17" i="1"/>
  <c r="I17" i="1"/>
  <c r="K17" i="1" s="1"/>
  <c r="P22" i="1"/>
  <c r="I27" i="1"/>
  <c r="K27" i="1" s="1"/>
  <c r="L33" i="1"/>
  <c r="I33" i="1"/>
  <c r="K33" i="1" s="1"/>
  <c r="I43" i="1"/>
  <c r="K43" i="1" s="1"/>
  <c r="L49" i="1"/>
  <c r="I49" i="1"/>
  <c r="K49" i="1" s="1"/>
  <c r="P52" i="1"/>
  <c r="P70" i="1"/>
  <c r="P76" i="1"/>
  <c r="I86" i="1"/>
  <c r="K86" i="1" s="1"/>
  <c r="P24" i="1"/>
  <c r="M24" i="1"/>
  <c r="M34" i="1"/>
  <c r="P40" i="1"/>
  <c r="M40" i="1"/>
  <c r="G95" i="1"/>
  <c r="P26" i="1"/>
  <c r="M29" i="1"/>
  <c r="I38" i="1"/>
  <c r="K38" i="1" s="1"/>
  <c r="N39" i="1"/>
  <c r="P42" i="1"/>
  <c r="M45" i="1"/>
  <c r="P55" i="1"/>
  <c r="M63" i="1"/>
  <c r="P69" i="1"/>
  <c r="P79" i="1"/>
  <c r="M10" i="1"/>
  <c r="L57" i="1"/>
  <c r="I57" i="1"/>
  <c r="K57" i="1" s="1"/>
  <c r="L81" i="1"/>
  <c r="I81" i="1"/>
  <c r="K81" i="1" s="1"/>
  <c r="I3" i="1"/>
  <c r="U22" i="1"/>
  <c r="L25" i="1"/>
  <c r="I25" i="1"/>
  <c r="K25" i="1" s="1"/>
  <c r="P28" i="1"/>
  <c r="U36" i="1"/>
  <c r="P44" i="1"/>
  <c r="P47" i="1"/>
  <c r="U60" i="1"/>
  <c r="I62" i="1"/>
  <c r="K62" i="1" s="1"/>
  <c r="U70" i="1"/>
  <c r="L73" i="1"/>
  <c r="I73" i="1"/>
  <c r="K73" i="1" s="1"/>
  <c r="I78" i="1"/>
  <c r="K78" i="1" s="1"/>
  <c r="N87" i="1"/>
  <c r="U87" i="1" s="1"/>
  <c r="M16" i="1"/>
  <c r="N21" i="1"/>
  <c r="U21" i="1" s="1"/>
  <c r="U26" i="1"/>
  <c r="P32" i="1"/>
  <c r="M32" i="1"/>
  <c r="P48" i="1"/>
  <c r="M48" i="1"/>
  <c r="U31" i="1"/>
  <c r="L41" i="1"/>
  <c r="I41" i="1"/>
  <c r="K41" i="1" s="1"/>
  <c r="U52" i="1"/>
  <c r="I54" i="1"/>
  <c r="K54" i="1" s="1"/>
  <c r="N55" i="1"/>
  <c r="U55" i="1" s="1"/>
  <c r="P67" i="1"/>
  <c r="M67" i="1"/>
  <c r="N79" i="1"/>
  <c r="U79" i="1" s="1"/>
  <c r="I12" i="1"/>
  <c r="K12" i="1" s="1"/>
  <c r="I20" i="1"/>
  <c r="K20" i="1" s="1"/>
  <c r="I15" i="1"/>
  <c r="K15" i="1" s="1"/>
  <c r="N92" i="1" l="1"/>
  <c r="U92" i="1"/>
  <c r="N58" i="1"/>
  <c r="U58" i="1"/>
  <c r="N47" i="1"/>
  <c r="U47" i="1" s="1"/>
  <c r="N84" i="1"/>
  <c r="U84" i="1"/>
  <c r="N42" i="1"/>
  <c r="U42" i="1"/>
  <c r="M53" i="1"/>
  <c r="U30" i="1"/>
  <c r="M83" i="1"/>
  <c r="U94" i="1"/>
  <c r="M35" i="1"/>
  <c r="N35" i="1" s="1"/>
  <c r="U46" i="1"/>
  <c r="U44" i="1"/>
  <c r="M66" i="1"/>
  <c r="N66" i="1" s="1"/>
  <c r="U66" i="1" s="1"/>
  <c r="P46" i="1"/>
  <c r="P94" i="1"/>
  <c r="P30" i="1"/>
  <c r="M19" i="1"/>
  <c r="N19" i="1" s="1"/>
  <c r="P61" i="1"/>
  <c r="M61" i="1"/>
  <c r="N61" i="1" s="1"/>
  <c r="U61" i="1" s="1"/>
  <c r="U76" i="1"/>
  <c r="M74" i="1"/>
  <c r="P21" i="1"/>
  <c r="M50" i="1"/>
  <c r="N50" i="1" s="1"/>
  <c r="U50" i="1" s="1"/>
  <c r="M54" i="1"/>
  <c r="P54" i="1"/>
  <c r="N74" i="1"/>
  <c r="U74" i="1" s="1"/>
  <c r="M57" i="1"/>
  <c r="P57" i="1"/>
  <c r="P43" i="1"/>
  <c r="M43" i="1"/>
  <c r="N11" i="1"/>
  <c r="U11" i="1" s="1"/>
  <c r="N72" i="1"/>
  <c r="U72" i="1"/>
  <c r="N88" i="1"/>
  <c r="U88" i="1" s="1"/>
  <c r="N48" i="1"/>
  <c r="U48" i="1" s="1"/>
  <c r="M9" i="1"/>
  <c r="P9" i="1"/>
  <c r="M41" i="1"/>
  <c r="P41" i="1"/>
  <c r="M25" i="1"/>
  <c r="P25" i="1"/>
  <c r="N53" i="1"/>
  <c r="U53" i="1" s="1"/>
  <c r="N45" i="1"/>
  <c r="U45" i="1" s="1"/>
  <c r="N40" i="1"/>
  <c r="U40" i="1"/>
  <c r="M33" i="1"/>
  <c r="P33" i="1"/>
  <c r="N23" i="1"/>
  <c r="U23" i="1" s="1"/>
  <c r="M65" i="1"/>
  <c r="P65" i="1"/>
  <c r="N75" i="1"/>
  <c r="U75" i="1" s="1"/>
  <c r="N8" i="1"/>
  <c r="U8" i="1"/>
  <c r="N93" i="1"/>
  <c r="U93" i="1" s="1"/>
  <c r="N85" i="1"/>
  <c r="U85" i="1" s="1"/>
  <c r="P15" i="1"/>
  <c r="M15" i="1"/>
  <c r="M86" i="1"/>
  <c r="P86" i="1"/>
  <c r="M12" i="1"/>
  <c r="P12" i="1"/>
  <c r="N16" i="1"/>
  <c r="U16" i="1" s="1"/>
  <c r="M5" i="1"/>
  <c r="P5" i="1"/>
  <c r="N67" i="1"/>
  <c r="U67" i="1" s="1"/>
  <c r="N32" i="1"/>
  <c r="U32" i="1" s="1"/>
  <c r="M62" i="1"/>
  <c r="P62" i="1"/>
  <c r="N34" i="1"/>
  <c r="U34" i="1" s="1"/>
  <c r="P7" i="1"/>
  <c r="M7" i="1"/>
  <c r="N77" i="1"/>
  <c r="U77" i="1" s="1"/>
  <c r="N6" i="1"/>
  <c r="U6" i="1" s="1"/>
  <c r="N64" i="1"/>
  <c r="U64" i="1" s="1"/>
  <c r="N80" i="1"/>
  <c r="U80" i="1"/>
  <c r="M17" i="1"/>
  <c r="P17" i="1"/>
  <c r="N4" i="1"/>
  <c r="U4" i="1" s="1"/>
  <c r="M14" i="1"/>
  <c r="P14" i="1"/>
  <c r="K3" i="1"/>
  <c r="I95" i="1"/>
  <c r="M38" i="1"/>
  <c r="P38" i="1"/>
  <c r="N24" i="1"/>
  <c r="U24" i="1" s="1"/>
  <c r="M49" i="1"/>
  <c r="P49" i="1"/>
  <c r="P27" i="1"/>
  <c r="M27" i="1"/>
  <c r="N82" i="1"/>
  <c r="U82" i="1" s="1"/>
  <c r="P51" i="1"/>
  <c r="M51" i="1"/>
  <c r="M20" i="1"/>
  <c r="P20" i="1"/>
  <c r="M73" i="1"/>
  <c r="P73" i="1"/>
  <c r="U63" i="1"/>
  <c r="N63" i="1"/>
  <c r="N91" i="1"/>
  <c r="U91" i="1" s="1"/>
  <c r="N10" i="1"/>
  <c r="U10" i="1" s="1"/>
  <c r="U71" i="1"/>
  <c r="N71" i="1"/>
  <c r="M78" i="1"/>
  <c r="P78" i="1"/>
  <c r="M81" i="1"/>
  <c r="P81" i="1"/>
  <c r="N29" i="1"/>
  <c r="U29" i="1" s="1"/>
  <c r="N18" i="1"/>
  <c r="U18" i="1" s="1"/>
  <c r="M89" i="1"/>
  <c r="P89" i="1"/>
  <c r="N83" i="1"/>
  <c r="U83" i="1" s="1"/>
  <c r="N13" i="1"/>
  <c r="U13" i="1" s="1"/>
  <c r="N56" i="1"/>
  <c r="U56" i="1" s="1"/>
  <c r="N59" i="1"/>
  <c r="U59" i="1"/>
  <c r="U35" i="1" l="1"/>
  <c r="U19" i="1"/>
  <c r="N38" i="1"/>
  <c r="U38" i="1" s="1"/>
  <c r="N86" i="1"/>
  <c r="U86" i="1" s="1"/>
  <c r="N15" i="1"/>
  <c r="U15" i="1" s="1"/>
  <c r="N17" i="1"/>
  <c r="U17" i="1"/>
  <c r="U12" i="1"/>
  <c r="N12" i="1"/>
  <c r="N65" i="1"/>
  <c r="U65" i="1" s="1"/>
  <c r="N9" i="1"/>
  <c r="U9" i="1"/>
  <c r="M3" i="1"/>
  <c r="P3" i="1"/>
  <c r="N81" i="1"/>
  <c r="U81" i="1" s="1"/>
  <c r="N49" i="1"/>
  <c r="U49" i="1" s="1"/>
  <c r="N14" i="1"/>
  <c r="U14" i="1"/>
  <c r="N5" i="1"/>
  <c r="U5" i="1"/>
  <c r="N25" i="1"/>
  <c r="U25" i="1" s="1"/>
  <c r="N51" i="1"/>
  <c r="U51" i="1" s="1"/>
  <c r="N27" i="1"/>
  <c r="U27" i="1"/>
  <c r="N73" i="1"/>
  <c r="U73" i="1"/>
  <c r="N57" i="1"/>
  <c r="U57" i="1" s="1"/>
  <c r="N89" i="1"/>
  <c r="U89" i="1" s="1"/>
  <c r="N78" i="1"/>
  <c r="U78" i="1"/>
  <c r="N62" i="1"/>
  <c r="U62" i="1"/>
  <c r="N41" i="1"/>
  <c r="U41" i="1" s="1"/>
  <c r="N54" i="1"/>
  <c r="U54" i="1" s="1"/>
  <c r="N7" i="1"/>
  <c r="U7" i="1"/>
  <c r="N43" i="1"/>
  <c r="U43" i="1"/>
  <c r="N20" i="1"/>
  <c r="U20" i="1" s="1"/>
  <c r="N33" i="1"/>
  <c r="U33" i="1" s="1"/>
  <c r="M95" i="1" l="1"/>
  <c r="N3" i="1"/>
  <c r="N95" i="1" s="1"/>
  <c r="U3" i="1" l="1"/>
  <c r="U95" i="1" s="1"/>
</calcChain>
</file>

<file path=xl/sharedStrings.xml><?xml version="1.0" encoding="utf-8"?>
<sst xmlns="http://schemas.openxmlformats.org/spreadsheetml/2006/main" count="45" uniqueCount="45">
  <si>
    <t>electricity bill  of dream city phase 1_APR-2024</t>
  </si>
  <si>
    <t xml:space="preserve">Sl. No. </t>
  </si>
  <si>
    <t xml:space="preserve">Flat no. </t>
  </si>
  <si>
    <t>Max. Demand (KW)</t>
  </si>
  <si>
    <t>KVA</t>
  </si>
  <si>
    <t xml:space="preserve">present reading </t>
  </si>
  <si>
    <t xml:space="preserve">previous reading </t>
  </si>
  <si>
    <t>KWH Consumed</t>
  </si>
  <si>
    <t>Power Factor</t>
  </si>
  <si>
    <t>KVAH consumed</t>
  </si>
  <si>
    <t xml:space="preserve">Rate </t>
  </si>
  <si>
    <t>energy charge</t>
  </si>
  <si>
    <t>FPPPA charge (0 paisa per KWH)</t>
  </si>
  <si>
    <t>energy charge +FPPPA charge</t>
  </si>
  <si>
    <t>Jharkhand electricity duty (6.0 %)</t>
  </si>
  <si>
    <t>fixed charged (Rs 75/KVA)</t>
  </si>
  <si>
    <t>Fixed charge + Energy Charge</t>
  </si>
  <si>
    <t>Common Area Charge</t>
  </si>
  <si>
    <t>Gererator fuel</t>
  </si>
  <si>
    <t>Fixed charge and energy charge of Mar 24</t>
  </si>
  <si>
    <t>FPPAS -1.72 % of fixed &amp;energy charge of MAR 24</t>
  </si>
  <si>
    <t>Total payable</t>
  </si>
  <si>
    <t>GF 1</t>
  </si>
  <si>
    <t>6294</t>
  </si>
  <si>
    <t>GF 2</t>
  </si>
  <si>
    <t>GF 3</t>
  </si>
  <si>
    <t>GF 4</t>
  </si>
  <si>
    <t>GF 5</t>
  </si>
  <si>
    <t>GF 6</t>
  </si>
  <si>
    <t>GF 7</t>
  </si>
  <si>
    <t>GF 8</t>
  </si>
  <si>
    <t>GF 9</t>
  </si>
  <si>
    <t>GF 10</t>
  </si>
  <si>
    <t>GF 11</t>
  </si>
  <si>
    <t>GF 12</t>
  </si>
  <si>
    <t>GF 13</t>
  </si>
  <si>
    <t>GF 14</t>
  </si>
  <si>
    <t>GF 15</t>
  </si>
  <si>
    <t>GF 16</t>
  </si>
  <si>
    <t>GF17</t>
  </si>
  <si>
    <t>GF18</t>
  </si>
  <si>
    <t>subash</t>
  </si>
  <si>
    <t>GM</t>
  </si>
  <si>
    <t>Total</t>
  </si>
  <si>
    <t>FPPAS -1.72% ON FIXED/DEMAND CHARGES AND ENERGY CHARGES OF MAR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</si>
</sst>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&quot;₹&quot;\ #,##0.00"/>
    <numFmt numFmtId="166" formatCode="[$₹-43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3" fillId="0" borderId="3" xfId="0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2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2" fontId="3" fillId="0" borderId="3" xfId="0" applyNumberFormat="1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0" fontId="3" fillId="0" borderId="0" xfId="0" applyFont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3CD6-8DD8-47F1-9F53-8D9E18B82879}">
  <dimension ref="A1:U97"/>
  <sheetViews>
    <sheetView tabSelected="1" workbookViewId="0">
      <selection activeCell="W2" sqref="W2"/>
    </sheetView>
  </sheetViews>
  <sheetFormatPr defaultRowHeight="14.5" x14ac:dyDescent="0.35"/>
  <cols>
    <col min="1" max="1" width="5" customWidth="1"/>
    <col min="2" max="2" width="5.90625" style="26" bestFit="1" customWidth="1"/>
    <col min="3" max="3" width="7.81640625" style="26" bestFit="1" customWidth="1"/>
    <col min="4" max="4" width="5.36328125" style="26" bestFit="1" customWidth="1"/>
    <col min="5" max="5" width="6" style="27" bestFit="1" customWidth="1"/>
    <col min="6" max="6" width="6.7265625" style="27" bestFit="1" customWidth="1"/>
    <col min="7" max="7" width="6.90625" customWidth="1"/>
    <col min="8" max="8" width="5.1796875" style="28" bestFit="1" customWidth="1"/>
    <col min="9" max="9" width="8.1796875" style="29" bestFit="1" customWidth="1"/>
    <col min="10" max="10" width="4.90625" style="30" bestFit="1" customWidth="1"/>
    <col min="11" max="11" width="7.7265625" style="30" bestFit="1" customWidth="1"/>
    <col min="12" max="12" width="8" style="30" bestFit="1" customWidth="1"/>
    <col min="13" max="13" width="8.1796875" style="31" bestFit="1" customWidth="1"/>
    <col min="14" max="14" width="8.36328125" style="31" customWidth="1"/>
    <col min="17" max="17" width="9.08984375" customWidth="1"/>
    <col min="18" max="18" width="7.36328125" bestFit="1" customWidth="1"/>
    <col min="19" max="19" width="7.7265625" bestFit="1" customWidth="1"/>
    <col min="20" max="20" width="7.36328125" customWidth="1"/>
    <col min="21" max="21" width="10.08984375" bestFit="1" customWidth="1"/>
  </cols>
  <sheetData>
    <row r="1" spans="1:21" s="3" customForma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s="9" customFormat="1" ht="72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6" t="s">
        <v>9</v>
      </c>
      <c r="J2" s="7" t="s">
        <v>10</v>
      </c>
      <c r="K2" s="7" t="s">
        <v>11</v>
      </c>
      <c r="L2" s="7" t="s">
        <v>12</v>
      </c>
      <c r="M2" s="8" t="s">
        <v>13</v>
      </c>
      <c r="N2" s="8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7" t="s">
        <v>19</v>
      </c>
      <c r="T2" s="4" t="s">
        <v>20</v>
      </c>
      <c r="U2" s="4" t="s">
        <v>21</v>
      </c>
    </row>
    <row r="3" spans="1:21" s="3" customFormat="1" ht="12" x14ac:dyDescent="0.3">
      <c r="A3" s="10">
        <v>1</v>
      </c>
      <c r="B3" s="11" t="s">
        <v>22</v>
      </c>
      <c r="C3" s="10">
        <v>3</v>
      </c>
      <c r="D3" s="12">
        <f>C3/H3</f>
        <v>3.0927835051546393</v>
      </c>
      <c r="E3" s="13" t="s">
        <v>23</v>
      </c>
      <c r="F3" s="14">
        <v>6293</v>
      </c>
      <c r="G3" s="10">
        <f>E3-F3</f>
        <v>1</v>
      </c>
      <c r="H3" s="12">
        <v>0.97</v>
      </c>
      <c r="I3" s="12">
        <f>G3/H3</f>
        <v>1.0309278350515465</v>
      </c>
      <c r="J3" s="15">
        <v>3.1</v>
      </c>
      <c r="K3" s="15">
        <f>I3*J3</f>
        <v>3.1958762886597945</v>
      </c>
      <c r="L3" s="15">
        <f>G3*0</f>
        <v>0</v>
      </c>
      <c r="M3" s="15">
        <f>K3+L3</f>
        <v>3.1958762886597945</v>
      </c>
      <c r="N3" s="15">
        <f>M3*0.06</f>
        <v>0.19175257731958767</v>
      </c>
      <c r="O3" s="15">
        <f>D3*75</f>
        <v>231.95876288659795</v>
      </c>
      <c r="P3" s="15">
        <f>K3+O3</f>
        <v>235.15463917525776</v>
      </c>
      <c r="Q3" s="16">
        <v>154.44</v>
      </c>
      <c r="R3" s="15">
        <v>0</v>
      </c>
      <c r="S3" s="15">
        <v>243.36842105263156</v>
      </c>
      <c r="T3" s="15">
        <f>S3*-0.0172</f>
        <v>-4.1859368421052627</v>
      </c>
      <c r="U3" s="15">
        <f>M3+N3+O3+Q3+R3+T3</f>
        <v>385.60045491047208</v>
      </c>
    </row>
    <row r="4" spans="1:21" s="3" customFormat="1" ht="12" x14ac:dyDescent="0.3">
      <c r="A4" s="10">
        <v>2</v>
      </c>
      <c r="B4" s="11" t="s">
        <v>24</v>
      </c>
      <c r="C4" s="10">
        <v>4</v>
      </c>
      <c r="D4" s="12">
        <f t="shared" ref="D4:D67" si="0">C4/H4</f>
        <v>4.123711340206186</v>
      </c>
      <c r="E4" s="14">
        <v>19705</v>
      </c>
      <c r="F4" s="14">
        <v>19051</v>
      </c>
      <c r="G4" s="10">
        <f t="shared" ref="G4:G67" si="1">E4-F4</f>
        <v>654</v>
      </c>
      <c r="H4" s="12">
        <v>0.97</v>
      </c>
      <c r="I4" s="12">
        <f t="shared" ref="I4:I67" si="2">G4/H4</f>
        <v>674.2268041237113</v>
      </c>
      <c r="J4" s="15">
        <v>3.1</v>
      </c>
      <c r="K4" s="15">
        <f t="shared" ref="K4:K67" si="3">I4*J4</f>
        <v>2090.103092783505</v>
      </c>
      <c r="L4" s="15">
        <f t="shared" ref="L4:L67" si="4">G4*0</f>
        <v>0</v>
      </c>
      <c r="M4" s="15">
        <f t="shared" ref="M4:M67" si="5">K4+L4</f>
        <v>2090.103092783505</v>
      </c>
      <c r="N4" s="15">
        <f t="shared" ref="N4:N67" si="6">M4*0.06</f>
        <v>125.4061855670103</v>
      </c>
      <c r="O4" s="15">
        <f t="shared" ref="O4:O67" si="7">D4*75</f>
        <v>309.27835051546396</v>
      </c>
      <c r="P4" s="15">
        <f t="shared" ref="P4:P67" si="8">K4+O4</f>
        <v>2399.3814432989689</v>
      </c>
      <c r="Q4" s="16">
        <v>154.44</v>
      </c>
      <c r="R4" s="15">
        <v>47.03</v>
      </c>
      <c r="S4" s="15">
        <v>867.26315789473688</v>
      </c>
      <c r="T4" s="15">
        <f t="shared" ref="T4:T67" si="9">S4*-0.0172</f>
        <v>-14.916926315789475</v>
      </c>
      <c r="U4" s="15">
        <f t="shared" ref="U4:U67" si="10">M4+N4+O4+Q4+R4+T4</f>
        <v>2711.3407025501897</v>
      </c>
    </row>
    <row r="5" spans="1:21" s="3" customFormat="1" ht="12" x14ac:dyDescent="0.3">
      <c r="A5" s="10">
        <v>3</v>
      </c>
      <c r="B5" s="11" t="s">
        <v>25</v>
      </c>
      <c r="C5" s="10">
        <v>3</v>
      </c>
      <c r="D5" s="12">
        <f t="shared" si="0"/>
        <v>3.0927835051546393</v>
      </c>
      <c r="E5" s="14">
        <v>22936</v>
      </c>
      <c r="F5" s="14">
        <v>22578</v>
      </c>
      <c r="G5" s="10">
        <f t="shared" si="1"/>
        <v>358</v>
      </c>
      <c r="H5" s="12">
        <v>0.97</v>
      </c>
      <c r="I5" s="12">
        <f t="shared" si="2"/>
        <v>369.07216494845363</v>
      </c>
      <c r="J5" s="15">
        <v>3.1</v>
      </c>
      <c r="K5" s="15">
        <f t="shared" si="3"/>
        <v>1144.1237113402062</v>
      </c>
      <c r="L5" s="15">
        <f t="shared" si="4"/>
        <v>0</v>
      </c>
      <c r="M5" s="15">
        <f t="shared" si="5"/>
        <v>1144.1237113402062</v>
      </c>
      <c r="N5" s="15">
        <f t="shared" si="6"/>
        <v>68.647422680412376</v>
      </c>
      <c r="O5" s="15">
        <f t="shared" si="7"/>
        <v>231.95876288659795</v>
      </c>
      <c r="P5" s="15">
        <f t="shared" si="8"/>
        <v>1376.0824742268042</v>
      </c>
      <c r="Q5" s="16">
        <v>154.44</v>
      </c>
      <c r="R5" s="15">
        <v>47.03</v>
      </c>
      <c r="S5" s="15">
        <v>683.89473684210532</v>
      </c>
      <c r="T5" s="15">
        <f t="shared" si="9"/>
        <v>-11.762989473684211</v>
      </c>
      <c r="U5" s="15">
        <f t="shared" si="10"/>
        <v>1634.4369074335323</v>
      </c>
    </row>
    <row r="6" spans="1:21" s="3" customFormat="1" ht="12" x14ac:dyDescent="0.3">
      <c r="A6" s="10">
        <v>4</v>
      </c>
      <c r="B6" s="11" t="s">
        <v>26</v>
      </c>
      <c r="C6" s="10">
        <v>3</v>
      </c>
      <c r="D6" s="12">
        <f t="shared" si="0"/>
        <v>3.0927835051546393</v>
      </c>
      <c r="E6" s="14">
        <v>2456</v>
      </c>
      <c r="F6" s="14">
        <v>2354</v>
      </c>
      <c r="G6" s="10">
        <f t="shared" si="1"/>
        <v>102</v>
      </c>
      <c r="H6" s="12">
        <v>0.97</v>
      </c>
      <c r="I6" s="12">
        <f t="shared" si="2"/>
        <v>105.15463917525773</v>
      </c>
      <c r="J6" s="15">
        <v>3.1</v>
      </c>
      <c r="K6" s="15">
        <f t="shared" si="3"/>
        <v>325.97938144329896</v>
      </c>
      <c r="L6" s="15">
        <f t="shared" si="4"/>
        <v>0</v>
      </c>
      <c r="M6" s="15">
        <f t="shared" si="5"/>
        <v>325.97938144329896</v>
      </c>
      <c r="N6" s="15">
        <f t="shared" si="6"/>
        <v>19.558762886597936</v>
      </c>
      <c r="O6" s="15">
        <f t="shared" si="7"/>
        <v>231.95876288659795</v>
      </c>
      <c r="P6" s="15">
        <f t="shared" si="8"/>
        <v>557.93814432989689</v>
      </c>
      <c r="Q6" s="16">
        <v>154.44</v>
      </c>
      <c r="R6" s="15">
        <v>47.03</v>
      </c>
      <c r="S6" s="15">
        <v>491.36842105263156</v>
      </c>
      <c r="T6" s="15">
        <f t="shared" si="9"/>
        <v>-8.4515368421052628</v>
      </c>
      <c r="U6" s="15">
        <f t="shared" si="10"/>
        <v>770.51537037438948</v>
      </c>
    </row>
    <row r="7" spans="1:21" s="3" customFormat="1" ht="12" x14ac:dyDescent="0.3">
      <c r="A7" s="10">
        <v>5</v>
      </c>
      <c r="B7" s="11" t="s">
        <v>27</v>
      </c>
      <c r="C7" s="10">
        <v>3</v>
      </c>
      <c r="D7" s="12">
        <f t="shared" si="0"/>
        <v>3.0927835051546393</v>
      </c>
      <c r="E7" s="14">
        <v>9847</v>
      </c>
      <c r="F7" s="14">
        <v>9454</v>
      </c>
      <c r="G7" s="10">
        <f t="shared" si="1"/>
        <v>393</v>
      </c>
      <c r="H7" s="12">
        <v>0.97</v>
      </c>
      <c r="I7" s="12">
        <f t="shared" si="2"/>
        <v>405.15463917525773</v>
      </c>
      <c r="J7" s="15">
        <v>3.1</v>
      </c>
      <c r="K7" s="15">
        <f t="shared" si="3"/>
        <v>1255.979381443299</v>
      </c>
      <c r="L7" s="15">
        <f t="shared" si="4"/>
        <v>0</v>
      </c>
      <c r="M7" s="15">
        <f t="shared" si="5"/>
        <v>1255.979381443299</v>
      </c>
      <c r="N7" s="15">
        <f t="shared" si="6"/>
        <v>75.35876288659793</v>
      </c>
      <c r="O7" s="15">
        <f t="shared" si="7"/>
        <v>231.95876288659795</v>
      </c>
      <c r="P7" s="15">
        <f t="shared" si="8"/>
        <v>1487.9381443298969</v>
      </c>
      <c r="Q7" s="16">
        <v>154.44</v>
      </c>
      <c r="R7" s="15">
        <v>47.03</v>
      </c>
      <c r="S7" s="15">
        <v>497.89473684210532</v>
      </c>
      <c r="T7" s="15">
        <f t="shared" si="9"/>
        <v>-8.5637894736842117</v>
      </c>
      <c r="U7" s="15">
        <f t="shared" si="10"/>
        <v>1756.2031177428107</v>
      </c>
    </row>
    <row r="8" spans="1:21" s="3" customFormat="1" ht="12" x14ac:dyDescent="0.3">
      <c r="A8" s="10">
        <v>6</v>
      </c>
      <c r="B8" s="11" t="s">
        <v>28</v>
      </c>
      <c r="C8" s="10">
        <v>3</v>
      </c>
      <c r="D8" s="12">
        <f t="shared" si="0"/>
        <v>3.0927835051546393</v>
      </c>
      <c r="E8" s="14">
        <v>4924</v>
      </c>
      <c r="F8" s="14">
        <v>4887</v>
      </c>
      <c r="G8" s="10">
        <f t="shared" si="1"/>
        <v>37</v>
      </c>
      <c r="H8" s="12">
        <v>0.97</v>
      </c>
      <c r="I8" s="12">
        <f t="shared" si="2"/>
        <v>38.144329896907216</v>
      </c>
      <c r="J8" s="15">
        <v>3.1</v>
      </c>
      <c r="K8" s="15">
        <f t="shared" si="3"/>
        <v>118.24742268041237</v>
      </c>
      <c r="L8" s="15">
        <f t="shared" si="4"/>
        <v>0</v>
      </c>
      <c r="M8" s="15">
        <f t="shared" si="5"/>
        <v>118.24742268041237</v>
      </c>
      <c r="N8" s="15">
        <f t="shared" si="6"/>
        <v>7.0948453608247419</v>
      </c>
      <c r="O8" s="15">
        <f t="shared" si="7"/>
        <v>231.95876288659795</v>
      </c>
      <c r="P8" s="15">
        <f t="shared" si="8"/>
        <v>350.20618556701032</v>
      </c>
      <c r="Q8" s="16">
        <v>154.44</v>
      </c>
      <c r="R8" s="15">
        <v>47.03</v>
      </c>
      <c r="S8" s="15">
        <v>390.21052631578948</v>
      </c>
      <c r="T8" s="15">
        <f t="shared" si="9"/>
        <v>-6.7116210526315792</v>
      </c>
      <c r="U8" s="15">
        <f t="shared" si="10"/>
        <v>552.05940987520353</v>
      </c>
    </row>
    <row r="9" spans="1:21" s="3" customFormat="1" ht="12" x14ac:dyDescent="0.3">
      <c r="A9" s="10">
        <v>7</v>
      </c>
      <c r="B9" s="11" t="s">
        <v>29</v>
      </c>
      <c r="C9" s="10">
        <v>3</v>
      </c>
      <c r="D9" s="12">
        <f t="shared" si="0"/>
        <v>3.0927835051546393</v>
      </c>
      <c r="E9" s="14">
        <v>5395</v>
      </c>
      <c r="F9" s="14">
        <v>5062</v>
      </c>
      <c r="G9" s="10">
        <f t="shared" si="1"/>
        <v>333</v>
      </c>
      <c r="H9" s="12">
        <v>0.97</v>
      </c>
      <c r="I9" s="12">
        <f t="shared" si="2"/>
        <v>343.29896907216494</v>
      </c>
      <c r="J9" s="15">
        <v>3.1</v>
      </c>
      <c r="K9" s="15">
        <f t="shared" si="3"/>
        <v>1064.2268041237114</v>
      </c>
      <c r="L9" s="15">
        <f t="shared" si="4"/>
        <v>0</v>
      </c>
      <c r="M9" s="15">
        <f t="shared" si="5"/>
        <v>1064.2268041237114</v>
      </c>
      <c r="N9" s="15">
        <f t="shared" si="6"/>
        <v>63.853608247422684</v>
      </c>
      <c r="O9" s="15">
        <f t="shared" si="7"/>
        <v>231.95876288659795</v>
      </c>
      <c r="P9" s="15">
        <f t="shared" si="8"/>
        <v>1296.1855670103093</v>
      </c>
      <c r="Q9" s="16">
        <v>154.44</v>
      </c>
      <c r="R9" s="15">
        <v>47.03</v>
      </c>
      <c r="S9" s="15">
        <v>520.73684210526312</v>
      </c>
      <c r="T9" s="15">
        <f t="shared" si="9"/>
        <v>-8.956673684210525</v>
      </c>
      <c r="U9" s="15">
        <f t="shared" si="10"/>
        <v>1552.5525015735216</v>
      </c>
    </row>
    <row r="10" spans="1:21" s="3" customFormat="1" ht="12" x14ac:dyDescent="0.3">
      <c r="A10" s="10">
        <v>8</v>
      </c>
      <c r="B10" s="11" t="s">
        <v>30</v>
      </c>
      <c r="C10" s="10">
        <v>3</v>
      </c>
      <c r="D10" s="12">
        <f t="shared" si="0"/>
        <v>3.0927835051546393</v>
      </c>
      <c r="E10" s="14">
        <v>1623</v>
      </c>
      <c r="F10" s="14">
        <v>1496</v>
      </c>
      <c r="G10" s="10">
        <f t="shared" si="1"/>
        <v>127</v>
      </c>
      <c r="H10" s="12">
        <v>0.97</v>
      </c>
      <c r="I10" s="12">
        <f t="shared" si="2"/>
        <v>130.9278350515464</v>
      </c>
      <c r="J10" s="15">
        <v>3.1</v>
      </c>
      <c r="K10" s="15">
        <f t="shared" si="3"/>
        <v>405.87628865979383</v>
      </c>
      <c r="L10" s="15">
        <f t="shared" si="4"/>
        <v>0</v>
      </c>
      <c r="M10" s="15">
        <f t="shared" si="5"/>
        <v>405.87628865979383</v>
      </c>
      <c r="N10" s="15">
        <f t="shared" si="6"/>
        <v>24.352577319587628</v>
      </c>
      <c r="O10" s="15">
        <f t="shared" si="7"/>
        <v>231.95876288659795</v>
      </c>
      <c r="P10" s="15">
        <f t="shared" si="8"/>
        <v>637.83505154639181</v>
      </c>
      <c r="Q10" s="16">
        <v>154.44</v>
      </c>
      <c r="R10" s="15">
        <v>47.03</v>
      </c>
      <c r="S10" s="15">
        <v>478.31578947368416</v>
      </c>
      <c r="T10" s="15">
        <f t="shared" si="9"/>
        <v>-8.2270315789473685</v>
      </c>
      <c r="U10" s="15">
        <f t="shared" si="10"/>
        <v>855.43059728703201</v>
      </c>
    </row>
    <row r="11" spans="1:21" s="3" customFormat="1" ht="12" x14ac:dyDescent="0.3">
      <c r="A11" s="10">
        <v>9</v>
      </c>
      <c r="B11" s="11" t="s">
        <v>31</v>
      </c>
      <c r="C11" s="10">
        <v>3</v>
      </c>
      <c r="D11" s="12">
        <f t="shared" si="0"/>
        <v>3.0927835051546393</v>
      </c>
      <c r="E11" s="14">
        <v>12961</v>
      </c>
      <c r="F11" s="14">
        <v>11962</v>
      </c>
      <c r="G11" s="10">
        <f t="shared" si="1"/>
        <v>999</v>
      </c>
      <c r="H11" s="12">
        <v>0.97</v>
      </c>
      <c r="I11" s="12">
        <f t="shared" si="2"/>
        <v>1029.8969072164948</v>
      </c>
      <c r="J11" s="15">
        <v>3.1</v>
      </c>
      <c r="K11" s="15">
        <f t="shared" si="3"/>
        <v>3192.680412371134</v>
      </c>
      <c r="L11" s="15">
        <f t="shared" si="4"/>
        <v>0</v>
      </c>
      <c r="M11" s="15">
        <f t="shared" si="5"/>
        <v>3192.680412371134</v>
      </c>
      <c r="N11" s="15">
        <f t="shared" si="6"/>
        <v>191.56082474226804</v>
      </c>
      <c r="O11" s="15">
        <f t="shared" si="7"/>
        <v>231.95876288659795</v>
      </c>
      <c r="P11" s="15">
        <f t="shared" si="8"/>
        <v>3424.6391752577319</v>
      </c>
      <c r="Q11" s="16">
        <v>154.44</v>
      </c>
      <c r="R11" s="15">
        <v>47.03</v>
      </c>
      <c r="S11" s="15">
        <v>2214.3157894736842</v>
      </c>
      <c r="T11" s="15">
        <f t="shared" si="9"/>
        <v>-38.08623157894737</v>
      </c>
      <c r="U11" s="15">
        <f t="shared" si="10"/>
        <v>3779.5837684210528</v>
      </c>
    </row>
    <row r="12" spans="1:21" s="3" customFormat="1" ht="12" x14ac:dyDescent="0.3">
      <c r="A12" s="10">
        <v>10</v>
      </c>
      <c r="B12" s="11" t="s">
        <v>32</v>
      </c>
      <c r="C12" s="10">
        <v>3</v>
      </c>
      <c r="D12" s="12">
        <f t="shared" si="0"/>
        <v>3.0927835051546393</v>
      </c>
      <c r="E12" s="14">
        <v>8713</v>
      </c>
      <c r="F12" s="14">
        <v>8382</v>
      </c>
      <c r="G12" s="10">
        <f t="shared" si="1"/>
        <v>331</v>
      </c>
      <c r="H12" s="12">
        <v>0.97</v>
      </c>
      <c r="I12" s="12">
        <f t="shared" si="2"/>
        <v>341.23711340206188</v>
      </c>
      <c r="J12" s="15">
        <v>3.1</v>
      </c>
      <c r="K12" s="15">
        <f t="shared" si="3"/>
        <v>1057.8350515463919</v>
      </c>
      <c r="L12" s="15">
        <f t="shared" si="4"/>
        <v>0</v>
      </c>
      <c r="M12" s="15">
        <f t="shared" si="5"/>
        <v>1057.8350515463919</v>
      </c>
      <c r="N12" s="15">
        <f t="shared" si="6"/>
        <v>63.470103092783511</v>
      </c>
      <c r="O12" s="15">
        <f t="shared" si="7"/>
        <v>231.95876288659795</v>
      </c>
      <c r="P12" s="15">
        <f t="shared" si="8"/>
        <v>1289.7938144329898</v>
      </c>
      <c r="Q12" s="16">
        <v>154.44</v>
      </c>
      <c r="R12" s="15">
        <v>47.03</v>
      </c>
      <c r="S12" s="15">
        <v>471.78947368421052</v>
      </c>
      <c r="T12" s="15">
        <f t="shared" si="9"/>
        <v>-8.1147789473684213</v>
      </c>
      <c r="U12" s="15">
        <f t="shared" si="10"/>
        <v>1546.619138578405</v>
      </c>
    </row>
    <row r="13" spans="1:21" s="3" customFormat="1" ht="12" x14ac:dyDescent="0.3">
      <c r="A13" s="10">
        <v>11</v>
      </c>
      <c r="B13" s="11" t="s">
        <v>33</v>
      </c>
      <c r="C13" s="10">
        <v>3</v>
      </c>
      <c r="D13" s="12">
        <f t="shared" si="0"/>
        <v>3.0927835051546393</v>
      </c>
      <c r="E13" s="14">
        <v>18</v>
      </c>
      <c r="F13" s="14">
        <v>17</v>
      </c>
      <c r="G13" s="10">
        <f t="shared" si="1"/>
        <v>1</v>
      </c>
      <c r="H13" s="12">
        <v>0.97</v>
      </c>
      <c r="I13" s="12">
        <f t="shared" si="2"/>
        <v>1.0309278350515465</v>
      </c>
      <c r="J13" s="15">
        <v>3.1</v>
      </c>
      <c r="K13" s="15">
        <f t="shared" si="3"/>
        <v>3.1958762886597945</v>
      </c>
      <c r="L13" s="15">
        <f t="shared" si="4"/>
        <v>0</v>
      </c>
      <c r="M13" s="15">
        <f t="shared" si="5"/>
        <v>3.1958762886597945</v>
      </c>
      <c r="N13" s="15">
        <f t="shared" si="6"/>
        <v>0.19175257731958767</v>
      </c>
      <c r="O13" s="15">
        <f t="shared" si="7"/>
        <v>231.95876288659795</v>
      </c>
      <c r="P13" s="15">
        <f t="shared" si="8"/>
        <v>235.15463917525776</v>
      </c>
      <c r="Q13" s="16">
        <v>154.44</v>
      </c>
      <c r="R13" s="15">
        <v>0</v>
      </c>
      <c r="S13" s="15">
        <v>243.36842105263156</v>
      </c>
      <c r="T13" s="15">
        <f t="shared" si="9"/>
        <v>-4.1859368421052627</v>
      </c>
      <c r="U13" s="15">
        <f t="shared" si="10"/>
        <v>385.60045491047208</v>
      </c>
    </row>
    <row r="14" spans="1:21" s="3" customFormat="1" ht="12" x14ac:dyDescent="0.3">
      <c r="A14" s="10">
        <v>12</v>
      </c>
      <c r="B14" s="11" t="s">
        <v>34</v>
      </c>
      <c r="C14" s="10">
        <v>3</v>
      </c>
      <c r="D14" s="12">
        <f t="shared" si="0"/>
        <v>3.0927835051546393</v>
      </c>
      <c r="E14" s="14">
        <v>167</v>
      </c>
      <c r="F14" s="14">
        <v>166</v>
      </c>
      <c r="G14" s="10">
        <f t="shared" si="1"/>
        <v>1</v>
      </c>
      <c r="H14" s="12">
        <v>0.97</v>
      </c>
      <c r="I14" s="12">
        <f t="shared" si="2"/>
        <v>1.0309278350515465</v>
      </c>
      <c r="J14" s="15">
        <v>3.1</v>
      </c>
      <c r="K14" s="15">
        <f t="shared" si="3"/>
        <v>3.1958762886597945</v>
      </c>
      <c r="L14" s="15">
        <f t="shared" si="4"/>
        <v>0</v>
      </c>
      <c r="M14" s="15">
        <f t="shared" si="5"/>
        <v>3.1958762886597945</v>
      </c>
      <c r="N14" s="15">
        <f t="shared" si="6"/>
        <v>0.19175257731958767</v>
      </c>
      <c r="O14" s="15">
        <f t="shared" si="7"/>
        <v>231.95876288659795</v>
      </c>
      <c r="P14" s="15">
        <f t="shared" si="8"/>
        <v>235.15463917525776</v>
      </c>
      <c r="Q14" s="16">
        <v>154.44</v>
      </c>
      <c r="R14" s="15">
        <v>0</v>
      </c>
      <c r="S14" s="15">
        <v>243.36842105263156</v>
      </c>
      <c r="T14" s="15">
        <f t="shared" si="9"/>
        <v>-4.1859368421052627</v>
      </c>
      <c r="U14" s="15">
        <f t="shared" si="10"/>
        <v>385.60045491047208</v>
      </c>
    </row>
    <row r="15" spans="1:21" s="3" customFormat="1" ht="12" x14ac:dyDescent="0.3">
      <c r="A15" s="10">
        <v>13</v>
      </c>
      <c r="B15" s="11" t="s">
        <v>35</v>
      </c>
      <c r="C15" s="10">
        <v>3</v>
      </c>
      <c r="D15" s="12">
        <f t="shared" si="0"/>
        <v>3.0927835051546393</v>
      </c>
      <c r="E15" s="14">
        <v>6873</v>
      </c>
      <c r="F15" s="14">
        <v>6756</v>
      </c>
      <c r="G15" s="10">
        <f t="shared" si="1"/>
        <v>117</v>
      </c>
      <c r="H15" s="12">
        <v>0.97</v>
      </c>
      <c r="I15" s="12">
        <f t="shared" si="2"/>
        <v>120.61855670103093</v>
      </c>
      <c r="J15" s="15">
        <v>3.1</v>
      </c>
      <c r="K15" s="15">
        <f t="shared" si="3"/>
        <v>373.91752577319591</v>
      </c>
      <c r="L15" s="15">
        <f t="shared" si="4"/>
        <v>0</v>
      </c>
      <c r="M15" s="15">
        <f t="shared" si="5"/>
        <v>373.91752577319591</v>
      </c>
      <c r="N15" s="15">
        <f t="shared" si="6"/>
        <v>22.435051546391755</v>
      </c>
      <c r="O15" s="15">
        <f t="shared" si="7"/>
        <v>231.95876288659795</v>
      </c>
      <c r="P15" s="15">
        <f t="shared" si="8"/>
        <v>605.87628865979389</v>
      </c>
      <c r="Q15" s="16">
        <v>154.44</v>
      </c>
      <c r="R15" s="15">
        <v>47.03</v>
      </c>
      <c r="S15" s="15">
        <v>488.10526315789474</v>
      </c>
      <c r="T15" s="15">
        <f t="shared" si="9"/>
        <v>-8.3954105263157892</v>
      </c>
      <c r="U15" s="15">
        <f t="shared" si="10"/>
        <v>821.38592967986983</v>
      </c>
    </row>
    <row r="16" spans="1:21" s="3" customFormat="1" ht="12" x14ac:dyDescent="0.3">
      <c r="A16" s="10">
        <v>14</v>
      </c>
      <c r="B16" s="11" t="s">
        <v>36</v>
      </c>
      <c r="C16" s="10">
        <v>3</v>
      </c>
      <c r="D16" s="12">
        <f t="shared" si="0"/>
        <v>3.0927835051546393</v>
      </c>
      <c r="E16" s="14">
        <v>6774</v>
      </c>
      <c r="F16" s="14">
        <v>6596</v>
      </c>
      <c r="G16" s="10">
        <f t="shared" si="1"/>
        <v>178</v>
      </c>
      <c r="H16" s="12">
        <v>0.97</v>
      </c>
      <c r="I16" s="12">
        <f t="shared" si="2"/>
        <v>183.50515463917526</v>
      </c>
      <c r="J16" s="15">
        <v>3.1</v>
      </c>
      <c r="K16" s="15">
        <f t="shared" si="3"/>
        <v>568.86597938144337</v>
      </c>
      <c r="L16" s="15">
        <f t="shared" si="4"/>
        <v>0</v>
      </c>
      <c r="M16" s="15">
        <f t="shared" si="5"/>
        <v>568.86597938144337</v>
      </c>
      <c r="N16" s="15">
        <f t="shared" si="6"/>
        <v>34.131958762886597</v>
      </c>
      <c r="O16" s="15">
        <f t="shared" si="7"/>
        <v>231.95876288659795</v>
      </c>
      <c r="P16" s="15">
        <f t="shared" si="8"/>
        <v>800.82474226804129</v>
      </c>
      <c r="Q16" s="16">
        <v>154.44</v>
      </c>
      <c r="R16" s="15">
        <v>47.03</v>
      </c>
      <c r="S16" s="15">
        <v>393.47368421052636</v>
      </c>
      <c r="T16" s="15">
        <f t="shared" si="9"/>
        <v>-6.7677473684210536</v>
      </c>
      <c r="U16" s="15">
        <f t="shared" si="10"/>
        <v>1029.658953662507</v>
      </c>
    </row>
    <row r="17" spans="1:21" s="3" customFormat="1" ht="12" x14ac:dyDescent="0.3">
      <c r="A17" s="10">
        <v>15</v>
      </c>
      <c r="B17" s="11" t="s">
        <v>37</v>
      </c>
      <c r="C17" s="10">
        <v>3</v>
      </c>
      <c r="D17" s="12">
        <f t="shared" si="0"/>
        <v>3.0927835051546393</v>
      </c>
      <c r="E17" s="14">
        <v>12186</v>
      </c>
      <c r="F17" s="14">
        <v>11915</v>
      </c>
      <c r="G17" s="10">
        <f t="shared" si="1"/>
        <v>271</v>
      </c>
      <c r="H17" s="12">
        <v>0.97</v>
      </c>
      <c r="I17" s="12">
        <f t="shared" si="2"/>
        <v>279.38144329896909</v>
      </c>
      <c r="J17" s="15">
        <v>3.1</v>
      </c>
      <c r="K17" s="15">
        <f t="shared" si="3"/>
        <v>866.08247422680415</v>
      </c>
      <c r="L17" s="15">
        <f t="shared" si="4"/>
        <v>0</v>
      </c>
      <c r="M17" s="15">
        <f t="shared" si="5"/>
        <v>866.08247422680415</v>
      </c>
      <c r="N17" s="15">
        <f t="shared" si="6"/>
        <v>51.964948453608244</v>
      </c>
      <c r="O17" s="15">
        <f t="shared" si="7"/>
        <v>231.95876288659795</v>
      </c>
      <c r="P17" s="15">
        <f t="shared" si="8"/>
        <v>1098.0412371134021</v>
      </c>
      <c r="Q17" s="16">
        <v>154.44</v>
      </c>
      <c r="R17" s="15">
        <v>47.03</v>
      </c>
      <c r="S17" s="15">
        <v>641.47368421052636</v>
      </c>
      <c r="T17" s="15">
        <f t="shared" si="9"/>
        <v>-11.033347368421053</v>
      </c>
      <c r="U17" s="15">
        <f t="shared" si="10"/>
        <v>1340.4428381985892</v>
      </c>
    </row>
    <row r="18" spans="1:21" s="3" customFormat="1" ht="12" x14ac:dyDescent="0.3">
      <c r="A18" s="10">
        <v>16</v>
      </c>
      <c r="B18" s="11" t="s">
        <v>38</v>
      </c>
      <c r="C18" s="10">
        <v>3</v>
      </c>
      <c r="D18" s="12">
        <f t="shared" si="0"/>
        <v>3.0927835051546393</v>
      </c>
      <c r="E18" s="14">
        <v>15658</v>
      </c>
      <c r="F18" s="14">
        <v>15211</v>
      </c>
      <c r="G18" s="10">
        <f t="shared" si="1"/>
        <v>447</v>
      </c>
      <c r="H18" s="12">
        <v>0.97</v>
      </c>
      <c r="I18" s="12">
        <f t="shared" si="2"/>
        <v>460.82474226804123</v>
      </c>
      <c r="J18" s="15">
        <v>3.1</v>
      </c>
      <c r="K18" s="15">
        <f>I18*J18</f>
        <v>1428.5567010309278</v>
      </c>
      <c r="L18" s="15">
        <f t="shared" si="4"/>
        <v>0</v>
      </c>
      <c r="M18" s="15">
        <f t="shared" si="5"/>
        <v>1428.5567010309278</v>
      </c>
      <c r="N18" s="15">
        <f t="shared" si="6"/>
        <v>85.71340206185566</v>
      </c>
      <c r="O18" s="15">
        <f t="shared" si="7"/>
        <v>231.95876288659795</v>
      </c>
      <c r="P18" s="15">
        <f t="shared" si="8"/>
        <v>1660.5154639175257</v>
      </c>
      <c r="Q18" s="16">
        <v>154.44</v>
      </c>
      <c r="R18" s="15">
        <v>47.03</v>
      </c>
      <c r="S18" s="15">
        <v>670.84210526315792</v>
      </c>
      <c r="T18" s="15">
        <f t="shared" si="9"/>
        <v>-11.538484210526317</v>
      </c>
      <c r="U18" s="15">
        <f t="shared" si="10"/>
        <v>1936.1603817688551</v>
      </c>
    </row>
    <row r="19" spans="1:21" s="3" customFormat="1" ht="12" x14ac:dyDescent="0.3">
      <c r="A19" s="10">
        <v>17</v>
      </c>
      <c r="B19" s="11" t="s">
        <v>39</v>
      </c>
      <c r="C19" s="10">
        <v>0</v>
      </c>
      <c r="D19" s="12">
        <f t="shared" si="0"/>
        <v>0</v>
      </c>
      <c r="E19" s="14">
        <v>13</v>
      </c>
      <c r="F19" s="14">
        <v>13</v>
      </c>
      <c r="G19" s="10">
        <f t="shared" si="1"/>
        <v>0</v>
      </c>
      <c r="H19" s="12">
        <v>0.97</v>
      </c>
      <c r="I19" s="12">
        <f t="shared" si="2"/>
        <v>0</v>
      </c>
      <c r="J19" s="15">
        <v>3.1</v>
      </c>
      <c r="K19" s="15">
        <f t="shared" si="3"/>
        <v>0</v>
      </c>
      <c r="L19" s="15">
        <f t="shared" si="4"/>
        <v>0</v>
      </c>
      <c r="M19" s="15">
        <f t="shared" si="5"/>
        <v>0</v>
      </c>
      <c r="N19" s="15">
        <f t="shared" si="6"/>
        <v>0</v>
      </c>
      <c r="O19" s="15">
        <f t="shared" si="7"/>
        <v>0</v>
      </c>
      <c r="P19" s="15">
        <f t="shared" si="8"/>
        <v>0</v>
      </c>
      <c r="Q19" s="16">
        <v>154.44</v>
      </c>
      <c r="R19" s="15">
        <v>0</v>
      </c>
      <c r="S19" s="15">
        <v>236.84210526315789</v>
      </c>
      <c r="T19" s="15">
        <f t="shared" si="9"/>
        <v>-4.0736842105263156</v>
      </c>
      <c r="U19" s="15">
        <f t="shared" si="10"/>
        <v>150.36631578947367</v>
      </c>
    </row>
    <row r="20" spans="1:21" s="3" customFormat="1" ht="12" x14ac:dyDescent="0.3">
      <c r="A20" s="10">
        <v>18</v>
      </c>
      <c r="B20" s="11" t="s">
        <v>40</v>
      </c>
      <c r="C20" s="10">
        <v>0</v>
      </c>
      <c r="D20" s="12">
        <f t="shared" si="0"/>
        <v>0</v>
      </c>
      <c r="E20" s="14">
        <v>157</v>
      </c>
      <c r="F20" s="14">
        <v>156</v>
      </c>
      <c r="G20" s="10">
        <f t="shared" si="1"/>
        <v>1</v>
      </c>
      <c r="H20" s="12">
        <v>0.97</v>
      </c>
      <c r="I20" s="12">
        <f t="shared" si="2"/>
        <v>1.0309278350515465</v>
      </c>
      <c r="J20" s="15">
        <v>3.1</v>
      </c>
      <c r="K20" s="15">
        <f t="shared" si="3"/>
        <v>3.1958762886597945</v>
      </c>
      <c r="L20" s="15">
        <f t="shared" si="4"/>
        <v>0</v>
      </c>
      <c r="M20" s="15">
        <f t="shared" si="5"/>
        <v>3.1958762886597945</v>
      </c>
      <c r="N20" s="15">
        <f t="shared" si="6"/>
        <v>0.19175257731958767</v>
      </c>
      <c r="O20" s="15">
        <f t="shared" si="7"/>
        <v>0</v>
      </c>
      <c r="P20" s="15">
        <f t="shared" si="8"/>
        <v>3.1958762886597945</v>
      </c>
      <c r="Q20" s="16">
        <v>154.44</v>
      </c>
      <c r="R20" s="15">
        <v>0</v>
      </c>
      <c r="S20" s="15">
        <v>240.10526315789474</v>
      </c>
      <c r="T20" s="15">
        <f t="shared" si="9"/>
        <v>-4.1298105263157892</v>
      </c>
      <c r="U20" s="15">
        <f t="shared" si="10"/>
        <v>153.6978183396636</v>
      </c>
    </row>
    <row r="21" spans="1:21" s="3" customFormat="1" ht="12" x14ac:dyDescent="0.3">
      <c r="A21" s="10">
        <v>19</v>
      </c>
      <c r="B21" s="11">
        <v>101</v>
      </c>
      <c r="C21" s="10">
        <v>3</v>
      </c>
      <c r="D21" s="12">
        <f t="shared" si="0"/>
        <v>3.0927835051546393</v>
      </c>
      <c r="E21" s="14">
        <v>6101</v>
      </c>
      <c r="F21" s="14">
        <v>5982</v>
      </c>
      <c r="G21" s="10">
        <f t="shared" si="1"/>
        <v>119</v>
      </c>
      <c r="H21" s="12">
        <v>0.97</v>
      </c>
      <c r="I21" s="12">
        <f t="shared" si="2"/>
        <v>122.68041237113403</v>
      </c>
      <c r="J21" s="15">
        <v>3.1</v>
      </c>
      <c r="K21" s="15">
        <f t="shared" si="3"/>
        <v>380.30927835051551</v>
      </c>
      <c r="L21" s="15">
        <f t="shared" si="4"/>
        <v>0</v>
      </c>
      <c r="M21" s="15">
        <f t="shared" si="5"/>
        <v>380.30927835051551</v>
      </c>
      <c r="N21" s="15">
        <f t="shared" si="6"/>
        <v>22.818556701030928</v>
      </c>
      <c r="O21" s="15">
        <f t="shared" si="7"/>
        <v>231.95876288659795</v>
      </c>
      <c r="P21" s="15">
        <f t="shared" si="8"/>
        <v>612.26804123711349</v>
      </c>
      <c r="Q21" s="16">
        <v>154.44</v>
      </c>
      <c r="R21" s="15">
        <v>47.03</v>
      </c>
      <c r="S21" s="15">
        <v>422.84210526315792</v>
      </c>
      <c r="T21" s="15">
        <f t="shared" si="9"/>
        <v>-7.2728842105263158</v>
      </c>
      <c r="U21" s="15">
        <f t="shared" si="10"/>
        <v>829.28371372761796</v>
      </c>
    </row>
    <row r="22" spans="1:21" s="3" customFormat="1" ht="12" x14ac:dyDescent="0.3">
      <c r="A22" s="10">
        <v>20</v>
      </c>
      <c r="B22" s="11">
        <v>102</v>
      </c>
      <c r="C22" s="10">
        <v>4</v>
      </c>
      <c r="D22" s="12">
        <f t="shared" si="0"/>
        <v>4.123711340206186</v>
      </c>
      <c r="E22" s="14">
        <v>28285</v>
      </c>
      <c r="F22" s="14">
        <v>27753</v>
      </c>
      <c r="G22" s="10">
        <f t="shared" si="1"/>
        <v>532</v>
      </c>
      <c r="H22" s="12">
        <v>0.97</v>
      </c>
      <c r="I22" s="12">
        <f t="shared" si="2"/>
        <v>548.45360824742272</v>
      </c>
      <c r="J22" s="15">
        <v>3.1</v>
      </c>
      <c r="K22" s="15">
        <f t="shared" si="3"/>
        <v>1700.2061855670104</v>
      </c>
      <c r="L22" s="15">
        <f t="shared" si="4"/>
        <v>0</v>
      </c>
      <c r="M22" s="15">
        <f t="shared" si="5"/>
        <v>1700.2061855670104</v>
      </c>
      <c r="N22" s="15">
        <f t="shared" si="6"/>
        <v>102.01237113402063</v>
      </c>
      <c r="O22" s="15">
        <f t="shared" si="7"/>
        <v>309.27835051546396</v>
      </c>
      <c r="P22" s="15">
        <f t="shared" si="8"/>
        <v>2009.4845360824743</v>
      </c>
      <c r="Q22" s="16">
        <v>154.44</v>
      </c>
      <c r="R22" s="15">
        <v>47.03</v>
      </c>
      <c r="S22" s="15">
        <v>857.47368421052636</v>
      </c>
      <c r="T22" s="15">
        <f t="shared" si="9"/>
        <v>-14.748547368421054</v>
      </c>
      <c r="U22" s="15">
        <f t="shared" si="10"/>
        <v>2298.2183598480742</v>
      </c>
    </row>
    <row r="23" spans="1:21" s="3" customFormat="1" ht="12" x14ac:dyDescent="0.3">
      <c r="A23" s="10">
        <v>21</v>
      </c>
      <c r="B23" s="11">
        <v>103</v>
      </c>
      <c r="C23" s="10">
        <v>3</v>
      </c>
      <c r="D23" s="12">
        <f t="shared" si="0"/>
        <v>3.0927835051546393</v>
      </c>
      <c r="E23" s="14">
        <v>25804</v>
      </c>
      <c r="F23" s="14">
        <v>25372</v>
      </c>
      <c r="G23" s="10">
        <f t="shared" si="1"/>
        <v>432</v>
      </c>
      <c r="H23" s="12">
        <v>0.97</v>
      </c>
      <c r="I23" s="12">
        <f t="shared" si="2"/>
        <v>445.36082474226805</v>
      </c>
      <c r="J23" s="15">
        <v>3.1</v>
      </c>
      <c r="K23" s="15">
        <f t="shared" si="3"/>
        <v>1380.6185567010309</v>
      </c>
      <c r="L23" s="15">
        <f t="shared" si="4"/>
        <v>0</v>
      </c>
      <c r="M23" s="15">
        <f t="shared" si="5"/>
        <v>1380.6185567010309</v>
      </c>
      <c r="N23" s="15">
        <f t="shared" si="6"/>
        <v>82.837113402061846</v>
      </c>
      <c r="O23" s="15">
        <f t="shared" si="7"/>
        <v>231.95876288659795</v>
      </c>
      <c r="P23" s="15">
        <f t="shared" si="8"/>
        <v>1612.5773195876288</v>
      </c>
      <c r="Q23" s="16">
        <v>154.44</v>
      </c>
      <c r="R23" s="15">
        <v>47.03</v>
      </c>
      <c r="S23" s="15">
        <v>693.68421052631584</v>
      </c>
      <c r="T23" s="15">
        <f t="shared" si="9"/>
        <v>-11.931368421052632</v>
      </c>
      <c r="U23" s="15">
        <f t="shared" si="10"/>
        <v>1884.9530645686382</v>
      </c>
    </row>
    <row r="24" spans="1:21" s="3" customFormat="1" ht="12" x14ac:dyDescent="0.3">
      <c r="A24" s="10">
        <v>22</v>
      </c>
      <c r="B24" s="11">
        <v>104</v>
      </c>
      <c r="C24" s="10">
        <v>3</v>
      </c>
      <c r="D24" s="12">
        <f t="shared" si="0"/>
        <v>3.0927835051546393</v>
      </c>
      <c r="E24" s="14">
        <v>9698</v>
      </c>
      <c r="F24" s="14">
        <v>9375</v>
      </c>
      <c r="G24" s="10">
        <f t="shared" si="1"/>
        <v>323</v>
      </c>
      <c r="H24" s="12">
        <v>0.97</v>
      </c>
      <c r="I24" s="12">
        <f t="shared" si="2"/>
        <v>332.98969072164948</v>
      </c>
      <c r="J24" s="15">
        <v>3.1</v>
      </c>
      <c r="K24" s="15">
        <f t="shared" si="3"/>
        <v>1032.2680412371135</v>
      </c>
      <c r="L24" s="15">
        <f t="shared" si="4"/>
        <v>0</v>
      </c>
      <c r="M24" s="15">
        <f t="shared" si="5"/>
        <v>1032.2680412371135</v>
      </c>
      <c r="N24" s="15">
        <f t="shared" si="6"/>
        <v>61.936082474226808</v>
      </c>
      <c r="O24" s="15">
        <f t="shared" si="7"/>
        <v>231.95876288659795</v>
      </c>
      <c r="P24" s="15">
        <f t="shared" si="8"/>
        <v>1264.2268041237114</v>
      </c>
      <c r="Q24" s="16">
        <v>154.44</v>
      </c>
      <c r="R24" s="15">
        <v>47.03</v>
      </c>
      <c r="S24" s="15">
        <v>638.21052631578948</v>
      </c>
      <c r="T24" s="15">
        <f t="shared" si="9"/>
        <v>-10.977221052631579</v>
      </c>
      <c r="U24" s="15">
        <f t="shared" si="10"/>
        <v>1516.6556655453066</v>
      </c>
    </row>
    <row r="25" spans="1:21" s="3" customFormat="1" ht="12" x14ac:dyDescent="0.3">
      <c r="A25" s="10">
        <v>23</v>
      </c>
      <c r="B25" s="11">
        <v>105</v>
      </c>
      <c r="C25" s="10">
        <v>4</v>
      </c>
      <c r="D25" s="12">
        <f t="shared" si="0"/>
        <v>4.123711340206186</v>
      </c>
      <c r="E25" s="14">
        <v>11450</v>
      </c>
      <c r="F25" s="14">
        <v>11281</v>
      </c>
      <c r="G25" s="10">
        <f t="shared" si="1"/>
        <v>169</v>
      </c>
      <c r="H25" s="12">
        <v>0.97</v>
      </c>
      <c r="I25" s="12">
        <f t="shared" si="2"/>
        <v>174.22680412371133</v>
      </c>
      <c r="J25" s="15">
        <v>3.1</v>
      </c>
      <c r="K25" s="15">
        <f t="shared" si="3"/>
        <v>540.10309278350519</v>
      </c>
      <c r="L25" s="15">
        <f t="shared" si="4"/>
        <v>0</v>
      </c>
      <c r="M25" s="15">
        <f t="shared" si="5"/>
        <v>540.10309278350519</v>
      </c>
      <c r="N25" s="15">
        <f t="shared" si="6"/>
        <v>32.406185567010311</v>
      </c>
      <c r="O25" s="15">
        <f t="shared" si="7"/>
        <v>309.27835051546396</v>
      </c>
      <c r="P25" s="15">
        <f t="shared" si="8"/>
        <v>849.38144329896909</v>
      </c>
      <c r="Q25" s="16">
        <v>154.44</v>
      </c>
      <c r="R25" s="15">
        <v>47.03</v>
      </c>
      <c r="S25" s="15">
        <v>622.52631578947376</v>
      </c>
      <c r="T25" s="15">
        <f t="shared" si="9"/>
        <v>-10.707452631578949</v>
      </c>
      <c r="U25" s="15">
        <f t="shared" si="10"/>
        <v>1072.5501762344006</v>
      </c>
    </row>
    <row r="26" spans="1:21" s="3" customFormat="1" ht="12" x14ac:dyDescent="0.3">
      <c r="A26" s="10">
        <v>24</v>
      </c>
      <c r="B26" s="11">
        <v>106</v>
      </c>
      <c r="C26" s="10">
        <v>4</v>
      </c>
      <c r="D26" s="12">
        <f t="shared" si="0"/>
        <v>4.123711340206186</v>
      </c>
      <c r="E26" s="14">
        <v>23772</v>
      </c>
      <c r="F26" s="14">
        <v>23386</v>
      </c>
      <c r="G26" s="10">
        <f t="shared" si="1"/>
        <v>386</v>
      </c>
      <c r="H26" s="12">
        <v>0.97</v>
      </c>
      <c r="I26" s="12">
        <f t="shared" si="2"/>
        <v>397.93814432989694</v>
      </c>
      <c r="J26" s="15">
        <v>3.1</v>
      </c>
      <c r="K26" s="15">
        <f t="shared" si="3"/>
        <v>1233.6082474226805</v>
      </c>
      <c r="L26" s="15">
        <f t="shared" si="4"/>
        <v>0</v>
      </c>
      <c r="M26" s="15">
        <f t="shared" si="5"/>
        <v>1233.6082474226805</v>
      </c>
      <c r="N26" s="15">
        <f t="shared" si="6"/>
        <v>74.016494845360825</v>
      </c>
      <c r="O26" s="15">
        <f t="shared" si="7"/>
        <v>309.27835051546396</v>
      </c>
      <c r="P26" s="15">
        <f t="shared" si="8"/>
        <v>1542.8865979381444</v>
      </c>
      <c r="Q26" s="16">
        <v>154.44</v>
      </c>
      <c r="R26" s="15">
        <v>47.03</v>
      </c>
      <c r="S26" s="15">
        <v>805.26315789473688</v>
      </c>
      <c r="T26" s="15">
        <f t="shared" si="9"/>
        <v>-13.850526315789475</v>
      </c>
      <c r="U26" s="15">
        <f t="shared" si="10"/>
        <v>1804.5225664677157</v>
      </c>
    </row>
    <row r="27" spans="1:21" s="3" customFormat="1" ht="12" x14ac:dyDescent="0.3">
      <c r="A27" s="10">
        <v>25</v>
      </c>
      <c r="B27" s="11">
        <v>107</v>
      </c>
      <c r="C27" s="10">
        <v>3</v>
      </c>
      <c r="D27" s="12">
        <f t="shared" si="0"/>
        <v>3.0927835051546393</v>
      </c>
      <c r="E27" s="14">
        <v>11150</v>
      </c>
      <c r="F27" s="14">
        <v>11146</v>
      </c>
      <c r="G27" s="10">
        <f t="shared" si="1"/>
        <v>4</v>
      </c>
      <c r="H27" s="12">
        <v>0.97</v>
      </c>
      <c r="I27" s="12">
        <f t="shared" si="2"/>
        <v>4.123711340206186</v>
      </c>
      <c r="J27" s="15">
        <v>3.1</v>
      </c>
      <c r="K27" s="15">
        <f t="shared" si="3"/>
        <v>12.783505154639178</v>
      </c>
      <c r="L27" s="15">
        <f t="shared" si="4"/>
        <v>0</v>
      </c>
      <c r="M27" s="15">
        <f t="shared" si="5"/>
        <v>12.783505154639178</v>
      </c>
      <c r="N27" s="15">
        <f t="shared" si="6"/>
        <v>0.76701030927835068</v>
      </c>
      <c r="O27" s="15">
        <f t="shared" si="7"/>
        <v>231.95876288659795</v>
      </c>
      <c r="P27" s="15">
        <f t="shared" si="8"/>
        <v>244.74226804123714</v>
      </c>
      <c r="Q27" s="16">
        <v>154.44</v>
      </c>
      <c r="R27" s="15">
        <v>0</v>
      </c>
      <c r="S27" s="15">
        <v>396.73684210526318</v>
      </c>
      <c r="T27" s="15">
        <f t="shared" si="9"/>
        <v>-6.8238736842105263</v>
      </c>
      <c r="U27" s="15">
        <f t="shared" si="10"/>
        <v>393.12540466630492</v>
      </c>
    </row>
    <row r="28" spans="1:21" s="3" customFormat="1" ht="12" x14ac:dyDescent="0.3">
      <c r="A28" s="10">
        <v>26</v>
      </c>
      <c r="B28" s="11">
        <v>108</v>
      </c>
      <c r="C28" s="10">
        <v>3</v>
      </c>
      <c r="D28" s="12">
        <f t="shared" si="0"/>
        <v>3.0927835051546393</v>
      </c>
      <c r="E28" s="14">
        <v>15282</v>
      </c>
      <c r="F28" s="14">
        <v>14912</v>
      </c>
      <c r="G28" s="10">
        <f t="shared" si="1"/>
        <v>370</v>
      </c>
      <c r="H28" s="12">
        <v>0.97</v>
      </c>
      <c r="I28" s="12">
        <f t="shared" si="2"/>
        <v>381.4432989690722</v>
      </c>
      <c r="J28" s="15">
        <v>3.1</v>
      </c>
      <c r="K28" s="15">
        <f t="shared" si="3"/>
        <v>1182.4742268041239</v>
      </c>
      <c r="L28" s="15">
        <f t="shared" si="4"/>
        <v>0</v>
      </c>
      <c r="M28" s="15">
        <f t="shared" si="5"/>
        <v>1182.4742268041239</v>
      </c>
      <c r="N28" s="15">
        <f t="shared" si="6"/>
        <v>70.948453608247434</v>
      </c>
      <c r="O28" s="15">
        <f t="shared" si="7"/>
        <v>231.95876288659795</v>
      </c>
      <c r="P28" s="15">
        <f t="shared" si="8"/>
        <v>1414.4329896907218</v>
      </c>
      <c r="Q28" s="16">
        <v>154.44</v>
      </c>
      <c r="R28" s="15">
        <v>47.03</v>
      </c>
      <c r="S28" s="15">
        <v>788.31578947368428</v>
      </c>
      <c r="T28" s="15">
        <f t="shared" si="9"/>
        <v>-13.559031578947369</v>
      </c>
      <c r="U28" s="15">
        <f t="shared" si="10"/>
        <v>1673.2924117200221</v>
      </c>
    </row>
    <row r="29" spans="1:21" s="3" customFormat="1" ht="12" x14ac:dyDescent="0.3">
      <c r="A29" s="10">
        <v>27</v>
      </c>
      <c r="B29" s="11">
        <v>109</v>
      </c>
      <c r="C29" s="10">
        <v>3</v>
      </c>
      <c r="D29" s="12">
        <f t="shared" si="0"/>
        <v>3.0927835051546393</v>
      </c>
      <c r="E29" s="14">
        <v>9198</v>
      </c>
      <c r="F29" s="14">
        <v>9072</v>
      </c>
      <c r="G29" s="10">
        <f t="shared" si="1"/>
        <v>126</v>
      </c>
      <c r="H29" s="12">
        <v>0.97</v>
      </c>
      <c r="I29" s="12">
        <f t="shared" si="2"/>
        <v>129.89690721649484</v>
      </c>
      <c r="J29" s="15">
        <v>3.1</v>
      </c>
      <c r="K29" s="15">
        <f t="shared" si="3"/>
        <v>402.68041237113403</v>
      </c>
      <c r="L29" s="15">
        <f t="shared" si="4"/>
        <v>0</v>
      </c>
      <c r="M29" s="15">
        <f t="shared" si="5"/>
        <v>402.68041237113403</v>
      </c>
      <c r="N29" s="15">
        <f t="shared" si="6"/>
        <v>24.160824742268041</v>
      </c>
      <c r="O29" s="15">
        <f t="shared" si="7"/>
        <v>231.95876288659795</v>
      </c>
      <c r="P29" s="15">
        <f t="shared" si="8"/>
        <v>634.63917525773195</v>
      </c>
      <c r="Q29" s="16">
        <v>154.44</v>
      </c>
      <c r="R29" s="15">
        <v>47.03</v>
      </c>
      <c r="S29" s="15">
        <v>246.63157894736841</v>
      </c>
      <c r="T29" s="15">
        <f t="shared" si="9"/>
        <v>-4.2420631578947363</v>
      </c>
      <c r="U29" s="15">
        <f t="shared" si="10"/>
        <v>856.02793684210519</v>
      </c>
    </row>
    <row r="30" spans="1:21" s="3" customFormat="1" ht="12" x14ac:dyDescent="0.3">
      <c r="A30" s="10">
        <v>28</v>
      </c>
      <c r="B30" s="11">
        <v>110</v>
      </c>
      <c r="C30" s="10">
        <v>3</v>
      </c>
      <c r="D30" s="12">
        <f t="shared" si="0"/>
        <v>3.0927835051546393</v>
      </c>
      <c r="E30" s="14">
        <v>3086</v>
      </c>
      <c r="F30" s="14">
        <v>2925</v>
      </c>
      <c r="G30" s="10">
        <f t="shared" si="1"/>
        <v>161</v>
      </c>
      <c r="H30" s="12">
        <v>0.97</v>
      </c>
      <c r="I30" s="12">
        <f t="shared" si="2"/>
        <v>165.97938144329896</v>
      </c>
      <c r="J30" s="15">
        <v>3.1</v>
      </c>
      <c r="K30" s="15">
        <f t="shared" si="3"/>
        <v>514.53608247422676</v>
      </c>
      <c r="L30" s="15">
        <f t="shared" si="4"/>
        <v>0</v>
      </c>
      <c r="M30" s="15">
        <f t="shared" si="5"/>
        <v>514.53608247422676</v>
      </c>
      <c r="N30" s="15">
        <f t="shared" si="6"/>
        <v>30.872164948453605</v>
      </c>
      <c r="O30" s="15">
        <f t="shared" si="7"/>
        <v>231.95876288659795</v>
      </c>
      <c r="P30" s="15">
        <f t="shared" si="8"/>
        <v>746.49484536082468</v>
      </c>
      <c r="Q30" s="16">
        <v>154.44</v>
      </c>
      <c r="R30" s="15">
        <v>47.03</v>
      </c>
      <c r="S30" s="15">
        <v>462</v>
      </c>
      <c r="T30" s="15">
        <f t="shared" si="9"/>
        <v>-7.9463999999999997</v>
      </c>
      <c r="U30" s="15">
        <f t="shared" si="10"/>
        <v>970.89061030927814</v>
      </c>
    </row>
    <row r="31" spans="1:21" s="3" customFormat="1" ht="12" x14ac:dyDescent="0.3">
      <c r="A31" s="10">
        <v>29</v>
      </c>
      <c r="B31" s="11">
        <v>111</v>
      </c>
      <c r="C31" s="10">
        <v>3</v>
      </c>
      <c r="D31" s="12">
        <f t="shared" si="0"/>
        <v>3.0927835051546393</v>
      </c>
      <c r="E31" s="14">
        <v>794</v>
      </c>
      <c r="F31" s="14">
        <v>791</v>
      </c>
      <c r="G31" s="10">
        <f t="shared" si="1"/>
        <v>3</v>
      </c>
      <c r="H31" s="12">
        <v>0.97</v>
      </c>
      <c r="I31" s="12">
        <f t="shared" si="2"/>
        <v>3.0927835051546393</v>
      </c>
      <c r="J31" s="15">
        <v>3.1</v>
      </c>
      <c r="K31" s="15">
        <f t="shared" si="3"/>
        <v>9.5876288659793829</v>
      </c>
      <c r="L31" s="15">
        <f t="shared" si="4"/>
        <v>0</v>
      </c>
      <c r="M31" s="15">
        <f t="shared" si="5"/>
        <v>9.5876288659793829</v>
      </c>
      <c r="N31" s="15">
        <f t="shared" si="6"/>
        <v>0.57525773195876295</v>
      </c>
      <c r="O31" s="15">
        <f t="shared" si="7"/>
        <v>231.95876288659795</v>
      </c>
      <c r="P31" s="15">
        <f t="shared" si="8"/>
        <v>241.54639175257734</v>
      </c>
      <c r="Q31" s="16">
        <v>154.44</v>
      </c>
      <c r="R31" s="15">
        <v>0</v>
      </c>
      <c r="S31" s="15">
        <v>266.21052631578948</v>
      </c>
      <c r="T31" s="15">
        <f t="shared" si="9"/>
        <v>-4.5788210526315787</v>
      </c>
      <c r="U31" s="15">
        <f t="shared" si="10"/>
        <v>391.98282843190458</v>
      </c>
    </row>
    <row r="32" spans="1:21" s="3" customFormat="1" ht="12" x14ac:dyDescent="0.3">
      <c r="A32" s="10">
        <v>30</v>
      </c>
      <c r="B32" s="11">
        <v>112</v>
      </c>
      <c r="C32" s="10">
        <v>3</v>
      </c>
      <c r="D32" s="12">
        <f t="shared" si="0"/>
        <v>3.0927835051546393</v>
      </c>
      <c r="E32" s="14">
        <v>3761</v>
      </c>
      <c r="F32" s="14">
        <v>3744</v>
      </c>
      <c r="G32" s="10">
        <f t="shared" si="1"/>
        <v>17</v>
      </c>
      <c r="H32" s="12">
        <v>0.97</v>
      </c>
      <c r="I32" s="12">
        <f t="shared" si="2"/>
        <v>17.52577319587629</v>
      </c>
      <c r="J32" s="15">
        <v>3.1</v>
      </c>
      <c r="K32" s="15">
        <f t="shared" si="3"/>
        <v>54.329896907216501</v>
      </c>
      <c r="L32" s="15">
        <f t="shared" si="4"/>
        <v>0</v>
      </c>
      <c r="M32" s="15">
        <f t="shared" si="5"/>
        <v>54.329896907216501</v>
      </c>
      <c r="N32" s="15">
        <f t="shared" si="6"/>
        <v>3.2597938144329901</v>
      </c>
      <c r="O32" s="15">
        <f t="shared" si="7"/>
        <v>231.95876288659795</v>
      </c>
      <c r="P32" s="15">
        <f t="shared" si="8"/>
        <v>286.28865979381447</v>
      </c>
      <c r="Q32" s="16">
        <v>154.44</v>
      </c>
      <c r="R32" s="15">
        <v>47.03</v>
      </c>
      <c r="S32" s="15">
        <v>321.68421052631578</v>
      </c>
      <c r="T32" s="15">
        <f t="shared" si="9"/>
        <v>-5.5329684210526313</v>
      </c>
      <c r="U32" s="15">
        <f t="shared" si="10"/>
        <v>485.4854851871948</v>
      </c>
    </row>
    <row r="33" spans="1:21" s="3" customFormat="1" ht="12" x14ac:dyDescent="0.3">
      <c r="A33" s="10">
        <v>31</v>
      </c>
      <c r="B33" s="11">
        <v>113</v>
      </c>
      <c r="C33" s="10">
        <v>3</v>
      </c>
      <c r="D33" s="12">
        <f t="shared" si="0"/>
        <v>3.0927835051546393</v>
      </c>
      <c r="E33" s="14">
        <v>11774</v>
      </c>
      <c r="F33" s="14">
        <v>11544</v>
      </c>
      <c r="G33" s="10">
        <f t="shared" si="1"/>
        <v>230</v>
      </c>
      <c r="H33" s="12">
        <v>0.97</v>
      </c>
      <c r="I33" s="12">
        <f t="shared" si="2"/>
        <v>237.11340206185568</v>
      </c>
      <c r="J33" s="15">
        <v>3.1</v>
      </c>
      <c r="K33" s="15">
        <f t="shared" si="3"/>
        <v>735.05154639175259</v>
      </c>
      <c r="L33" s="15">
        <f t="shared" si="4"/>
        <v>0</v>
      </c>
      <c r="M33" s="15">
        <f t="shared" si="5"/>
        <v>735.05154639175259</v>
      </c>
      <c r="N33" s="15">
        <f t="shared" si="6"/>
        <v>44.103092783505154</v>
      </c>
      <c r="O33" s="15">
        <f t="shared" si="7"/>
        <v>231.95876288659795</v>
      </c>
      <c r="P33" s="15">
        <f t="shared" si="8"/>
        <v>967.01030927835052</v>
      </c>
      <c r="Q33" s="16">
        <v>154.44</v>
      </c>
      <c r="R33" s="15">
        <v>47.03</v>
      </c>
      <c r="S33" s="15">
        <v>602.31578947368428</v>
      </c>
      <c r="T33" s="15">
        <f t="shared" si="9"/>
        <v>-10.35983157894737</v>
      </c>
      <c r="U33" s="15">
        <f t="shared" si="10"/>
        <v>1202.2235704829081</v>
      </c>
    </row>
    <row r="34" spans="1:21" s="3" customFormat="1" ht="12" x14ac:dyDescent="0.3">
      <c r="A34" s="10">
        <v>32</v>
      </c>
      <c r="B34" s="11">
        <v>114</v>
      </c>
      <c r="C34" s="10">
        <v>3</v>
      </c>
      <c r="D34" s="12">
        <f t="shared" si="0"/>
        <v>3.0927835051546393</v>
      </c>
      <c r="E34" s="14">
        <v>10563</v>
      </c>
      <c r="F34" s="14">
        <v>10561</v>
      </c>
      <c r="G34" s="10">
        <f t="shared" si="1"/>
        <v>2</v>
      </c>
      <c r="H34" s="12">
        <v>0.97</v>
      </c>
      <c r="I34" s="12">
        <f t="shared" si="2"/>
        <v>2.061855670103093</v>
      </c>
      <c r="J34" s="15">
        <v>3.1</v>
      </c>
      <c r="K34" s="15">
        <f t="shared" si="3"/>
        <v>6.3917525773195889</v>
      </c>
      <c r="L34" s="15">
        <f t="shared" si="4"/>
        <v>0</v>
      </c>
      <c r="M34" s="15">
        <f t="shared" si="5"/>
        <v>6.3917525773195889</v>
      </c>
      <c r="N34" s="15">
        <f t="shared" si="6"/>
        <v>0.38350515463917534</v>
      </c>
      <c r="O34" s="15">
        <f t="shared" si="7"/>
        <v>231.95876288659795</v>
      </c>
      <c r="P34" s="15">
        <f t="shared" si="8"/>
        <v>238.35051546391753</v>
      </c>
      <c r="Q34" s="16">
        <v>154.44</v>
      </c>
      <c r="R34" s="15">
        <v>0</v>
      </c>
      <c r="S34" s="15">
        <v>507.68421052631584</v>
      </c>
      <c r="T34" s="15">
        <f t="shared" si="9"/>
        <v>-8.7321684210526325</v>
      </c>
      <c r="U34" s="15">
        <f t="shared" si="10"/>
        <v>384.44185219750409</v>
      </c>
    </row>
    <row r="35" spans="1:21" s="3" customFormat="1" ht="12" x14ac:dyDescent="0.3">
      <c r="A35" s="10">
        <v>33</v>
      </c>
      <c r="B35" s="11">
        <v>115</v>
      </c>
      <c r="C35" s="10">
        <v>4</v>
      </c>
      <c r="D35" s="12">
        <f t="shared" si="0"/>
        <v>4.123711340206186</v>
      </c>
      <c r="E35" s="14">
        <v>31528</v>
      </c>
      <c r="F35" s="14">
        <v>30601</v>
      </c>
      <c r="G35" s="10">
        <f t="shared" si="1"/>
        <v>927</v>
      </c>
      <c r="H35" s="12">
        <v>0.97</v>
      </c>
      <c r="I35" s="12">
        <f t="shared" si="2"/>
        <v>955.67010309278351</v>
      </c>
      <c r="J35" s="15">
        <v>3.1</v>
      </c>
      <c r="K35" s="15">
        <f t="shared" si="3"/>
        <v>2962.5773195876291</v>
      </c>
      <c r="L35" s="15">
        <f t="shared" si="4"/>
        <v>0</v>
      </c>
      <c r="M35" s="15">
        <f t="shared" si="5"/>
        <v>2962.5773195876291</v>
      </c>
      <c r="N35" s="15">
        <f t="shared" si="6"/>
        <v>177.75463917525775</v>
      </c>
      <c r="O35" s="15">
        <f t="shared" si="7"/>
        <v>309.27835051546396</v>
      </c>
      <c r="P35" s="15">
        <f t="shared" si="8"/>
        <v>3271.855670103093</v>
      </c>
      <c r="Q35" s="16">
        <v>154.44</v>
      </c>
      <c r="R35" s="15">
        <v>47.03</v>
      </c>
      <c r="S35" s="15">
        <v>1082.6315789473683</v>
      </c>
      <c r="T35" s="15">
        <f t="shared" si="9"/>
        <v>-18.621263157894735</v>
      </c>
      <c r="U35" s="15">
        <f t="shared" si="10"/>
        <v>3632.4590461204562</v>
      </c>
    </row>
    <row r="36" spans="1:21" s="3" customFormat="1" ht="12" x14ac:dyDescent="0.3">
      <c r="A36" s="10">
        <v>34</v>
      </c>
      <c r="B36" s="11">
        <v>116</v>
      </c>
      <c r="C36" s="10">
        <v>3</v>
      </c>
      <c r="D36" s="12">
        <f t="shared" si="0"/>
        <v>3.0927835051546393</v>
      </c>
      <c r="E36" s="14">
        <v>6883</v>
      </c>
      <c r="F36" s="14">
        <v>6717</v>
      </c>
      <c r="G36" s="10">
        <f t="shared" si="1"/>
        <v>166</v>
      </c>
      <c r="H36" s="12">
        <v>0.97</v>
      </c>
      <c r="I36" s="12">
        <f t="shared" si="2"/>
        <v>171.13402061855672</v>
      </c>
      <c r="J36" s="15">
        <v>3.1</v>
      </c>
      <c r="K36" s="15">
        <f t="shared" si="3"/>
        <v>530.51546391752584</v>
      </c>
      <c r="L36" s="15">
        <f t="shared" si="4"/>
        <v>0</v>
      </c>
      <c r="M36" s="15">
        <f t="shared" si="5"/>
        <v>530.51546391752584</v>
      </c>
      <c r="N36" s="15">
        <f t="shared" si="6"/>
        <v>31.830927835051551</v>
      </c>
      <c r="O36" s="15">
        <f t="shared" si="7"/>
        <v>231.95876288659795</v>
      </c>
      <c r="P36" s="15">
        <f t="shared" si="8"/>
        <v>762.47422680412376</v>
      </c>
      <c r="Q36" s="16">
        <v>154.44</v>
      </c>
      <c r="R36" s="15">
        <v>47.03</v>
      </c>
      <c r="S36" s="15">
        <v>380.42105263157896</v>
      </c>
      <c r="T36" s="15">
        <f t="shared" si="9"/>
        <v>-6.5432421052631584</v>
      </c>
      <c r="U36" s="15">
        <f t="shared" si="10"/>
        <v>989.23191253391212</v>
      </c>
    </row>
    <row r="37" spans="1:21" s="3" customFormat="1" ht="12" x14ac:dyDescent="0.3">
      <c r="A37" s="10">
        <v>35</v>
      </c>
      <c r="B37" s="11">
        <v>117</v>
      </c>
      <c r="C37" s="10">
        <v>3</v>
      </c>
      <c r="D37" s="12">
        <f t="shared" si="0"/>
        <v>3.0927835051546393</v>
      </c>
      <c r="E37" s="14">
        <v>14931</v>
      </c>
      <c r="F37" s="14">
        <v>14643</v>
      </c>
      <c r="G37" s="10">
        <f t="shared" si="1"/>
        <v>288</v>
      </c>
      <c r="H37" s="12">
        <v>0.97</v>
      </c>
      <c r="I37" s="12">
        <f t="shared" si="2"/>
        <v>296.90721649484539</v>
      </c>
      <c r="J37" s="15">
        <v>3.1</v>
      </c>
      <c r="K37" s="15">
        <f t="shared" si="3"/>
        <v>920.41237113402076</v>
      </c>
      <c r="L37" s="15">
        <f t="shared" si="4"/>
        <v>0</v>
      </c>
      <c r="M37" s="15">
        <f t="shared" si="5"/>
        <v>920.41237113402076</v>
      </c>
      <c r="N37" s="15">
        <f t="shared" si="6"/>
        <v>55.224742268041247</v>
      </c>
      <c r="O37" s="15">
        <f t="shared" si="7"/>
        <v>231.95876288659795</v>
      </c>
      <c r="P37" s="15">
        <f t="shared" si="8"/>
        <v>1152.3711340206187</v>
      </c>
      <c r="Q37" s="16">
        <v>154.44</v>
      </c>
      <c r="R37" s="15">
        <v>47.03</v>
      </c>
      <c r="S37" s="15">
        <v>690.42105263157896</v>
      </c>
      <c r="T37" s="15">
        <f t="shared" si="9"/>
        <v>-11.875242105263158</v>
      </c>
      <c r="U37" s="15">
        <f t="shared" si="10"/>
        <v>1397.1906341833969</v>
      </c>
    </row>
    <row r="38" spans="1:21" s="3" customFormat="1" ht="12" x14ac:dyDescent="0.3">
      <c r="A38" s="10">
        <v>36</v>
      </c>
      <c r="B38" s="11">
        <v>118</v>
      </c>
      <c r="C38" s="10">
        <v>3</v>
      </c>
      <c r="D38" s="12">
        <f t="shared" si="0"/>
        <v>3.0927835051546393</v>
      </c>
      <c r="E38" s="14">
        <v>673</v>
      </c>
      <c r="F38" s="14">
        <v>671</v>
      </c>
      <c r="G38" s="10">
        <f t="shared" si="1"/>
        <v>2</v>
      </c>
      <c r="H38" s="12">
        <v>0.97</v>
      </c>
      <c r="I38" s="12">
        <f t="shared" si="2"/>
        <v>2.061855670103093</v>
      </c>
      <c r="J38" s="15">
        <v>3.1</v>
      </c>
      <c r="K38" s="15">
        <f t="shared" si="3"/>
        <v>6.3917525773195889</v>
      </c>
      <c r="L38" s="15">
        <f t="shared" si="4"/>
        <v>0</v>
      </c>
      <c r="M38" s="15">
        <f t="shared" si="5"/>
        <v>6.3917525773195889</v>
      </c>
      <c r="N38" s="15">
        <f t="shared" si="6"/>
        <v>0.38350515463917534</v>
      </c>
      <c r="O38" s="15">
        <f t="shared" si="7"/>
        <v>231.95876288659795</v>
      </c>
      <c r="P38" s="15">
        <f t="shared" si="8"/>
        <v>238.35051546391753</v>
      </c>
      <c r="Q38" s="16">
        <v>154.44</v>
      </c>
      <c r="R38" s="15">
        <v>0</v>
      </c>
      <c r="S38" s="15">
        <v>324.9473684210526</v>
      </c>
      <c r="T38" s="15">
        <f t="shared" si="9"/>
        <v>-5.5890947368421049</v>
      </c>
      <c r="U38" s="15">
        <f t="shared" si="10"/>
        <v>387.58492588171458</v>
      </c>
    </row>
    <row r="39" spans="1:21" s="3" customFormat="1" ht="12" x14ac:dyDescent="0.3">
      <c r="A39" s="10">
        <v>37</v>
      </c>
      <c r="B39" s="11">
        <v>201</v>
      </c>
      <c r="C39" s="10">
        <v>4</v>
      </c>
      <c r="D39" s="12">
        <f t="shared" si="0"/>
        <v>4.123711340206186</v>
      </c>
      <c r="E39" s="14">
        <v>17236</v>
      </c>
      <c r="F39" s="14">
        <v>16620</v>
      </c>
      <c r="G39" s="10">
        <f t="shared" si="1"/>
        <v>616</v>
      </c>
      <c r="H39" s="12">
        <v>0.97</v>
      </c>
      <c r="I39" s="12">
        <f t="shared" si="2"/>
        <v>635.05154639175259</v>
      </c>
      <c r="J39" s="15">
        <v>3.1</v>
      </c>
      <c r="K39" s="15">
        <f t="shared" si="3"/>
        <v>1968.659793814433</v>
      </c>
      <c r="L39" s="15">
        <f t="shared" si="4"/>
        <v>0</v>
      </c>
      <c r="M39" s="15">
        <f t="shared" si="5"/>
        <v>1968.659793814433</v>
      </c>
      <c r="N39" s="15">
        <f t="shared" si="6"/>
        <v>118.11958762886597</v>
      </c>
      <c r="O39" s="15">
        <f t="shared" si="7"/>
        <v>309.27835051546396</v>
      </c>
      <c r="P39" s="15">
        <f t="shared" si="8"/>
        <v>2277.9381443298971</v>
      </c>
      <c r="Q39" s="16">
        <v>154.44</v>
      </c>
      <c r="R39" s="15">
        <v>47.03</v>
      </c>
      <c r="S39" s="15">
        <v>1480.7368421052633</v>
      </c>
      <c r="T39" s="15">
        <f t="shared" si="9"/>
        <v>-25.468673684210529</v>
      </c>
      <c r="U39" s="15">
        <f t="shared" si="10"/>
        <v>2572.0590582745526</v>
      </c>
    </row>
    <row r="40" spans="1:21" s="3" customFormat="1" ht="12" x14ac:dyDescent="0.3">
      <c r="A40" s="10">
        <v>38</v>
      </c>
      <c r="B40" s="11">
        <v>202</v>
      </c>
      <c r="C40" s="10">
        <v>4</v>
      </c>
      <c r="D40" s="12">
        <f t="shared" si="0"/>
        <v>4.123711340206186</v>
      </c>
      <c r="E40" s="14">
        <v>11049</v>
      </c>
      <c r="F40" s="14">
        <v>10780</v>
      </c>
      <c r="G40" s="10">
        <f t="shared" si="1"/>
        <v>269</v>
      </c>
      <c r="H40" s="12">
        <v>0.97</v>
      </c>
      <c r="I40" s="12">
        <f t="shared" si="2"/>
        <v>277.31958762886597</v>
      </c>
      <c r="J40" s="15">
        <v>3.1</v>
      </c>
      <c r="K40" s="15">
        <f t="shared" si="3"/>
        <v>859.69072164948454</v>
      </c>
      <c r="L40" s="15">
        <f t="shared" si="4"/>
        <v>0</v>
      </c>
      <c r="M40" s="15">
        <f t="shared" si="5"/>
        <v>859.69072164948454</v>
      </c>
      <c r="N40" s="15">
        <f t="shared" si="6"/>
        <v>51.58144329896907</v>
      </c>
      <c r="O40" s="15">
        <f t="shared" si="7"/>
        <v>309.27835051546396</v>
      </c>
      <c r="P40" s="15">
        <f t="shared" si="8"/>
        <v>1168.9690721649486</v>
      </c>
      <c r="Q40" s="16">
        <v>154.44</v>
      </c>
      <c r="R40" s="15">
        <v>47.03</v>
      </c>
      <c r="S40" s="15">
        <v>824.84210526315792</v>
      </c>
      <c r="T40" s="15">
        <f t="shared" si="9"/>
        <v>-14.187284210526316</v>
      </c>
      <c r="U40" s="15">
        <f t="shared" si="10"/>
        <v>1407.8332312533912</v>
      </c>
    </row>
    <row r="41" spans="1:21" s="3" customFormat="1" ht="12" x14ac:dyDescent="0.3">
      <c r="A41" s="10">
        <v>39</v>
      </c>
      <c r="B41" s="11">
        <v>203</v>
      </c>
      <c r="C41" s="10">
        <v>4</v>
      </c>
      <c r="D41" s="12">
        <f t="shared" si="0"/>
        <v>4.123711340206186</v>
      </c>
      <c r="E41" s="14">
        <v>16626</v>
      </c>
      <c r="F41" s="14">
        <v>16431</v>
      </c>
      <c r="G41" s="10">
        <f t="shared" si="1"/>
        <v>195</v>
      </c>
      <c r="H41" s="12">
        <v>0.97</v>
      </c>
      <c r="I41" s="12">
        <f t="shared" si="2"/>
        <v>201.03092783505156</v>
      </c>
      <c r="J41" s="15">
        <v>3.1</v>
      </c>
      <c r="K41" s="15">
        <f t="shared" si="3"/>
        <v>623.19587628865986</v>
      </c>
      <c r="L41" s="15">
        <f t="shared" si="4"/>
        <v>0</v>
      </c>
      <c r="M41" s="15">
        <f t="shared" si="5"/>
        <v>623.19587628865986</v>
      </c>
      <c r="N41" s="15">
        <f t="shared" si="6"/>
        <v>37.391752577319593</v>
      </c>
      <c r="O41" s="15">
        <f t="shared" si="7"/>
        <v>309.27835051546396</v>
      </c>
      <c r="P41" s="15">
        <f t="shared" si="8"/>
        <v>932.47422680412387</v>
      </c>
      <c r="Q41" s="16">
        <v>154.44</v>
      </c>
      <c r="R41" s="15">
        <v>47.03</v>
      </c>
      <c r="S41" s="15">
        <v>678</v>
      </c>
      <c r="T41" s="15">
        <f t="shared" si="9"/>
        <v>-11.6616</v>
      </c>
      <c r="U41" s="15">
        <f t="shared" si="10"/>
        <v>1159.6743793814435</v>
      </c>
    </row>
    <row r="42" spans="1:21" s="3" customFormat="1" ht="12" x14ac:dyDescent="0.3">
      <c r="A42" s="10">
        <v>40</v>
      </c>
      <c r="B42" s="11">
        <v>204</v>
      </c>
      <c r="C42" s="10">
        <v>3</v>
      </c>
      <c r="D42" s="12">
        <f t="shared" si="0"/>
        <v>3.0927835051546393</v>
      </c>
      <c r="E42" s="14">
        <v>5384</v>
      </c>
      <c r="F42" s="14">
        <v>5355</v>
      </c>
      <c r="G42" s="10">
        <f t="shared" si="1"/>
        <v>29</v>
      </c>
      <c r="H42" s="12">
        <v>0.97</v>
      </c>
      <c r="I42" s="12">
        <f t="shared" si="2"/>
        <v>29.896907216494846</v>
      </c>
      <c r="J42" s="15">
        <v>3.1</v>
      </c>
      <c r="K42" s="15">
        <f t="shared" si="3"/>
        <v>92.680412371134025</v>
      </c>
      <c r="L42" s="15">
        <f t="shared" si="4"/>
        <v>0</v>
      </c>
      <c r="M42" s="15">
        <f t="shared" si="5"/>
        <v>92.680412371134025</v>
      </c>
      <c r="N42" s="15">
        <f t="shared" si="6"/>
        <v>5.560824742268041</v>
      </c>
      <c r="O42" s="15">
        <f t="shared" si="7"/>
        <v>231.95876288659795</v>
      </c>
      <c r="P42" s="15">
        <f t="shared" si="8"/>
        <v>324.63917525773195</v>
      </c>
      <c r="Q42" s="16">
        <v>154.44</v>
      </c>
      <c r="R42" s="15">
        <v>47.03</v>
      </c>
      <c r="S42" s="15">
        <v>289.05263157894734</v>
      </c>
      <c r="T42" s="15">
        <f t="shared" si="9"/>
        <v>-4.9717052631578946</v>
      </c>
      <c r="U42" s="15">
        <f t="shared" si="10"/>
        <v>526.69829473684217</v>
      </c>
    </row>
    <row r="43" spans="1:21" s="3" customFormat="1" ht="12" x14ac:dyDescent="0.3">
      <c r="A43" s="10">
        <v>41</v>
      </c>
      <c r="B43" s="11">
        <v>205</v>
      </c>
      <c r="C43" s="10">
        <v>3</v>
      </c>
      <c r="D43" s="12">
        <f t="shared" si="0"/>
        <v>3.0927835051546393</v>
      </c>
      <c r="E43" s="14">
        <v>12838</v>
      </c>
      <c r="F43" s="14">
        <v>12220</v>
      </c>
      <c r="G43" s="10">
        <f t="shared" si="1"/>
        <v>618</v>
      </c>
      <c r="H43" s="12">
        <v>0.97</v>
      </c>
      <c r="I43" s="12">
        <f t="shared" si="2"/>
        <v>637.11340206185571</v>
      </c>
      <c r="J43" s="15">
        <v>3.1</v>
      </c>
      <c r="K43" s="15">
        <f t="shared" si="3"/>
        <v>1975.0515463917527</v>
      </c>
      <c r="L43" s="15">
        <f t="shared" si="4"/>
        <v>0</v>
      </c>
      <c r="M43" s="15">
        <f t="shared" si="5"/>
        <v>1975.0515463917527</v>
      </c>
      <c r="N43" s="15">
        <f t="shared" si="6"/>
        <v>118.50309278350515</v>
      </c>
      <c r="O43" s="15">
        <f t="shared" si="7"/>
        <v>231.95876288659795</v>
      </c>
      <c r="P43" s="15">
        <f t="shared" si="8"/>
        <v>2207.0103092783506</v>
      </c>
      <c r="Q43" s="16">
        <v>154.44</v>
      </c>
      <c r="R43" s="15">
        <v>47.03</v>
      </c>
      <c r="S43" s="15">
        <v>794.84210526315792</v>
      </c>
      <c r="T43" s="15">
        <f t="shared" si="9"/>
        <v>-13.671284210526316</v>
      </c>
      <c r="U43" s="15">
        <f t="shared" si="10"/>
        <v>2513.3121178513297</v>
      </c>
    </row>
    <row r="44" spans="1:21" s="3" customFormat="1" ht="12" x14ac:dyDescent="0.3">
      <c r="A44" s="10">
        <v>42</v>
      </c>
      <c r="B44" s="11">
        <v>206</v>
      </c>
      <c r="C44" s="10">
        <v>3</v>
      </c>
      <c r="D44" s="12">
        <f t="shared" si="0"/>
        <v>3.0927835051546393</v>
      </c>
      <c r="E44" s="17">
        <v>14701</v>
      </c>
      <c r="F44" s="17">
        <v>13924</v>
      </c>
      <c r="G44" s="10">
        <f t="shared" si="1"/>
        <v>777</v>
      </c>
      <c r="H44" s="12">
        <v>0.97</v>
      </c>
      <c r="I44" s="12">
        <f t="shared" si="2"/>
        <v>801.03092783505156</v>
      </c>
      <c r="J44" s="15">
        <v>3.1</v>
      </c>
      <c r="K44" s="15">
        <f t="shared" si="3"/>
        <v>2483.1958762886597</v>
      </c>
      <c r="L44" s="15">
        <f t="shared" si="4"/>
        <v>0</v>
      </c>
      <c r="M44" s="15">
        <f t="shared" si="5"/>
        <v>2483.1958762886597</v>
      </c>
      <c r="N44" s="15">
        <f t="shared" si="6"/>
        <v>148.99175257731957</v>
      </c>
      <c r="O44" s="15">
        <f t="shared" si="7"/>
        <v>231.95876288659795</v>
      </c>
      <c r="P44" s="15">
        <f t="shared" si="8"/>
        <v>2715.1546391752577</v>
      </c>
      <c r="Q44" s="16">
        <v>154.44</v>
      </c>
      <c r="R44" s="15">
        <v>47.03</v>
      </c>
      <c r="S44" s="15">
        <v>1179.8947368421052</v>
      </c>
      <c r="T44" s="15">
        <f t="shared" si="9"/>
        <v>-20.294189473684209</v>
      </c>
      <c r="U44" s="15">
        <f t="shared" si="10"/>
        <v>3045.3222022788932</v>
      </c>
    </row>
    <row r="45" spans="1:21" s="3" customFormat="1" ht="12" x14ac:dyDescent="0.3">
      <c r="A45" s="10">
        <v>43</v>
      </c>
      <c r="B45" s="11">
        <v>207</v>
      </c>
      <c r="C45" s="10">
        <v>3</v>
      </c>
      <c r="D45" s="12">
        <f t="shared" si="0"/>
        <v>3.0927835051546393</v>
      </c>
      <c r="E45" s="14">
        <v>16071</v>
      </c>
      <c r="F45" s="14">
        <v>15760</v>
      </c>
      <c r="G45" s="10">
        <f t="shared" si="1"/>
        <v>311</v>
      </c>
      <c r="H45" s="12">
        <v>0.97</v>
      </c>
      <c r="I45" s="12">
        <f t="shared" si="2"/>
        <v>320.61855670103091</v>
      </c>
      <c r="J45" s="15">
        <v>3.1</v>
      </c>
      <c r="K45" s="15">
        <f t="shared" si="3"/>
        <v>993.91752577319585</v>
      </c>
      <c r="L45" s="15">
        <f t="shared" si="4"/>
        <v>0</v>
      </c>
      <c r="M45" s="15">
        <f t="shared" si="5"/>
        <v>993.91752577319585</v>
      </c>
      <c r="N45" s="15">
        <f t="shared" si="6"/>
        <v>59.63505154639175</v>
      </c>
      <c r="O45" s="15">
        <f t="shared" si="7"/>
        <v>231.95876288659795</v>
      </c>
      <c r="P45" s="15">
        <f t="shared" si="8"/>
        <v>1225.8762886597938</v>
      </c>
      <c r="Q45" s="16">
        <v>154.44</v>
      </c>
      <c r="R45" s="15">
        <v>47.03</v>
      </c>
      <c r="S45" s="15">
        <v>863.36842105263167</v>
      </c>
      <c r="T45" s="15">
        <f t="shared" si="9"/>
        <v>-14.849936842105265</v>
      </c>
      <c r="U45" s="15">
        <f t="shared" si="10"/>
        <v>1472.1314033640801</v>
      </c>
    </row>
    <row r="46" spans="1:21" s="3" customFormat="1" ht="12" x14ac:dyDescent="0.3">
      <c r="A46" s="10">
        <v>44</v>
      </c>
      <c r="B46" s="11">
        <v>208</v>
      </c>
      <c r="C46" s="10">
        <v>3</v>
      </c>
      <c r="D46" s="12">
        <f t="shared" si="0"/>
        <v>3.0927835051546393</v>
      </c>
      <c r="E46" s="14">
        <v>6405</v>
      </c>
      <c r="F46" s="14">
        <v>6316</v>
      </c>
      <c r="G46" s="10">
        <f t="shared" si="1"/>
        <v>89</v>
      </c>
      <c r="H46" s="12">
        <v>0.97</v>
      </c>
      <c r="I46" s="12">
        <f t="shared" si="2"/>
        <v>91.75257731958763</v>
      </c>
      <c r="J46" s="15">
        <v>3.1</v>
      </c>
      <c r="K46" s="15">
        <f t="shared" si="3"/>
        <v>284.43298969072168</v>
      </c>
      <c r="L46" s="15">
        <f t="shared" si="4"/>
        <v>0</v>
      </c>
      <c r="M46" s="15">
        <f t="shared" si="5"/>
        <v>284.43298969072168</v>
      </c>
      <c r="N46" s="15">
        <f t="shared" si="6"/>
        <v>17.065979381443299</v>
      </c>
      <c r="O46" s="15">
        <f t="shared" si="7"/>
        <v>231.95876288659795</v>
      </c>
      <c r="P46" s="15">
        <f t="shared" si="8"/>
        <v>516.39175257731961</v>
      </c>
      <c r="Q46" s="16">
        <v>154.44</v>
      </c>
      <c r="R46" s="15">
        <v>47.03</v>
      </c>
      <c r="S46" s="15">
        <v>403.26315789473688</v>
      </c>
      <c r="T46" s="15">
        <f t="shared" si="9"/>
        <v>-6.9361263157894744</v>
      </c>
      <c r="U46" s="15">
        <f t="shared" si="10"/>
        <v>727.99160564297347</v>
      </c>
    </row>
    <row r="47" spans="1:21" s="3" customFormat="1" ht="12" x14ac:dyDescent="0.3">
      <c r="A47" s="10">
        <v>45</v>
      </c>
      <c r="B47" s="11">
        <v>209</v>
      </c>
      <c r="C47" s="10">
        <v>3</v>
      </c>
      <c r="D47" s="12">
        <f t="shared" si="0"/>
        <v>3.0927835051546393</v>
      </c>
      <c r="E47" s="14">
        <v>6408</v>
      </c>
      <c r="F47" s="14">
        <v>6256</v>
      </c>
      <c r="G47" s="10">
        <f t="shared" si="1"/>
        <v>152</v>
      </c>
      <c r="H47" s="12">
        <v>0.97</v>
      </c>
      <c r="I47" s="12">
        <f t="shared" si="2"/>
        <v>156.70103092783506</v>
      </c>
      <c r="J47" s="15">
        <v>3.1</v>
      </c>
      <c r="K47" s="15">
        <f t="shared" si="3"/>
        <v>485.7731958762887</v>
      </c>
      <c r="L47" s="15">
        <f t="shared" si="4"/>
        <v>0</v>
      </c>
      <c r="M47" s="15">
        <f t="shared" si="5"/>
        <v>485.7731958762887</v>
      </c>
      <c r="N47" s="15">
        <f t="shared" si="6"/>
        <v>29.146391752577319</v>
      </c>
      <c r="O47" s="15">
        <f t="shared" si="7"/>
        <v>231.95876288659795</v>
      </c>
      <c r="P47" s="15">
        <f t="shared" si="8"/>
        <v>717.73195876288662</v>
      </c>
      <c r="Q47" s="16">
        <v>154.44</v>
      </c>
      <c r="R47" s="15">
        <v>47.03</v>
      </c>
      <c r="S47" s="15">
        <v>592.52631578947376</v>
      </c>
      <c r="T47" s="15">
        <f t="shared" si="9"/>
        <v>-10.191452631578949</v>
      </c>
      <c r="U47" s="15">
        <f t="shared" si="10"/>
        <v>938.15689788388488</v>
      </c>
    </row>
    <row r="48" spans="1:21" s="3" customFormat="1" ht="12" x14ac:dyDescent="0.3">
      <c r="A48" s="10">
        <v>46</v>
      </c>
      <c r="B48" s="11">
        <v>210</v>
      </c>
      <c r="C48" s="10">
        <v>3</v>
      </c>
      <c r="D48" s="12">
        <f t="shared" si="0"/>
        <v>3.0927835051546393</v>
      </c>
      <c r="E48" s="14">
        <v>9705</v>
      </c>
      <c r="F48" s="14">
        <v>9671</v>
      </c>
      <c r="G48" s="10">
        <f t="shared" si="1"/>
        <v>34</v>
      </c>
      <c r="H48" s="12">
        <v>0.97</v>
      </c>
      <c r="I48" s="12">
        <f t="shared" si="2"/>
        <v>35.051546391752581</v>
      </c>
      <c r="J48" s="15">
        <v>3.1</v>
      </c>
      <c r="K48" s="15">
        <f t="shared" si="3"/>
        <v>108.659793814433</v>
      </c>
      <c r="L48" s="15">
        <f t="shared" si="4"/>
        <v>0</v>
      </c>
      <c r="M48" s="15">
        <f t="shared" si="5"/>
        <v>108.659793814433</v>
      </c>
      <c r="N48" s="15">
        <f t="shared" si="6"/>
        <v>6.5195876288659802</v>
      </c>
      <c r="O48" s="15">
        <f t="shared" si="7"/>
        <v>231.95876288659795</v>
      </c>
      <c r="P48" s="15">
        <f t="shared" si="8"/>
        <v>340.61855670103097</v>
      </c>
      <c r="Q48" s="16">
        <v>154.44</v>
      </c>
      <c r="R48" s="15">
        <v>47.03</v>
      </c>
      <c r="S48" s="15">
        <v>331.4736842105263</v>
      </c>
      <c r="T48" s="15">
        <f t="shared" si="9"/>
        <v>-5.7013473684210521</v>
      </c>
      <c r="U48" s="15">
        <f t="shared" si="10"/>
        <v>542.90679696147595</v>
      </c>
    </row>
    <row r="49" spans="1:21" s="3" customFormat="1" ht="12" x14ac:dyDescent="0.3">
      <c r="A49" s="10">
        <v>47</v>
      </c>
      <c r="B49" s="11">
        <v>211</v>
      </c>
      <c r="C49" s="10">
        <v>4</v>
      </c>
      <c r="D49" s="12">
        <f t="shared" si="0"/>
        <v>4.123711340206186</v>
      </c>
      <c r="E49" s="14">
        <v>8274</v>
      </c>
      <c r="F49" s="14">
        <v>8091</v>
      </c>
      <c r="G49" s="10">
        <f t="shared" si="1"/>
        <v>183</v>
      </c>
      <c r="H49" s="12">
        <v>0.97</v>
      </c>
      <c r="I49" s="12">
        <f t="shared" si="2"/>
        <v>188.65979381443299</v>
      </c>
      <c r="J49" s="15">
        <v>3.1</v>
      </c>
      <c r="K49" s="15">
        <f t="shared" si="3"/>
        <v>584.84536082474233</v>
      </c>
      <c r="L49" s="15">
        <f t="shared" si="4"/>
        <v>0</v>
      </c>
      <c r="M49" s="15">
        <f t="shared" si="5"/>
        <v>584.84536082474233</v>
      </c>
      <c r="N49" s="15">
        <f t="shared" si="6"/>
        <v>35.090721649484536</v>
      </c>
      <c r="O49" s="15">
        <f t="shared" si="7"/>
        <v>309.27835051546396</v>
      </c>
      <c r="P49" s="15">
        <f t="shared" si="8"/>
        <v>894.12371134020623</v>
      </c>
      <c r="Q49" s="16">
        <v>154.44</v>
      </c>
      <c r="R49" s="15">
        <v>47.03</v>
      </c>
      <c r="S49" s="15">
        <v>394.10526315789474</v>
      </c>
      <c r="T49" s="15">
        <f t="shared" si="9"/>
        <v>-6.7786105263157896</v>
      </c>
      <c r="U49" s="15">
        <f t="shared" si="10"/>
        <v>1123.905822463375</v>
      </c>
    </row>
    <row r="50" spans="1:21" s="3" customFormat="1" ht="12" x14ac:dyDescent="0.3">
      <c r="A50" s="10">
        <v>48</v>
      </c>
      <c r="B50" s="11">
        <v>212</v>
      </c>
      <c r="C50" s="10">
        <v>3</v>
      </c>
      <c r="D50" s="12">
        <f t="shared" si="0"/>
        <v>3.0927835051546393</v>
      </c>
      <c r="E50" s="14">
        <v>8465</v>
      </c>
      <c r="F50" s="14">
        <v>8342</v>
      </c>
      <c r="G50" s="10">
        <f t="shared" si="1"/>
        <v>123</v>
      </c>
      <c r="H50" s="12">
        <v>0.97</v>
      </c>
      <c r="I50" s="12">
        <f t="shared" si="2"/>
        <v>126.80412371134021</v>
      </c>
      <c r="J50" s="15">
        <v>3.1</v>
      </c>
      <c r="K50" s="15">
        <f t="shared" si="3"/>
        <v>393.09278350515467</v>
      </c>
      <c r="L50" s="15">
        <f t="shared" si="4"/>
        <v>0</v>
      </c>
      <c r="M50" s="15">
        <f t="shared" si="5"/>
        <v>393.09278350515467</v>
      </c>
      <c r="N50" s="15">
        <f t="shared" si="6"/>
        <v>23.58556701030928</v>
      </c>
      <c r="O50" s="15">
        <f t="shared" si="7"/>
        <v>231.95876288659795</v>
      </c>
      <c r="P50" s="15">
        <f t="shared" si="8"/>
        <v>625.05154639175259</v>
      </c>
      <c r="Q50" s="16">
        <v>154.44</v>
      </c>
      <c r="R50" s="15">
        <v>47.03</v>
      </c>
      <c r="S50" s="15">
        <v>589.26315789473688</v>
      </c>
      <c r="T50" s="15">
        <f t="shared" si="9"/>
        <v>-10.135326315789474</v>
      </c>
      <c r="U50" s="15">
        <f t="shared" si="10"/>
        <v>839.97178708627246</v>
      </c>
    </row>
    <row r="51" spans="1:21" s="3" customFormat="1" ht="12" x14ac:dyDescent="0.3">
      <c r="A51" s="10">
        <v>49</v>
      </c>
      <c r="B51" s="11">
        <v>213</v>
      </c>
      <c r="C51" s="10">
        <v>3</v>
      </c>
      <c r="D51" s="12">
        <f t="shared" si="0"/>
        <v>3.0927835051546393</v>
      </c>
      <c r="E51" s="14">
        <v>12025</v>
      </c>
      <c r="F51" s="14">
        <v>11905</v>
      </c>
      <c r="G51" s="10">
        <f t="shared" si="1"/>
        <v>120</v>
      </c>
      <c r="H51" s="12">
        <v>0.97</v>
      </c>
      <c r="I51" s="12">
        <f t="shared" si="2"/>
        <v>123.71134020618557</v>
      </c>
      <c r="J51" s="15">
        <v>3.1</v>
      </c>
      <c r="K51" s="15">
        <f t="shared" si="3"/>
        <v>383.50515463917526</v>
      </c>
      <c r="L51" s="15">
        <f t="shared" si="4"/>
        <v>0</v>
      </c>
      <c r="M51" s="15">
        <f t="shared" si="5"/>
        <v>383.50515463917526</v>
      </c>
      <c r="N51" s="15">
        <f t="shared" si="6"/>
        <v>23.010309278350515</v>
      </c>
      <c r="O51" s="15">
        <f t="shared" si="7"/>
        <v>231.95876288659795</v>
      </c>
      <c r="P51" s="15">
        <f t="shared" si="8"/>
        <v>615.46391752577324</v>
      </c>
      <c r="Q51" s="16">
        <v>154.44</v>
      </c>
      <c r="R51" s="15">
        <v>47.03</v>
      </c>
      <c r="S51" s="15">
        <v>357.57894736842104</v>
      </c>
      <c r="T51" s="15">
        <f t="shared" si="9"/>
        <v>-6.1503578947368416</v>
      </c>
      <c r="U51" s="15">
        <f t="shared" si="10"/>
        <v>833.79386890938679</v>
      </c>
    </row>
    <row r="52" spans="1:21" s="3" customFormat="1" ht="12" x14ac:dyDescent="0.3">
      <c r="A52" s="10">
        <v>50</v>
      </c>
      <c r="B52" s="11">
        <v>214</v>
      </c>
      <c r="C52" s="10">
        <v>3</v>
      </c>
      <c r="D52" s="12">
        <f t="shared" si="0"/>
        <v>3.0927835051546393</v>
      </c>
      <c r="E52" s="14">
        <v>16159</v>
      </c>
      <c r="F52" s="14">
        <v>15966</v>
      </c>
      <c r="G52" s="10">
        <f t="shared" si="1"/>
        <v>193</v>
      </c>
      <c r="H52" s="12">
        <v>0.97</v>
      </c>
      <c r="I52" s="12">
        <f t="shared" si="2"/>
        <v>198.96907216494847</v>
      </c>
      <c r="J52" s="15">
        <v>3.1</v>
      </c>
      <c r="K52" s="15">
        <f t="shared" si="3"/>
        <v>616.80412371134025</v>
      </c>
      <c r="L52" s="15">
        <f t="shared" si="4"/>
        <v>0</v>
      </c>
      <c r="M52" s="15">
        <f t="shared" si="5"/>
        <v>616.80412371134025</v>
      </c>
      <c r="N52" s="15">
        <f t="shared" si="6"/>
        <v>37.008247422680412</v>
      </c>
      <c r="O52" s="15">
        <f t="shared" si="7"/>
        <v>231.95876288659795</v>
      </c>
      <c r="P52" s="15">
        <f t="shared" si="8"/>
        <v>848.76288659793818</v>
      </c>
      <c r="Q52" s="16">
        <v>154.44</v>
      </c>
      <c r="R52" s="15">
        <v>47.03</v>
      </c>
      <c r="S52" s="15">
        <v>801.36842105263167</v>
      </c>
      <c r="T52" s="15">
        <f t="shared" si="9"/>
        <v>-13.783536842105265</v>
      </c>
      <c r="U52" s="15">
        <f t="shared" si="10"/>
        <v>1073.4575971785132</v>
      </c>
    </row>
    <row r="53" spans="1:21" s="3" customFormat="1" ht="12" x14ac:dyDescent="0.3">
      <c r="A53" s="10">
        <v>51</v>
      </c>
      <c r="B53" s="11">
        <v>215</v>
      </c>
      <c r="C53" s="10">
        <v>3</v>
      </c>
      <c r="D53" s="12">
        <f t="shared" si="0"/>
        <v>3.0927835051546393</v>
      </c>
      <c r="E53" s="14">
        <v>374</v>
      </c>
      <c r="F53" s="14">
        <v>301</v>
      </c>
      <c r="G53" s="10">
        <f t="shared" si="1"/>
        <v>73</v>
      </c>
      <c r="H53" s="12">
        <v>0.97</v>
      </c>
      <c r="I53" s="12">
        <f t="shared" si="2"/>
        <v>75.257731958762889</v>
      </c>
      <c r="J53" s="15">
        <v>3.1</v>
      </c>
      <c r="K53" s="15">
        <f t="shared" si="3"/>
        <v>233.29896907216497</v>
      </c>
      <c r="L53" s="15">
        <f t="shared" si="4"/>
        <v>0</v>
      </c>
      <c r="M53" s="15">
        <f t="shared" si="5"/>
        <v>233.29896907216497</v>
      </c>
      <c r="N53" s="15">
        <f t="shared" si="6"/>
        <v>13.997938144329897</v>
      </c>
      <c r="O53" s="15">
        <f t="shared" si="7"/>
        <v>231.95876288659795</v>
      </c>
      <c r="P53" s="15">
        <f t="shared" si="8"/>
        <v>465.25773195876292</v>
      </c>
      <c r="Q53" s="16">
        <v>154.44</v>
      </c>
      <c r="R53" s="15">
        <v>47.03</v>
      </c>
      <c r="S53" s="15">
        <v>364.10526315789474</v>
      </c>
      <c r="T53" s="15">
        <f t="shared" si="9"/>
        <v>-6.2626105263157896</v>
      </c>
      <c r="U53" s="15">
        <f t="shared" si="10"/>
        <v>674.46305957677703</v>
      </c>
    </row>
    <row r="54" spans="1:21" s="3" customFormat="1" ht="12" x14ac:dyDescent="0.3">
      <c r="A54" s="10">
        <v>52</v>
      </c>
      <c r="B54" s="11">
        <v>216</v>
      </c>
      <c r="C54" s="10">
        <v>3</v>
      </c>
      <c r="D54" s="12">
        <f t="shared" si="0"/>
        <v>3.0927835051546393</v>
      </c>
      <c r="E54" s="14">
        <v>16825</v>
      </c>
      <c r="F54" s="14">
        <v>16584</v>
      </c>
      <c r="G54" s="10">
        <f t="shared" si="1"/>
        <v>241</v>
      </c>
      <c r="H54" s="12">
        <v>0.97</v>
      </c>
      <c r="I54" s="12">
        <f t="shared" si="2"/>
        <v>248.45360824742269</v>
      </c>
      <c r="J54" s="15">
        <v>3.1</v>
      </c>
      <c r="K54" s="15">
        <f t="shared" si="3"/>
        <v>770.20618556701038</v>
      </c>
      <c r="L54" s="15">
        <f t="shared" si="4"/>
        <v>0</v>
      </c>
      <c r="M54" s="15">
        <f t="shared" si="5"/>
        <v>770.20618556701038</v>
      </c>
      <c r="N54" s="15">
        <f t="shared" si="6"/>
        <v>46.212371134020621</v>
      </c>
      <c r="O54" s="15">
        <f t="shared" si="7"/>
        <v>231.95876288659795</v>
      </c>
      <c r="P54" s="15">
        <f t="shared" si="8"/>
        <v>1002.1649484536083</v>
      </c>
      <c r="Q54" s="16">
        <v>154.44</v>
      </c>
      <c r="R54" s="15">
        <v>47.03</v>
      </c>
      <c r="S54" s="15">
        <v>651.26315789473688</v>
      </c>
      <c r="T54" s="15">
        <f t="shared" si="9"/>
        <v>-11.201726315789474</v>
      </c>
      <c r="U54" s="15">
        <f t="shared" si="10"/>
        <v>1238.6455932718395</v>
      </c>
    </row>
    <row r="55" spans="1:21" s="3" customFormat="1" ht="12" x14ac:dyDescent="0.3">
      <c r="A55" s="10">
        <v>53</v>
      </c>
      <c r="B55" s="11">
        <v>217</v>
      </c>
      <c r="C55" s="10">
        <v>3</v>
      </c>
      <c r="D55" s="12">
        <f t="shared" si="0"/>
        <v>3.0927835051546393</v>
      </c>
      <c r="E55" s="14">
        <v>17634</v>
      </c>
      <c r="F55" s="14">
        <v>17331</v>
      </c>
      <c r="G55" s="10">
        <f t="shared" si="1"/>
        <v>303</v>
      </c>
      <c r="H55" s="12">
        <v>0.97</v>
      </c>
      <c r="I55" s="12">
        <f t="shared" si="2"/>
        <v>312.37113402061857</v>
      </c>
      <c r="J55" s="15">
        <v>3.1</v>
      </c>
      <c r="K55" s="15">
        <f t="shared" si="3"/>
        <v>968.35051546391765</v>
      </c>
      <c r="L55" s="15">
        <f t="shared" si="4"/>
        <v>0</v>
      </c>
      <c r="M55" s="15">
        <f t="shared" si="5"/>
        <v>968.35051546391765</v>
      </c>
      <c r="N55" s="15">
        <f t="shared" si="6"/>
        <v>58.101030927835055</v>
      </c>
      <c r="O55" s="15">
        <f t="shared" si="7"/>
        <v>231.95876288659795</v>
      </c>
      <c r="P55" s="15">
        <f t="shared" si="8"/>
        <v>1200.3092783505156</v>
      </c>
      <c r="Q55" s="16">
        <v>154.44</v>
      </c>
      <c r="R55" s="15">
        <v>47.03</v>
      </c>
      <c r="S55" s="15">
        <v>510.9473684210526</v>
      </c>
      <c r="T55" s="15">
        <f t="shared" si="9"/>
        <v>-8.7882947368421043</v>
      </c>
      <c r="U55" s="15">
        <f t="shared" si="10"/>
        <v>1451.0920145415087</v>
      </c>
    </row>
    <row r="56" spans="1:21" s="3" customFormat="1" ht="12" x14ac:dyDescent="0.3">
      <c r="A56" s="10">
        <v>54</v>
      </c>
      <c r="B56" s="11">
        <v>218</v>
      </c>
      <c r="C56" s="10">
        <v>3</v>
      </c>
      <c r="D56" s="12">
        <f t="shared" si="0"/>
        <v>3.0927835051546393</v>
      </c>
      <c r="E56" s="14">
        <v>1662</v>
      </c>
      <c r="F56" s="14">
        <v>1607</v>
      </c>
      <c r="G56" s="10">
        <f t="shared" si="1"/>
        <v>55</v>
      </c>
      <c r="H56" s="12">
        <v>0.97</v>
      </c>
      <c r="I56" s="12">
        <f t="shared" si="2"/>
        <v>56.701030927835056</v>
      </c>
      <c r="J56" s="15">
        <v>3.1</v>
      </c>
      <c r="K56" s="15">
        <f t="shared" si="3"/>
        <v>175.77319587628867</v>
      </c>
      <c r="L56" s="15">
        <f t="shared" si="4"/>
        <v>0</v>
      </c>
      <c r="M56" s="15">
        <f t="shared" si="5"/>
        <v>175.77319587628867</v>
      </c>
      <c r="N56" s="15">
        <f t="shared" si="6"/>
        <v>10.546391752577319</v>
      </c>
      <c r="O56" s="15">
        <f t="shared" si="7"/>
        <v>231.95876288659795</v>
      </c>
      <c r="P56" s="15">
        <f t="shared" si="8"/>
        <v>407.73195876288662</v>
      </c>
      <c r="Q56" s="16">
        <v>154.44</v>
      </c>
      <c r="R56" s="15">
        <v>47.03</v>
      </c>
      <c r="S56" s="15">
        <v>377.15789473684208</v>
      </c>
      <c r="T56" s="15">
        <f t="shared" si="9"/>
        <v>-6.4871157894736839</v>
      </c>
      <c r="U56" s="15">
        <f t="shared" si="10"/>
        <v>613.26123472599022</v>
      </c>
    </row>
    <row r="57" spans="1:21" s="3" customFormat="1" ht="12" x14ac:dyDescent="0.3">
      <c r="A57" s="10">
        <v>55</v>
      </c>
      <c r="B57" s="11">
        <v>301</v>
      </c>
      <c r="C57" s="10">
        <v>3</v>
      </c>
      <c r="D57" s="12">
        <f t="shared" si="0"/>
        <v>3.0927835051546393</v>
      </c>
      <c r="E57" s="14">
        <v>8688</v>
      </c>
      <c r="F57" s="14">
        <v>8286</v>
      </c>
      <c r="G57" s="10">
        <f t="shared" si="1"/>
        <v>402</v>
      </c>
      <c r="H57" s="12">
        <v>0.97</v>
      </c>
      <c r="I57" s="12">
        <f t="shared" si="2"/>
        <v>414.43298969072168</v>
      </c>
      <c r="J57" s="15">
        <v>3.1</v>
      </c>
      <c r="K57" s="15">
        <f t="shared" si="3"/>
        <v>1284.7422680412374</v>
      </c>
      <c r="L57" s="15">
        <f t="shared" si="4"/>
        <v>0</v>
      </c>
      <c r="M57" s="15">
        <f t="shared" si="5"/>
        <v>1284.7422680412374</v>
      </c>
      <c r="N57" s="15">
        <f t="shared" si="6"/>
        <v>77.084536082474244</v>
      </c>
      <c r="O57" s="15">
        <f t="shared" si="7"/>
        <v>231.95876288659795</v>
      </c>
      <c r="P57" s="15">
        <f t="shared" si="8"/>
        <v>1516.7010309278353</v>
      </c>
      <c r="Q57" s="16">
        <v>154.44</v>
      </c>
      <c r="R57" s="15">
        <v>47.03</v>
      </c>
      <c r="S57" s="15">
        <v>517.47368421052636</v>
      </c>
      <c r="T57" s="15">
        <f t="shared" si="9"/>
        <v>-8.9005473684210532</v>
      </c>
      <c r="U57" s="15">
        <f t="shared" si="10"/>
        <v>1786.3550196418885</v>
      </c>
    </row>
    <row r="58" spans="1:21" s="3" customFormat="1" ht="12" x14ac:dyDescent="0.3">
      <c r="A58" s="10">
        <v>56</v>
      </c>
      <c r="B58" s="11">
        <v>302</v>
      </c>
      <c r="C58" s="10">
        <v>3</v>
      </c>
      <c r="D58" s="12">
        <f t="shared" si="0"/>
        <v>3.0927835051546393</v>
      </c>
      <c r="E58" s="14">
        <v>3913</v>
      </c>
      <c r="F58" s="14">
        <v>3867</v>
      </c>
      <c r="G58" s="10">
        <f t="shared" si="1"/>
        <v>46</v>
      </c>
      <c r="H58" s="12">
        <v>0.97</v>
      </c>
      <c r="I58" s="12">
        <f t="shared" si="2"/>
        <v>47.422680412371136</v>
      </c>
      <c r="J58" s="15">
        <v>3.1</v>
      </c>
      <c r="K58" s="15">
        <f t="shared" si="3"/>
        <v>147.01030927835052</v>
      </c>
      <c r="L58" s="15">
        <f t="shared" si="4"/>
        <v>0</v>
      </c>
      <c r="M58" s="15">
        <f t="shared" si="5"/>
        <v>147.01030927835052</v>
      </c>
      <c r="N58" s="15">
        <f t="shared" si="6"/>
        <v>8.8206185567010316</v>
      </c>
      <c r="O58" s="15">
        <f t="shared" si="7"/>
        <v>231.95876288659795</v>
      </c>
      <c r="P58" s="15">
        <f t="shared" si="8"/>
        <v>378.96907216494844</v>
      </c>
      <c r="Q58" s="16">
        <v>154.44</v>
      </c>
      <c r="R58" s="15">
        <v>47.03</v>
      </c>
      <c r="S58" s="15">
        <v>354.31578947368422</v>
      </c>
      <c r="T58" s="15">
        <f t="shared" si="9"/>
        <v>-6.0942315789473689</v>
      </c>
      <c r="U58" s="15">
        <f t="shared" si="10"/>
        <v>583.16545914270205</v>
      </c>
    </row>
    <row r="59" spans="1:21" s="3" customFormat="1" ht="12" x14ac:dyDescent="0.3">
      <c r="A59" s="10">
        <v>57</v>
      </c>
      <c r="B59" s="11">
        <v>303</v>
      </c>
      <c r="C59" s="10">
        <v>3</v>
      </c>
      <c r="D59" s="12">
        <f t="shared" si="0"/>
        <v>3.0927835051546393</v>
      </c>
      <c r="E59" s="14">
        <v>3188</v>
      </c>
      <c r="F59" s="14">
        <v>3086</v>
      </c>
      <c r="G59" s="10">
        <f t="shared" si="1"/>
        <v>102</v>
      </c>
      <c r="H59" s="12">
        <v>0.97</v>
      </c>
      <c r="I59" s="12">
        <f t="shared" si="2"/>
        <v>105.15463917525773</v>
      </c>
      <c r="J59" s="15">
        <v>3.1</v>
      </c>
      <c r="K59" s="15">
        <f t="shared" si="3"/>
        <v>325.97938144329896</v>
      </c>
      <c r="L59" s="15">
        <f t="shared" si="4"/>
        <v>0</v>
      </c>
      <c r="M59" s="15">
        <f t="shared" si="5"/>
        <v>325.97938144329896</v>
      </c>
      <c r="N59" s="15">
        <f t="shared" si="6"/>
        <v>19.558762886597936</v>
      </c>
      <c r="O59" s="15">
        <f t="shared" si="7"/>
        <v>231.95876288659795</v>
      </c>
      <c r="P59" s="15">
        <f t="shared" si="8"/>
        <v>557.93814432989689</v>
      </c>
      <c r="Q59" s="16">
        <v>154.44</v>
      </c>
      <c r="R59" s="15">
        <v>47.03</v>
      </c>
      <c r="S59" s="15">
        <v>537.0526315789474</v>
      </c>
      <c r="T59" s="15">
        <f t="shared" si="9"/>
        <v>-9.2373052631578947</v>
      </c>
      <c r="U59" s="15">
        <f t="shared" si="10"/>
        <v>769.7296019533369</v>
      </c>
    </row>
    <row r="60" spans="1:21" s="3" customFormat="1" ht="12" x14ac:dyDescent="0.3">
      <c r="A60" s="10">
        <v>58</v>
      </c>
      <c r="B60" s="11">
        <v>304</v>
      </c>
      <c r="C60" s="10">
        <v>3</v>
      </c>
      <c r="D60" s="12">
        <f t="shared" si="0"/>
        <v>3.0927835051546393</v>
      </c>
      <c r="E60" s="14">
        <v>5924</v>
      </c>
      <c r="F60" s="14">
        <v>5924</v>
      </c>
      <c r="G60" s="10">
        <f t="shared" si="1"/>
        <v>0</v>
      </c>
      <c r="H60" s="12">
        <v>0.97</v>
      </c>
      <c r="I60" s="12">
        <f t="shared" si="2"/>
        <v>0</v>
      </c>
      <c r="J60" s="15">
        <v>3.1</v>
      </c>
      <c r="K60" s="15">
        <f t="shared" si="3"/>
        <v>0</v>
      </c>
      <c r="L60" s="15">
        <f t="shared" si="4"/>
        <v>0</v>
      </c>
      <c r="M60" s="15">
        <f t="shared" si="5"/>
        <v>0</v>
      </c>
      <c r="N60" s="15">
        <f t="shared" si="6"/>
        <v>0</v>
      </c>
      <c r="O60" s="15">
        <f t="shared" si="7"/>
        <v>231.95876288659795</v>
      </c>
      <c r="P60" s="15">
        <f t="shared" si="8"/>
        <v>231.95876288659795</v>
      </c>
      <c r="Q60" s="16">
        <v>154.44</v>
      </c>
      <c r="R60" s="15">
        <v>0</v>
      </c>
      <c r="S60" s="15">
        <v>236.84210526315789</v>
      </c>
      <c r="T60" s="15">
        <f t="shared" si="9"/>
        <v>-4.0736842105263156</v>
      </c>
      <c r="U60" s="15">
        <f t="shared" si="10"/>
        <v>382.32507867607166</v>
      </c>
    </row>
    <row r="61" spans="1:21" s="3" customFormat="1" ht="12" x14ac:dyDescent="0.3">
      <c r="A61" s="10">
        <v>59</v>
      </c>
      <c r="B61" s="11">
        <v>305</v>
      </c>
      <c r="C61" s="10">
        <v>3</v>
      </c>
      <c r="D61" s="12">
        <f t="shared" si="0"/>
        <v>3.0927835051546393</v>
      </c>
      <c r="E61" s="14">
        <v>4082</v>
      </c>
      <c r="F61" s="14">
        <v>3961</v>
      </c>
      <c r="G61" s="10">
        <f t="shared" si="1"/>
        <v>121</v>
      </c>
      <c r="H61" s="12">
        <v>0.97</v>
      </c>
      <c r="I61" s="12">
        <f t="shared" si="2"/>
        <v>124.74226804123711</v>
      </c>
      <c r="J61" s="15">
        <v>3.1</v>
      </c>
      <c r="K61" s="15">
        <f t="shared" si="3"/>
        <v>386.70103092783506</v>
      </c>
      <c r="L61" s="15">
        <f t="shared" si="4"/>
        <v>0</v>
      </c>
      <c r="M61" s="15">
        <f t="shared" si="5"/>
        <v>386.70103092783506</v>
      </c>
      <c r="N61" s="15">
        <f t="shared" si="6"/>
        <v>23.202061855670102</v>
      </c>
      <c r="O61" s="15">
        <f t="shared" si="7"/>
        <v>231.95876288659795</v>
      </c>
      <c r="P61" s="15">
        <f t="shared" si="8"/>
        <v>618.65979381443299</v>
      </c>
      <c r="Q61" s="16">
        <v>154.44</v>
      </c>
      <c r="R61" s="15">
        <v>47.03</v>
      </c>
      <c r="S61" s="15">
        <v>458.73684210526318</v>
      </c>
      <c r="T61" s="15">
        <f t="shared" si="9"/>
        <v>-7.890273684210527</v>
      </c>
      <c r="U61" s="15">
        <f t="shared" si="10"/>
        <v>835.44158198589253</v>
      </c>
    </row>
    <row r="62" spans="1:21" s="3" customFormat="1" ht="12" x14ac:dyDescent="0.3">
      <c r="A62" s="10">
        <v>60</v>
      </c>
      <c r="B62" s="11">
        <v>306</v>
      </c>
      <c r="C62" s="10">
        <v>3</v>
      </c>
      <c r="D62" s="12">
        <f t="shared" si="0"/>
        <v>3.0927835051546393</v>
      </c>
      <c r="E62" s="14">
        <v>15094</v>
      </c>
      <c r="F62" s="14">
        <v>15092</v>
      </c>
      <c r="G62" s="10">
        <f t="shared" si="1"/>
        <v>2</v>
      </c>
      <c r="H62" s="12">
        <v>0.97</v>
      </c>
      <c r="I62" s="12">
        <f t="shared" si="2"/>
        <v>2.061855670103093</v>
      </c>
      <c r="J62" s="15">
        <v>3.1</v>
      </c>
      <c r="K62" s="15">
        <f t="shared" si="3"/>
        <v>6.3917525773195889</v>
      </c>
      <c r="L62" s="15">
        <f t="shared" si="4"/>
        <v>0</v>
      </c>
      <c r="M62" s="15">
        <f t="shared" si="5"/>
        <v>6.3917525773195889</v>
      </c>
      <c r="N62" s="15">
        <f t="shared" si="6"/>
        <v>0.38350515463917534</v>
      </c>
      <c r="O62" s="15">
        <f t="shared" si="7"/>
        <v>231.95876288659795</v>
      </c>
      <c r="P62" s="15">
        <f t="shared" si="8"/>
        <v>238.35051546391753</v>
      </c>
      <c r="Q62" s="16">
        <v>154.44</v>
      </c>
      <c r="R62" s="15">
        <v>0</v>
      </c>
      <c r="S62" s="15">
        <v>243.36842105263156</v>
      </c>
      <c r="T62" s="15">
        <f t="shared" si="9"/>
        <v>-4.1859368421052627</v>
      </c>
      <c r="U62" s="15">
        <f t="shared" si="10"/>
        <v>388.98808377645145</v>
      </c>
    </row>
    <row r="63" spans="1:21" s="3" customFormat="1" ht="12" x14ac:dyDescent="0.3">
      <c r="A63" s="10">
        <v>61</v>
      </c>
      <c r="B63" s="11">
        <v>307</v>
      </c>
      <c r="C63" s="10">
        <v>3</v>
      </c>
      <c r="D63" s="12">
        <f t="shared" si="0"/>
        <v>3.0927835051546393</v>
      </c>
      <c r="E63" s="14">
        <v>9147</v>
      </c>
      <c r="F63" s="14">
        <v>9005</v>
      </c>
      <c r="G63" s="10">
        <f t="shared" si="1"/>
        <v>142</v>
      </c>
      <c r="H63" s="12">
        <v>0.97</v>
      </c>
      <c r="I63" s="12">
        <f t="shared" si="2"/>
        <v>146.39175257731958</v>
      </c>
      <c r="J63" s="15">
        <v>3.1</v>
      </c>
      <c r="K63" s="15">
        <f t="shared" si="3"/>
        <v>453.81443298969072</v>
      </c>
      <c r="L63" s="15">
        <f t="shared" si="4"/>
        <v>0</v>
      </c>
      <c r="M63" s="15">
        <f t="shared" si="5"/>
        <v>453.81443298969072</v>
      </c>
      <c r="N63" s="15">
        <f t="shared" si="6"/>
        <v>27.228865979381442</v>
      </c>
      <c r="O63" s="15">
        <f t="shared" si="7"/>
        <v>231.95876288659795</v>
      </c>
      <c r="P63" s="15">
        <f t="shared" si="8"/>
        <v>685.7731958762887</v>
      </c>
      <c r="Q63" s="16">
        <v>154.44</v>
      </c>
      <c r="R63" s="15">
        <v>47.03</v>
      </c>
      <c r="S63" s="15">
        <v>403.26315789473688</v>
      </c>
      <c r="T63" s="15">
        <f t="shared" si="9"/>
        <v>-6.9361263157894744</v>
      </c>
      <c r="U63" s="15">
        <f t="shared" si="10"/>
        <v>907.5359355398806</v>
      </c>
    </row>
    <row r="64" spans="1:21" s="3" customFormat="1" ht="12" x14ac:dyDescent="0.3">
      <c r="A64" s="10">
        <v>62</v>
      </c>
      <c r="B64" s="11">
        <v>308</v>
      </c>
      <c r="C64" s="10">
        <v>3</v>
      </c>
      <c r="D64" s="12">
        <f t="shared" si="0"/>
        <v>3.0927835051546393</v>
      </c>
      <c r="E64" s="14">
        <v>35001</v>
      </c>
      <c r="F64" s="14">
        <v>34397</v>
      </c>
      <c r="G64" s="10">
        <f t="shared" si="1"/>
        <v>604</v>
      </c>
      <c r="H64" s="12">
        <v>0.97</v>
      </c>
      <c r="I64" s="12">
        <f t="shared" si="2"/>
        <v>622.68041237113403</v>
      </c>
      <c r="J64" s="15">
        <v>3.1</v>
      </c>
      <c r="K64" s="15">
        <f t="shared" si="3"/>
        <v>1930.3092783505156</v>
      </c>
      <c r="L64" s="15">
        <f t="shared" si="4"/>
        <v>0</v>
      </c>
      <c r="M64" s="15">
        <f t="shared" si="5"/>
        <v>1930.3092783505156</v>
      </c>
      <c r="N64" s="15">
        <f t="shared" si="6"/>
        <v>115.81855670103093</v>
      </c>
      <c r="O64" s="15">
        <f t="shared" si="7"/>
        <v>231.95876288659795</v>
      </c>
      <c r="P64" s="15">
        <f t="shared" si="8"/>
        <v>2162.2680412371137</v>
      </c>
      <c r="Q64" s="16">
        <v>154.44</v>
      </c>
      <c r="R64" s="15">
        <v>47.03</v>
      </c>
      <c r="S64" s="15">
        <v>918.84210526315792</v>
      </c>
      <c r="T64" s="15">
        <f t="shared" si="9"/>
        <v>-15.804084210526316</v>
      </c>
      <c r="U64" s="15">
        <f t="shared" si="10"/>
        <v>2463.7525137276184</v>
      </c>
    </row>
    <row r="65" spans="1:21" s="3" customFormat="1" ht="12" x14ac:dyDescent="0.3">
      <c r="A65" s="10">
        <v>63</v>
      </c>
      <c r="B65" s="11">
        <v>309</v>
      </c>
      <c r="C65" s="10">
        <v>3</v>
      </c>
      <c r="D65" s="12">
        <f t="shared" si="0"/>
        <v>3.0927835051546393</v>
      </c>
      <c r="E65" s="14">
        <v>13771</v>
      </c>
      <c r="F65" s="14">
        <v>13581</v>
      </c>
      <c r="G65" s="10">
        <f t="shared" si="1"/>
        <v>190</v>
      </c>
      <c r="H65" s="12">
        <v>0.97</v>
      </c>
      <c r="I65" s="12">
        <f t="shared" si="2"/>
        <v>195.87628865979383</v>
      </c>
      <c r="J65" s="15">
        <v>3.1</v>
      </c>
      <c r="K65" s="15">
        <f t="shared" si="3"/>
        <v>607.2164948453609</v>
      </c>
      <c r="L65" s="15">
        <f t="shared" si="4"/>
        <v>0</v>
      </c>
      <c r="M65" s="15">
        <f t="shared" si="5"/>
        <v>607.2164948453609</v>
      </c>
      <c r="N65" s="15">
        <f t="shared" si="6"/>
        <v>36.432989690721655</v>
      </c>
      <c r="O65" s="15">
        <f t="shared" si="7"/>
        <v>231.95876288659795</v>
      </c>
      <c r="P65" s="15">
        <f t="shared" si="8"/>
        <v>839.17525773195882</v>
      </c>
      <c r="Q65" s="16">
        <v>154.44</v>
      </c>
      <c r="R65" s="15">
        <v>47.03</v>
      </c>
      <c r="S65" s="15">
        <v>484.84210526315792</v>
      </c>
      <c r="T65" s="15">
        <f t="shared" si="9"/>
        <v>-8.3392842105263156</v>
      </c>
      <c r="U65" s="15">
        <f t="shared" si="10"/>
        <v>1068.7389632121542</v>
      </c>
    </row>
    <row r="66" spans="1:21" s="3" customFormat="1" ht="12" x14ac:dyDescent="0.3">
      <c r="A66" s="10">
        <v>64</v>
      </c>
      <c r="B66" s="11">
        <v>310</v>
      </c>
      <c r="C66" s="10">
        <v>3</v>
      </c>
      <c r="D66" s="12">
        <f t="shared" si="0"/>
        <v>3.0927835051546393</v>
      </c>
      <c r="E66" s="14">
        <v>16036</v>
      </c>
      <c r="F66" s="14">
        <v>15915</v>
      </c>
      <c r="G66" s="10">
        <f t="shared" si="1"/>
        <v>121</v>
      </c>
      <c r="H66" s="12">
        <v>0.97</v>
      </c>
      <c r="I66" s="12">
        <f t="shared" si="2"/>
        <v>124.74226804123711</v>
      </c>
      <c r="J66" s="15">
        <v>3.1</v>
      </c>
      <c r="K66" s="15">
        <f t="shared" si="3"/>
        <v>386.70103092783506</v>
      </c>
      <c r="L66" s="15">
        <f t="shared" si="4"/>
        <v>0</v>
      </c>
      <c r="M66" s="15">
        <f t="shared" si="5"/>
        <v>386.70103092783506</v>
      </c>
      <c r="N66" s="15">
        <f t="shared" si="6"/>
        <v>23.202061855670102</v>
      </c>
      <c r="O66" s="15">
        <f t="shared" si="7"/>
        <v>231.95876288659795</v>
      </c>
      <c r="P66" s="15">
        <f t="shared" si="8"/>
        <v>618.65979381443299</v>
      </c>
      <c r="Q66" s="16">
        <v>154.44</v>
      </c>
      <c r="R66" s="15">
        <v>47.03</v>
      </c>
      <c r="S66" s="15">
        <v>510.9473684210526</v>
      </c>
      <c r="T66" s="15">
        <f t="shared" si="9"/>
        <v>-8.7882947368421043</v>
      </c>
      <c r="U66" s="15">
        <f t="shared" si="10"/>
        <v>834.54356093326101</v>
      </c>
    </row>
    <row r="67" spans="1:21" s="3" customFormat="1" ht="12" x14ac:dyDescent="0.3">
      <c r="A67" s="10">
        <v>65</v>
      </c>
      <c r="B67" s="11">
        <v>311</v>
      </c>
      <c r="C67" s="10">
        <v>3</v>
      </c>
      <c r="D67" s="12">
        <f t="shared" si="0"/>
        <v>3.0927835051546393</v>
      </c>
      <c r="E67" s="14">
        <v>72</v>
      </c>
      <c r="F67" s="14">
        <v>72</v>
      </c>
      <c r="G67" s="10">
        <f t="shared" si="1"/>
        <v>0</v>
      </c>
      <c r="H67" s="12">
        <v>0.97</v>
      </c>
      <c r="I67" s="12">
        <f t="shared" si="2"/>
        <v>0</v>
      </c>
      <c r="J67" s="15">
        <v>3.1</v>
      </c>
      <c r="K67" s="15">
        <f t="shared" si="3"/>
        <v>0</v>
      </c>
      <c r="L67" s="15">
        <f t="shared" si="4"/>
        <v>0</v>
      </c>
      <c r="M67" s="15">
        <f t="shared" si="5"/>
        <v>0</v>
      </c>
      <c r="N67" s="15">
        <f t="shared" si="6"/>
        <v>0</v>
      </c>
      <c r="O67" s="15">
        <f t="shared" si="7"/>
        <v>231.95876288659795</v>
      </c>
      <c r="P67" s="15">
        <f t="shared" si="8"/>
        <v>231.95876288659795</v>
      </c>
      <c r="Q67" s="16">
        <v>154.44</v>
      </c>
      <c r="R67" s="15">
        <v>0</v>
      </c>
      <c r="S67" s="15">
        <v>236.84210526315789</v>
      </c>
      <c r="T67" s="15">
        <f t="shared" si="9"/>
        <v>-4.0736842105263156</v>
      </c>
      <c r="U67" s="15">
        <f t="shared" si="10"/>
        <v>382.32507867607166</v>
      </c>
    </row>
    <row r="68" spans="1:21" s="3" customFormat="1" ht="12" x14ac:dyDescent="0.3">
      <c r="A68" s="10">
        <v>66</v>
      </c>
      <c r="B68" s="11">
        <v>312</v>
      </c>
      <c r="C68" s="10">
        <v>3</v>
      </c>
      <c r="D68" s="12">
        <f t="shared" ref="D68:D94" si="11">C68/H68</f>
        <v>3.0927835051546393</v>
      </c>
      <c r="E68" s="14">
        <v>12099</v>
      </c>
      <c r="F68" s="14">
        <v>11846</v>
      </c>
      <c r="G68" s="10">
        <f t="shared" ref="G68:G94" si="12">E68-F68</f>
        <v>253</v>
      </c>
      <c r="H68" s="12">
        <v>0.97</v>
      </c>
      <c r="I68" s="12">
        <f t="shared" ref="I68:I94" si="13">G68/H68</f>
        <v>260.82474226804123</v>
      </c>
      <c r="J68" s="15">
        <v>3.1</v>
      </c>
      <c r="K68" s="15">
        <f t="shared" ref="K68:K94" si="14">I68*J68</f>
        <v>808.5567010309278</v>
      </c>
      <c r="L68" s="15">
        <f t="shared" ref="L68:L94" si="15">G68*0</f>
        <v>0</v>
      </c>
      <c r="M68" s="15">
        <f t="shared" ref="M68:M94" si="16">K68+L68</f>
        <v>808.5567010309278</v>
      </c>
      <c r="N68" s="15">
        <f t="shared" ref="N68:N94" si="17">M68*0.06</f>
        <v>48.513402061855665</v>
      </c>
      <c r="O68" s="15">
        <f t="shared" ref="O68:O94" si="18">D68*75</f>
        <v>231.95876288659795</v>
      </c>
      <c r="P68" s="15">
        <f t="shared" ref="P68:P94" si="19">K68+O68</f>
        <v>1040.5154639175257</v>
      </c>
      <c r="Q68" s="16">
        <v>154.44</v>
      </c>
      <c r="R68" s="15">
        <v>47.03</v>
      </c>
      <c r="S68" s="15">
        <v>478.31578947368416</v>
      </c>
      <c r="T68" s="15">
        <f t="shared" ref="T68:T94" si="20">S68*-0.0172</f>
        <v>-8.2270315789473685</v>
      </c>
      <c r="U68" s="15">
        <f t="shared" ref="U68:U94" si="21">M68+N68+O68+Q68+R68+T68</f>
        <v>1282.271834400434</v>
      </c>
    </row>
    <row r="69" spans="1:21" s="3" customFormat="1" ht="12" x14ac:dyDescent="0.3">
      <c r="A69" s="10">
        <v>67</v>
      </c>
      <c r="B69" s="11">
        <v>313</v>
      </c>
      <c r="C69" s="10">
        <v>3</v>
      </c>
      <c r="D69" s="12">
        <f t="shared" si="11"/>
        <v>3.0927835051546393</v>
      </c>
      <c r="E69" s="14">
        <v>6795</v>
      </c>
      <c r="F69" s="14">
        <v>6664</v>
      </c>
      <c r="G69" s="10">
        <f t="shared" si="12"/>
        <v>131</v>
      </c>
      <c r="H69" s="12">
        <v>0.97</v>
      </c>
      <c r="I69" s="12">
        <f t="shared" si="13"/>
        <v>135.05154639175259</v>
      </c>
      <c r="J69" s="15">
        <v>3.1</v>
      </c>
      <c r="K69" s="15">
        <f t="shared" si="14"/>
        <v>418.65979381443304</v>
      </c>
      <c r="L69" s="15">
        <f t="shared" si="15"/>
        <v>0</v>
      </c>
      <c r="M69" s="15">
        <f t="shared" si="16"/>
        <v>418.65979381443304</v>
      </c>
      <c r="N69" s="15">
        <f t="shared" si="17"/>
        <v>25.119587628865983</v>
      </c>
      <c r="O69" s="15">
        <f t="shared" si="18"/>
        <v>231.95876288659795</v>
      </c>
      <c r="P69" s="15">
        <f t="shared" si="19"/>
        <v>650.61855670103103</v>
      </c>
      <c r="Q69" s="16">
        <v>154.44</v>
      </c>
      <c r="R69" s="15">
        <v>47.03</v>
      </c>
      <c r="S69" s="15">
        <v>377.15789473684208</v>
      </c>
      <c r="T69" s="15">
        <f t="shared" si="20"/>
        <v>-6.4871157894736839</v>
      </c>
      <c r="U69" s="15">
        <f t="shared" si="21"/>
        <v>870.72102854042316</v>
      </c>
    </row>
    <row r="70" spans="1:21" s="3" customFormat="1" ht="12" x14ac:dyDescent="0.3">
      <c r="A70" s="10">
        <v>68</v>
      </c>
      <c r="B70" s="11">
        <v>314</v>
      </c>
      <c r="C70" s="10">
        <v>3</v>
      </c>
      <c r="D70" s="12">
        <f t="shared" si="11"/>
        <v>3.0927835051546393</v>
      </c>
      <c r="E70" s="14">
        <v>10087</v>
      </c>
      <c r="F70" s="14">
        <v>9757</v>
      </c>
      <c r="G70" s="10">
        <f t="shared" si="12"/>
        <v>330</v>
      </c>
      <c r="H70" s="12">
        <v>0.97</v>
      </c>
      <c r="I70" s="12">
        <f t="shared" si="13"/>
        <v>340.20618556701032</v>
      </c>
      <c r="J70" s="15">
        <v>3.1</v>
      </c>
      <c r="K70" s="15">
        <f t="shared" si="14"/>
        <v>1054.6391752577319</v>
      </c>
      <c r="L70" s="15">
        <f t="shared" si="15"/>
        <v>0</v>
      </c>
      <c r="M70" s="15">
        <f t="shared" si="16"/>
        <v>1054.6391752577319</v>
      </c>
      <c r="N70" s="15">
        <f t="shared" si="17"/>
        <v>63.278350515463913</v>
      </c>
      <c r="O70" s="15">
        <f t="shared" si="18"/>
        <v>231.95876288659795</v>
      </c>
      <c r="P70" s="15">
        <f t="shared" si="19"/>
        <v>1286.5979381443299</v>
      </c>
      <c r="Q70" s="16">
        <v>154.44</v>
      </c>
      <c r="R70" s="15">
        <v>47.03</v>
      </c>
      <c r="S70" s="15">
        <v>693.68421052631584</v>
      </c>
      <c r="T70" s="15">
        <f t="shared" si="20"/>
        <v>-11.931368421052632</v>
      </c>
      <c r="U70" s="15">
        <f t="shared" si="21"/>
        <v>1539.4149202387412</v>
      </c>
    </row>
    <row r="71" spans="1:21" s="3" customFormat="1" ht="12" x14ac:dyDescent="0.3">
      <c r="A71" s="10">
        <v>69</v>
      </c>
      <c r="B71" s="11">
        <v>315</v>
      </c>
      <c r="C71" s="10">
        <v>3</v>
      </c>
      <c r="D71" s="12">
        <f t="shared" si="11"/>
        <v>3.0927835051546393</v>
      </c>
      <c r="E71" s="14">
        <v>16120</v>
      </c>
      <c r="F71" s="14">
        <v>15895</v>
      </c>
      <c r="G71" s="10">
        <f t="shared" si="12"/>
        <v>225</v>
      </c>
      <c r="H71" s="12">
        <v>0.97</v>
      </c>
      <c r="I71" s="12">
        <f t="shared" si="13"/>
        <v>231.95876288659795</v>
      </c>
      <c r="J71" s="15">
        <v>3.1</v>
      </c>
      <c r="K71" s="15">
        <f t="shared" si="14"/>
        <v>719.07216494845363</v>
      </c>
      <c r="L71" s="15">
        <f t="shared" si="15"/>
        <v>0</v>
      </c>
      <c r="M71" s="15">
        <f t="shared" si="16"/>
        <v>719.07216494845363</v>
      </c>
      <c r="N71" s="15">
        <f t="shared" si="17"/>
        <v>43.144329896907216</v>
      </c>
      <c r="O71" s="15">
        <f t="shared" si="18"/>
        <v>231.95876288659795</v>
      </c>
      <c r="P71" s="15">
        <f t="shared" si="19"/>
        <v>951.03092783505156</v>
      </c>
      <c r="Q71" s="16">
        <v>154.44</v>
      </c>
      <c r="R71" s="15">
        <v>47.03</v>
      </c>
      <c r="S71" s="15">
        <v>896.00000000000011</v>
      </c>
      <c r="T71" s="15">
        <f t="shared" si="20"/>
        <v>-15.411200000000003</v>
      </c>
      <c r="U71" s="15">
        <f t="shared" si="21"/>
        <v>1180.2340577319587</v>
      </c>
    </row>
    <row r="72" spans="1:21" s="3" customFormat="1" ht="12" x14ac:dyDescent="0.3">
      <c r="A72" s="10">
        <v>70</v>
      </c>
      <c r="B72" s="11">
        <v>316</v>
      </c>
      <c r="C72" s="10">
        <v>3</v>
      </c>
      <c r="D72" s="12">
        <f t="shared" si="11"/>
        <v>3.0927835051546393</v>
      </c>
      <c r="E72" s="14">
        <v>24258</v>
      </c>
      <c r="F72" s="14">
        <v>24054</v>
      </c>
      <c r="G72" s="10">
        <f t="shared" si="12"/>
        <v>204</v>
      </c>
      <c r="H72" s="12">
        <v>0.97</v>
      </c>
      <c r="I72" s="12">
        <f t="shared" si="13"/>
        <v>210.30927835051546</v>
      </c>
      <c r="J72" s="15">
        <v>3.1</v>
      </c>
      <c r="K72" s="15">
        <f t="shared" si="14"/>
        <v>651.95876288659792</v>
      </c>
      <c r="L72" s="15">
        <f t="shared" si="15"/>
        <v>0</v>
      </c>
      <c r="M72" s="15">
        <f t="shared" si="16"/>
        <v>651.95876288659792</v>
      </c>
      <c r="N72" s="15">
        <f t="shared" si="17"/>
        <v>39.117525773195872</v>
      </c>
      <c r="O72" s="15">
        <f t="shared" si="18"/>
        <v>231.95876288659795</v>
      </c>
      <c r="P72" s="15">
        <f t="shared" si="19"/>
        <v>883.91752577319585</v>
      </c>
      <c r="Q72" s="16">
        <v>154.44</v>
      </c>
      <c r="R72" s="15">
        <v>47.03</v>
      </c>
      <c r="S72" s="15">
        <v>569.68421052631584</v>
      </c>
      <c r="T72" s="15">
        <f t="shared" si="20"/>
        <v>-9.7985684210526323</v>
      </c>
      <c r="U72" s="15">
        <f t="shared" si="21"/>
        <v>1114.7064831253392</v>
      </c>
    </row>
    <row r="73" spans="1:21" s="3" customFormat="1" ht="12" x14ac:dyDescent="0.3">
      <c r="A73" s="10">
        <v>71</v>
      </c>
      <c r="B73" s="11">
        <v>317</v>
      </c>
      <c r="C73" s="10">
        <v>3</v>
      </c>
      <c r="D73" s="12">
        <f t="shared" si="11"/>
        <v>3.0927835051546393</v>
      </c>
      <c r="E73" s="14">
        <v>11641</v>
      </c>
      <c r="F73" s="14">
        <v>11508</v>
      </c>
      <c r="G73" s="10">
        <f t="shared" si="12"/>
        <v>133</v>
      </c>
      <c r="H73" s="12">
        <v>0.97</v>
      </c>
      <c r="I73" s="12">
        <f t="shared" si="13"/>
        <v>137.11340206185568</v>
      </c>
      <c r="J73" s="15">
        <v>3.1</v>
      </c>
      <c r="K73" s="15">
        <f t="shared" si="14"/>
        <v>425.05154639175259</v>
      </c>
      <c r="L73" s="15">
        <f t="shared" si="15"/>
        <v>0</v>
      </c>
      <c r="M73" s="15">
        <f t="shared" si="16"/>
        <v>425.05154639175259</v>
      </c>
      <c r="N73" s="15">
        <f t="shared" si="17"/>
        <v>25.503092783505156</v>
      </c>
      <c r="O73" s="15">
        <f t="shared" si="18"/>
        <v>231.95876288659795</v>
      </c>
      <c r="P73" s="15">
        <f t="shared" si="19"/>
        <v>657.01030927835052</v>
      </c>
      <c r="Q73" s="16">
        <v>154.44</v>
      </c>
      <c r="R73" s="15">
        <v>47.03</v>
      </c>
      <c r="S73" s="15">
        <v>462</v>
      </c>
      <c r="T73" s="15">
        <f t="shared" si="20"/>
        <v>-7.9463999999999997</v>
      </c>
      <c r="U73" s="15">
        <f t="shared" si="21"/>
        <v>876.03700206185567</v>
      </c>
    </row>
    <row r="74" spans="1:21" s="3" customFormat="1" ht="12" x14ac:dyDescent="0.3">
      <c r="A74" s="10">
        <v>72</v>
      </c>
      <c r="B74" s="11">
        <v>318</v>
      </c>
      <c r="C74" s="10">
        <v>3</v>
      </c>
      <c r="D74" s="12">
        <f t="shared" si="11"/>
        <v>3.0927835051546393</v>
      </c>
      <c r="E74" s="14">
        <v>5108</v>
      </c>
      <c r="F74" s="14">
        <v>5004</v>
      </c>
      <c r="G74" s="10">
        <f t="shared" si="12"/>
        <v>104</v>
      </c>
      <c r="H74" s="12">
        <v>0.97</v>
      </c>
      <c r="I74" s="12">
        <f t="shared" si="13"/>
        <v>107.21649484536083</v>
      </c>
      <c r="J74" s="15">
        <v>3.1</v>
      </c>
      <c r="K74" s="15">
        <f t="shared" si="14"/>
        <v>332.37113402061857</v>
      </c>
      <c r="L74" s="15">
        <f t="shared" si="15"/>
        <v>0</v>
      </c>
      <c r="M74" s="15">
        <f t="shared" si="16"/>
        <v>332.37113402061857</v>
      </c>
      <c r="N74" s="15">
        <f t="shared" si="17"/>
        <v>19.942268041237114</v>
      </c>
      <c r="O74" s="15">
        <f t="shared" si="18"/>
        <v>231.95876288659795</v>
      </c>
      <c r="P74" s="15">
        <f t="shared" si="19"/>
        <v>564.32989690721649</v>
      </c>
      <c r="Q74" s="16">
        <v>154.44</v>
      </c>
      <c r="R74" s="15">
        <v>47.03</v>
      </c>
      <c r="S74" s="15">
        <v>344.5263157894737</v>
      </c>
      <c r="T74" s="15">
        <f t="shared" si="20"/>
        <v>-5.9258526315789473</v>
      </c>
      <c r="U74" s="15">
        <f t="shared" si="21"/>
        <v>779.8163123168747</v>
      </c>
    </row>
    <row r="75" spans="1:21" s="3" customFormat="1" ht="12" x14ac:dyDescent="0.3">
      <c r="A75" s="10">
        <v>73</v>
      </c>
      <c r="B75" s="11">
        <v>401</v>
      </c>
      <c r="C75" s="10">
        <v>3</v>
      </c>
      <c r="D75" s="12">
        <f t="shared" si="11"/>
        <v>3.0927835051546393</v>
      </c>
      <c r="E75" s="14">
        <v>21132</v>
      </c>
      <c r="F75" s="14">
        <v>20536</v>
      </c>
      <c r="G75" s="10">
        <f t="shared" si="12"/>
        <v>596</v>
      </c>
      <c r="H75" s="12">
        <v>0.97</v>
      </c>
      <c r="I75" s="12">
        <f t="shared" si="13"/>
        <v>614.43298969072168</v>
      </c>
      <c r="J75" s="15">
        <v>3.1</v>
      </c>
      <c r="K75" s="15">
        <f t="shared" si="14"/>
        <v>1904.7422680412374</v>
      </c>
      <c r="L75" s="15">
        <f t="shared" si="15"/>
        <v>0</v>
      </c>
      <c r="M75" s="15">
        <f t="shared" si="16"/>
        <v>1904.7422680412374</v>
      </c>
      <c r="N75" s="15">
        <f t="shared" si="17"/>
        <v>114.28453608247423</v>
      </c>
      <c r="O75" s="15">
        <f t="shared" si="18"/>
        <v>231.95876288659795</v>
      </c>
      <c r="P75" s="15">
        <f t="shared" si="19"/>
        <v>2136.7010309278353</v>
      </c>
      <c r="Q75" s="16">
        <v>154.44</v>
      </c>
      <c r="R75" s="15">
        <v>47.03</v>
      </c>
      <c r="S75" s="15">
        <v>807.89473684210532</v>
      </c>
      <c r="T75" s="15">
        <f t="shared" si="20"/>
        <v>-13.895789473684211</v>
      </c>
      <c r="U75" s="15">
        <f t="shared" si="21"/>
        <v>2438.5597775366259</v>
      </c>
    </row>
    <row r="76" spans="1:21" s="3" customFormat="1" ht="11.5" customHeight="1" x14ac:dyDescent="0.3">
      <c r="A76" s="10">
        <v>74</v>
      </c>
      <c r="B76" s="11">
        <v>402</v>
      </c>
      <c r="C76" s="10">
        <v>3</v>
      </c>
      <c r="D76" s="12">
        <f t="shared" si="11"/>
        <v>3.0927835051546393</v>
      </c>
      <c r="E76" s="14">
        <v>10562</v>
      </c>
      <c r="F76" s="14">
        <v>10560</v>
      </c>
      <c r="G76" s="10">
        <f t="shared" si="12"/>
        <v>2</v>
      </c>
      <c r="H76" s="12">
        <v>0.97</v>
      </c>
      <c r="I76" s="12">
        <f t="shared" si="13"/>
        <v>2.061855670103093</v>
      </c>
      <c r="J76" s="15">
        <v>3.1</v>
      </c>
      <c r="K76" s="15">
        <f t="shared" si="14"/>
        <v>6.3917525773195889</v>
      </c>
      <c r="L76" s="15">
        <f t="shared" si="15"/>
        <v>0</v>
      </c>
      <c r="M76" s="15">
        <f t="shared" si="16"/>
        <v>6.3917525773195889</v>
      </c>
      <c r="N76" s="15">
        <f t="shared" si="17"/>
        <v>0.38350515463917534</v>
      </c>
      <c r="O76" s="15">
        <f t="shared" si="18"/>
        <v>231.95876288659795</v>
      </c>
      <c r="P76" s="15">
        <f t="shared" si="19"/>
        <v>238.35051546391753</v>
      </c>
      <c r="Q76" s="16">
        <v>154.44</v>
      </c>
      <c r="R76" s="15">
        <v>0</v>
      </c>
      <c r="S76" s="15">
        <v>269.4736842105263</v>
      </c>
      <c r="T76" s="15">
        <f t="shared" si="20"/>
        <v>-4.6349473684210523</v>
      </c>
      <c r="U76" s="15">
        <f t="shared" si="21"/>
        <v>388.53907325013563</v>
      </c>
    </row>
    <row r="77" spans="1:21" s="3" customFormat="1" ht="12" x14ac:dyDescent="0.3">
      <c r="A77" s="10">
        <v>75</v>
      </c>
      <c r="B77" s="11">
        <v>403</v>
      </c>
      <c r="C77" s="10">
        <v>3</v>
      </c>
      <c r="D77" s="12">
        <f t="shared" si="11"/>
        <v>3.0927835051546393</v>
      </c>
      <c r="E77" s="14">
        <v>14694</v>
      </c>
      <c r="F77" s="14">
        <v>14381</v>
      </c>
      <c r="G77" s="10">
        <f t="shared" si="12"/>
        <v>313</v>
      </c>
      <c r="H77" s="12">
        <v>0.97</v>
      </c>
      <c r="I77" s="12">
        <f t="shared" si="13"/>
        <v>322.68041237113403</v>
      </c>
      <c r="J77" s="15">
        <v>3.1</v>
      </c>
      <c r="K77" s="15">
        <f t="shared" si="14"/>
        <v>1000.3092783505155</v>
      </c>
      <c r="L77" s="15">
        <f t="shared" si="15"/>
        <v>0</v>
      </c>
      <c r="M77" s="15">
        <f t="shared" si="16"/>
        <v>1000.3092783505155</v>
      </c>
      <c r="N77" s="15">
        <f t="shared" si="17"/>
        <v>60.018556701030924</v>
      </c>
      <c r="O77" s="15">
        <f t="shared" si="18"/>
        <v>231.95876288659795</v>
      </c>
      <c r="P77" s="15">
        <f t="shared" si="19"/>
        <v>1232.2680412371135</v>
      </c>
      <c r="Q77" s="16">
        <v>154.44</v>
      </c>
      <c r="R77" s="15">
        <v>47.03</v>
      </c>
      <c r="S77" s="15">
        <v>713.26315789473688</v>
      </c>
      <c r="T77" s="15">
        <f t="shared" si="20"/>
        <v>-12.268126315789475</v>
      </c>
      <c r="U77" s="15">
        <f t="shared" si="21"/>
        <v>1481.4884716223548</v>
      </c>
    </row>
    <row r="78" spans="1:21" s="3" customFormat="1" ht="12" x14ac:dyDescent="0.3">
      <c r="A78" s="10">
        <v>76</v>
      </c>
      <c r="B78" s="11">
        <v>404</v>
      </c>
      <c r="C78" s="10">
        <v>3</v>
      </c>
      <c r="D78" s="12">
        <f t="shared" si="11"/>
        <v>3.0927835051546393</v>
      </c>
      <c r="E78" s="14">
        <v>4563</v>
      </c>
      <c r="F78" s="14">
        <v>4531</v>
      </c>
      <c r="G78" s="10">
        <f t="shared" si="12"/>
        <v>32</v>
      </c>
      <c r="H78" s="12">
        <v>0.97</v>
      </c>
      <c r="I78" s="12">
        <f t="shared" si="13"/>
        <v>32.989690721649488</v>
      </c>
      <c r="J78" s="15">
        <v>3.1</v>
      </c>
      <c r="K78" s="15">
        <f t="shared" si="14"/>
        <v>102.26804123711342</v>
      </c>
      <c r="L78" s="15">
        <f t="shared" si="15"/>
        <v>0</v>
      </c>
      <c r="M78" s="15">
        <f t="shared" si="16"/>
        <v>102.26804123711342</v>
      </c>
      <c r="N78" s="15">
        <f t="shared" si="17"/>
        <v>6.1360824742268054</v>
      </c>
      <c r="O78" s="15">
        <f t="shared" si="18"/>
        <v>231.95876288659795</v>
      </c>
      <c r="P78" s="15">
        <f t="shared" si="19"/>
        <v>334.22680412371136</v>
      </c>
      <c r="Q78" s="16">
        <v>154.44</v>
      </c>
      <c r="R78" s="15">
        <v>47.03</v>
      </c>
      <c r="S78" s="15">
        <v>324.9473684210526</v>
      </c>
      <c r="T78" s="15">
        <f t="shared" si="20"/>
        <v>-5.5890947368421049</v>
      </c>
      <c r="U78" s="15">
        <f t="shared" si="21"/>
        <v>536.24379186109616</v>
      </c>
    </row>
    <row r="79" spans="1:21" s="3" customFormat="1" ht="12" x14ac:dyDescent="0.3">
      <c r="A79" s="10">
        <v>77</v>
      </c>
      <c r="B79" s="11">
        <v>405</v>
      </c>
      <c r="C79" s="10">
        <v>3</v>
      </c>
      <c r="D79" s="12">
        <f t="shared" si="11"/>
        <v>3.0927835051546393</v>
      </c>
      <c r="E79" s="14">
        <v>15418</v>
      </c>
      <c r="F79" s="14">
        <v>15116</v>
      </c>
      <c r="G79" s="10">
        <f t="shared" si="12"/>
        <v>302</v>
      </c>
      <c r="H79" s="12">
        <v>0.97</v>
      </c>
      <c r="I79" s="12">
        <f t="shared" si="13"/>
        <v>311.34020618556701</v>
      </c>
      <c r="J79" s="15">
        <v>3.1</v>
      </c>
      <c r="K79" s="15">
        <f t="shared" si="14"/>
        <v>965.15463917525778</v>
      </c>
      <c r="L79" s="15">
        <f t="shared" si="15"/>
        <v>0</v>
      </c>
      <c r="M79" s="15">
        <f t="shared" si="16"/>
        <v>965.15463917525778</v>
      </c>
      <c r="N79" s="15">
        <f t="shared" si="17"/>
        <v>57.909278350515464</v>
      </c>
      <c r="O79" s="15">
        <f t="shared" si="18"/>
        <v>231.95876288659795</v>
      </c>
      <c r="P79" s="15">
        <f t="shared" si="19"/>
        <v>1197.1134020618558</v>
      </c>
      <c r="Q79" s="16">
        <v>154.44</v>
      </c>
      <c r="R79" s="15">
        <v>47.03</v>
      </c>
      <c r="S79" s="15">
        <v>762.21052631578959</v>
      </c>
      <c r="T79" s="15">
        <f t="shared" si="20"/>
        <v>-13.110021052631581</v>
      </c>
      <c r="U79" s="15">
        <f t="shared" si="21"/>
        <v>1443.3826593597398</v>
      </c>
    </row>
    <row r="80" spans="1:21" s="3" customFormat="1" ht="12" x14ac:dyDescent="0.3">
      <c r="A80" s="10">
        <v>78</v>
      </c>
      <c r="B80" s="11">
        <v>406</v>
      </c>
      <c r="C80" s="10">
        <v>3</v>
      </c>
      <c r="D80" s="12">
        <f t="shared" si="11"/>
        <v>3.0927835051546393</v>
      </c>
      <c r="E80" s="14">
        <v>15056</v>
      </c>
      <c r="F80" s="14">
        <v>14504</v>
      </c>
      <c r="G80" s="10">
        <f t="shared" si="12"/>
        <v>552</v>
      </c>
      <c r="H80" s="12">
        <v>0.97</v>
      </c>
      <c r="I80" s="12">
        <f t="shared" si="13"/>
        <v>569.07216494845363</v>
      </c>
      <c r="J80" s="15">
        <v>3.1</v>
      </c>
      <c r="K80" s="15">
        <f t="shared" si="14"/>
        <v>1764.1237113402062</v>
      </c>
      <c r="L80" s="15">
        <f t="shared" si="15"/>
        <v>0</v>
      </c>
      <c r="M80" s="15">
        <f t="shared" si="16"/>
        <v>1764.1237113402062</v>
      </c>
      <c r="N80" s="15">
        <f t="shared" si="17"/>
        <v>105.84742268041236</v>
      </c>
      <c r="O80" s="15">
        <f t="shared" si="18"/>
        <v>231.95876288659795</v>
      </c>
      <c r="P80" s="15">
        <f t="shared" si="19"/>
        <v>1996.0824742268042</v>
      </c>
      <c r="Q80" s="16">
        <v>154.44</v>
      </c>
      <c r="R80" s="15">
        <v>47.03</v>
      </c>
      <c r="S80" s="15">
        <v>928.63157894736844</v>
      </c>
      <c r="T80" s="15">
        <f t="shared" si="20"/>
        <v>-15.972463157894737</v>
      </c>
      <c r="U80" s="15">
        <f t="shared" si="21"/>
        <v>2287.4274337493221</v>
      </c>
    </row>
    <row r="81" spans="1:21" s="3" customFormat="1" ht="12" x14ac:dyDescent="0.3">
      <c r="A81" s="10">
        <v>79</v>
      </c>
      <c r="B81" s="11">
        <v>407</v>
      </c>
      <c r="C81" s="10">
        <v>3</v>
      </c>
      <c r="D81" s="12">
        <f t="shared" si="11"/>
        <v>3.0927835051546393</v>
      </c>
      <c r="E81" s="14">
        <v>19742</v>
      </c>
      <c r="F81" s="14">
        <v>19235</v>
      </c>
      <c r="G81" s="10">
        <f t="shared" si="12"/>
        <v>507</v>
      </c>
      <c r="H81" s="12">
        <v>0.97</v>
      </c>
      <c r="I81" s="12">
        <f t="shared" si="13"/>
        <v>522.68041237113403</v>
      </c>
      <c r="J81" s="15">
        <v>3.1</v>
      </c>
      <c r="K81" s="15">
        <f t="shared" si="14"/>
        <v>1620.3092783505156</v>
      </c>
      <c r="L81" s="15">
        <f t="shared" si="15"/>
        <v>0</v>
      </c>
      <c r="M81" s="15">
        <f t="shared" si="16"/>
        <v>1620.3092783505156</v>
      </c>
      <c r="N81" s="15">
        <f t="shared" si="17"/>
        <v>97.218556701030934</v>
      </c>
      <c r="O81" s="15">
        <f t="shared" si="18"/>
        <v>231.95876288659795</v>
      </c>
      <c r="P81" s="15">
        <f t="shared" si="19"/>
        <v>1852.2680412371135</v>
      </c>
      <c r="Q81" s="16">
        <v>154.44</v>
      </c>
      <c r="R81" s="15">
        <v>47.03</v>
      </c>
      <c r="S81" s="15">
        <v>755.68421052631584</v>
      </c>
      <c r="T81" s="15">
        <f t="shared" si="20"/>
        <v>-12.997768421052632</v>
      </c>
      <c r="U81" s="15">
        <f t="shared" si="21"/>
        <v>2137.958829517092</v>
      </c>
    </row>
    <row r="82" spans="1:21" s="3" customFormat="1" ht="12" x14ac:dyDescent="0.3">
      <c r="A82" s="10">
        <v>80</v>
      </c>
      <c r="B82" s="11">
        <v>408</v>
      </c>
      <c r="C82" s="10">
        <v>3</v>
      </c>
      <c r="D82" s="12">
        <f t="shared" si="11"/>
        <v>3.0927835051546393</v>
      </c>
      <c r="E82" s="14">
        <v>10825</v>
      </c>
      <c r="F82" s="14">
        <v>10715</v>
      </c>
      <c r="G82" s="10">
        <f t="shared" si="12"/>
        <v>110</v>
      </c>
      <c r="H82" s="12">
        <v>0.97</v>
      </c>
      <c r="I82" s="12">
        <f t="shared" si="13"/>
        <v>113.40206185567011</v>
      </c>
      <c r="J82" s="15">
        <v>3.1</v>
      </c>
      <c r="K82" s="15">
        <f t="shared" si="14"/>
        <v>351.54639175257734</v>
      </c>
      <c r="L82" s="15">
        <f t="shared" si="15"/>
        <v>0</v>
      </c>
      <c r="M82" s="15">
        <f t="shared" si="16"/>
        <v>351.54639175257734</v>
      </c>
      <c r="N82" s="15">
        <f t="shared" si="17"/>
        <v>21.092783505154639</v>
      </c>
      <c r="O82" s="15">
        <f t="shared" si="18"/>
        <v>231.95876288659795</v>
      </c>
      <c r="P82" s="15">
        <f t="shared" si="19"/>
        <v>583.50515463917532</v>
      </c>
      <c r="Q82" s="16">
        <v>154.44</v>
      </c>
      <c r="R82" s="15">
        <v>47.03</v>
      </c>
      <c r="S82" s="15">
        <v>475.0526315789474</v>
      </c>
      <c r="T82" s="15">
        <f t="shared" si="20"/>
        <v>-8.1709052631578949</v>
      </c>
      <c r="U82" s="15">
        <f t="shared" si="21"/>
        <v>797.89703288117198</v>
      </c>
    </row>
    <row r="83" spans="1:21" s="3" customFormat="1" ht="12" x14ac:dyDescent="0.3">
      <c r="A83" s="10">
        <v>81</v>
      </c>
      <c r="B83" s="11">
        <v>409</v>
      </c>
      <c r="C83" s="10">
        <v>3</v>
      </c>
      <c r="D83" s="12">
        <f t="shared" si="11"/>
        <v>3.0927835051546393</v>
      </c>
      <c r="E83" s="14">
        <v>3054</v>
      </c>
      <c r="F83" s="14">
        <v>2793</v>
      </c>
      <c r="G83" s="10">
        <f t="shared" si="12"/>
        <v>261</v>
      </c>
      <c r="H83" s="12">
        <v>0.97</v>
      </c>
      <c r="I83" s="12">
        <f t="shared" si="13"/>
        <v>269.07216494845363</v>
      </c>
      <c r="J83" s="15">
        <v>3.1</v>
      </c>
      <c r="K83" s="15">
        <f t="shared" si="14"/>
        <v>834.12371134020634</v>
      </c>
      <c r="L83" s="15">
        <f t="shared" si="15"/>
        <v>0</v>
      </c>
      <c r="M83" s="15">
        <f t="shared" si="16"/>
        <v>834.12371134020634</v>
      </c>
      <c r="N83" s="15">
        <f t="shared" si="17"/>
        <v>50.047422680412382</v>
      </c>
      <c r="O83" s="15">
        <f t="shared" si="18"/>
        <v>231.95876288659795</v>
      </c>
      <c r="P83" s="15">
        <f t="shared" si="19"/>
        <v>1066.0824742268044</v>
      </c>
      <c r="Q83" s="16">
        <v>154.44</v>
      </c>
      <c r="R83" s="15">
        <v>47.03</v>
      </c>
      <c r="S83" s="15">
        <v>589.26315789473688</v>
      </c>
      <c r="T83" s="15">
        <f t="shared" si="20"/>
        <v>-10.135326315789474</v>
      </c>
      <c r="U83" s="15">
        <f t="shared" si="21"/>
        <v>1307.4645705914274</v>
      </c>
    </row>
    <row r="84" spans="1:21" s="3" customFormat="1" ht="12" x14ac:dyDescent="0.3">
      <c r="A84" s="10">
        <v>82</v>
      </c>
      <c r="B84" s="11">
        <v>410</v>
      </c>
      <c r="C84" s="10">
        <v>3</v>
      </c>
      <c r="D84" s="12">
        <f t="shared" si="11"/>
        <v>3.0927835051546393</v>
      </c>
      <c r="E84" s="14">
        <v>9245</v>
      </c>
      <c r="F84" s="14">
        <v>9113</v>
      </c>
      <c r="G84" s="10">
        <f t="shared" si="12"/>
        <v>132</v>
      </c>
      <c r="H84" s="12">
        <v>0.97</v>
      </c>
      <c r="I84" s="12">
        <f t="shared" si="13"/>
        <v>136.08247422680412</v>
      </c>
      <c r="J84" s="15">
        <v>3.1</v>
      </c>
      <c r="K84" s="15">
        <f t="shared" si="14"/>
        <v>421.85567010309279</v>
      </c>
      <c r="L84" s="15">
        <f t="shared" si="15"/>
        <v>0</v>
      </c>
      <c r="M84" s="15">
        <f t="shared" si="16"/>
        <v>421.85567010309279</v>
      </c>
      <c r="N84" s="15">
        <f t="shared" si="17"/>
        <v>25.311340206185566</v>
      </c>
      <c r="O84" s="15">
        <f t="shared" si="18"/>
        <v>231.95876288659795</v>
      </c>
      <c r="P84" s="15">
        <f t="shared" si="19"/>
        <v>653.81443298969077</v>
      </c>
      <c r="Q84" s="16">
        <v>154.44</v>
      </c>
      <c r="R84" s="15">
        <v>47.03</v>
      </c>
      <c r="S84" s="15">
        <v>514.21052631578948</v>
      </c>
      <c r="T84" s="15">
        <f t="shared" si="20"/>
        <v>-8.8444210526315796</v>
      </c>
      <c r="U84" s="15">
        <f t="shared" si="21"/>
        <v>871.75135214324473</v>
      </c>
    </row>
    <row r="85" spans="1:21" s="3" customFormat="1" ht="12" x14ac:dyDescent="0.3">
      <c r="A85" s="10">
        <v>83</v>
      </c>
      <c r="B85" s="11">
        <v>411</v>
      </c>
      <c r="C85" s="10">
        <v>3</v>
      </c>
      <c r="D85" s="12">
        <f t="shared" si="11"/>
        <v>3.0927835051546393</v>
      </c>
      <c r="E85" s="14">
        <v>2043</v>
      </c>
      <c r="F85" s="14">
        <v>1983</v>
      </c>
      <c r="G85" s="10">
        <f t="shared" si="12"/>
        <v>60</v>
      </c>
      <c r="H85" s="12">
        <v>0.97</v>
      </c>
      <c r="I85" s="12">
        <f t="shared" si="13"/>
        <v>61.855670103092784</v>
      </c>
      <c r="J85" s="15">
        <v>3.1</v>
      </c>
      <c r="K85" s="15">
        <f t="shared" si="14"/>
        <v>191.75257731958763</v>
      </c>
      <c r="L85" s="15">
        <f t="shared" si="15"/>
        <v>0</v>
      </c>
      <c r="M85" s="15">
        <f t="shared" si="16"/>
        <v>191.75257731958763</v>
      </c>
      <c r="N85" s="15">
        <f t="shared" si="17"/>
        <v>11.505154639175258</v>
      </c>
      <c r="O85" s="15">
        <f t="shared" si="18"/>
        <v>231.95876288659795</v>
      </c>
      <c r="P85" s="15">
        <f t="shared" si="19"/>
        <v>423.71134020618558</v>
      </c>
      <c r="Q85" s="16">
        <v>154.44</v>
      </c>
      <c r="R85" s="15">
        <v>47.03</v>
      </c>
      <c r="S85" s="15">
        <v>302.10526315789474</v>
      </c>
      <c r="T85" s="15">
        <f t="shared" si="20"/>
        <v>-5.1962105263157898</v>
      </c>
      <c r="U85" s="15">
        <f t="shared" si="21"/>
        <v>631.49028431904503</v>
      </c>
    </row>
    <row r="86" spans="1:21" s="3" customFormat="1" ht="12" x14ac:dyDescent="0.3">
      <c r="A86" s="10">
        <v>84</v>
      </c>
      <c r="B86" s="11">
        <v>412</v>
      </c>
      <c r="C86" s="10">
        <v>3</v>
      </c>
      <c r="D86" s="12">
        <f t="shared" si="11"/>
        <v>3.0927835051546393</v>
      </c>
      <c r="E86" s="14">
        <v>20792</v>
      </c>
      <c r="F86" s="14">
        <v>20438</v>
      </c>
      <c r="G86" s="10">
        <f t="shared" si="12"/>
        <v>354</v>
      </c>
      <c r="H86" s="12">
        <v>0.97</v>
      </c>
      <c r="I86" s="12">
        <f t="shared" si="13"/>
        <v>364.94845360824741</v>
      </c>
      <c r="J86" s="15">
        <v>3.1</v>
      </c>
      <c r="K86" s="15">
        <f t="shared" si="14"/>
        <v>1131.340206185567</v>
      </c>
      <c r="L86" s="15">
        <f t="shared" si="15"/>
        <v>0</v>
      </c>
      <c r="M86" s="15">
        <f t="shared" si="16"/>
        <v>1131.340206185567</v>
      </c>
      <c r="N86" s="15">
        <f t="shared" si="17"/>
        <v>67.880412371134014</v>
      </c>
      <c r="O86" s="15">
        <f t="shared" si="18"/>
        <v>231.95876288659795</v>
      </c>
      <c r="P86" s="15">
        <f t="shared" si="19"/>
        <v>1363.2989690721649</v>
      </c>
      <c r="Q86" s="16">
        <v>154.44</v>
      </c>
      <c r="R86" s="15">
        <v>47.03</v>
      </c>
      <c r="S86" s="15">
        <v>667.57894736842104</v>
      </c>
      <c r="T86" s="15">
        <f t="shared" si="20"/>
        <v>-11.482357894736841</v>
      </c>
      <c r="U86" s="15">
        <f t="shared" si="21"/>
        <v>1621.1670235485622</v>
      </c>
    </row>
    <row r="87" spans="1:21" s="3" customFormat="1" ht="12" x14ac:dyDescent="0.3">
      <c r="A87" s="10">
        <v>85</v>
      </c>
      <c r="B87" s="11">
        <v>413</v>
      </c>
      <c r="C87" s="10">
        <v>3</v>
      </c>
      <c r="D87" s="12">
        <f t="shared" si="11"/>
        <v>3.0927835051546393</v>
      </c>
      <c r="E87" s="14">
        <v>5091</v>
      </c>
      <c r="F87" s="14">
        <v>4790</v>
      </c>
      <c r="G87" s="10">
        <f t="shared" si="12"/>
        <v>301</v>
      </c>
      <c r="H87" s="12">
        <v>0.97</v>
      </c>
      <c r="I87" s="12">
        <f t="shared" si="13"/>
        <v>310.30927835051546</v>
      </c>
      <c r="J87" s="15">
        <v>3.1</v>
      </c>
      <c r="K87" s="15">
        <f t="shared" si="14"/>
        <v>961.95876288659792</v>
      </c>
      <c r="L87" s="15">
        <f t="shared" si="15"/>
        <v>0</v>
      </c>
      <c r="M87" s="15">
        <f t="shared" si="16"/>
        <v>961.95876288659792</v>
      </c>
      <c r="N87" s="15">
        <f t="shared" si="17"/>
        <v>57.717525773195874</v>
      </c>
      <c r="O87" s="15">
        <f t="shared" si="18"/>
        <v>231.95876288659795</v>
      </c>
      <c r="P87" s="15">
        <f t="shared" si="19"/>
        <v>1193.9175257731958</v>
      </c>
      <c r="Q87" s="16">
        <v>154.44</v>
      </c>
      <c r="R87" s="15">
        <v>47.03</v>
      </c>
      <c r="S87" s="15">
        <v>820.94736842105272</v>
      </c>
      <c r="T87" s="15">
        <f t="shared" si="20"/>
        <v>-14.120294736842107</v>
      </c>
      <c r="U87" s="15">
        <f t="shared" si="21"/>
        <v>1438.9847568095497</v>
      </c>
    </row>
    <row r="88" spans="1:21" s="3" customFormat="1" ht="12" x14ac:dyDescent="0.3">
      <c r="A88" s="10">
        <v>86</v>
      </c>
      <c r="B88" s="11">
        <v>414</v>
      </c>
      <c r="C88" s="10">
        <v>3</v>
      </c>
      <c r="D88" s="12">
        <f t="shared" si="11"/>
        <v>3.0927835051546393</v>
      </c>
      <c r="E88" s="14">
        <v>6053</v>
      </c>
      <c r="F88" s="14">
        <v>5399</v>
      </c>
      <c r="G88" s="10">
        <f t="shared" si="12"/>
        <v>654</v>
      </c>
      <c r="H88" s="12">
        <v>0.97</v>
      </c>
      <c r="I88" s="12">
        <f t="shared" si="13"/>
        <v>674.2268041237113</v>
      </c>
      <c r="J88" s="15">
        <v>3.1</v>
      </c>
      <c r="K88" s="15">
        <f t="shared" si="14"/>
        <v>2090.103092783505</v>
      </c>
      <c r="L88" s="15">
        <f t="shared" si="15"/>
        <v>0</v>
      </c>
      <c r="M88" s="15">
        <f t="shared" si="16"/>
        <v>2090.103092783505</v>
      </c>
      <c r="N88" s="15">
        <f t="shared" si="17"/>
        <v>125.4061855670103</v>
      </c>
      <c r="O88" s="15">
        <f t="shared" si="18"/>
        <v>231.95876288659795</v>
      </c>
      <c r="P88" s="15">
        <f t="shared" si="19"/>
        <v>2322.0618556701029</v>
      </c>
      <c r="Q88" s="16">
        <v>154.44</v>
      </c>
      <c r="R88" s="15">
        <v>47.03</v>
      </c>
      <c r="S88" s="15">
        <v>236.84210526315789</v>
      </c>
      <c r="T88" s="15">
        <f t="shared" si="20"/>
        <v>-4.0736842105263156</v>
      </c>
      <c r="U88" s="15">
        <f t="shared" si="21"/>
        <v>2644.8643570265872</v>
      </c>
    </row>
    <row r="89" spans="1:21" s="3" customFormat="1" ht="12" x14ac:dyDescent="0.3">
      <c r="A89" s="10">
        <v>87</v>
      </c>
      <c r="B89" s="11">
        <v>415</v>
      </c>
      <c r="C89" s="10">
        <v>4</v>
      </c>
      <c r="D89" s="12">
        <f t="shared" si="11"/>
        <v>4.123711340206186</v>
      </c>
      <c r="E89" s="14">
        <v>24141</v>
      </c>
      <c r="F89" s="14">
        <v>23785</v>
      </c>
      <c r="G89" s="10">
        <f t="shared" si="12"/>
        <v>356</v>
      </c>
      <c r="H89" s="12">
        <v>0.97</v>
      </c>
      <c r="I89" s="12">
        <f t="shared" si="13"/>
        <v>367.01030927835052</v>
      </c>
      <c r="J89" s="15">
        <v>3.1</v>
      </c>
      <c r="K89" s="15">
        <f t="shared" si="14"/>
        <v>1137.7319587628867</v>
      </c>
      <c r="L89" s="15">
        <f t="shared" si="15"/>
        <v>0</v>
      </c>
      <c r="M89" s="15">
        <f t="shared" si="16"/>
        <v>1137.7319587628867</v>
      </c>
      <c r="N89" s="15">
        <f t="shared" si="17"/>
        <v>68.263917525773195</v>
      </c>
      <c r="O89" s="15">
        <f t="shared" si="18"/>
        <v>309.27835051546396</v>
      </c>
      <c r="P89" s="15">
        <f t="shared" si="19"/>
        <v>1447.0103092783506</v>
      </c>
      <c r="Q89" s="16">
        <v>154.44</v>
      </c>
      <c r="R89" s="15">
        <v>47.03</v>
      </c>
      <c r="S89" s="15">
        <v>795.47368421052647</v>
      </c>
      <c r="T89" s="15">
        <f t="shared" si="20"/>
        <v>-13.682147368421056</v>
      </c>
      <c r="U89" s="15">
        <f t="shared" si="21"/>
        <v>1703.0620794357028</v>
      </c>
    </row>
    <row r="90" spans="1:21" s="3" customFormat="1" ht="12" x14ac:dyDescent="0.3">
      <c r="A90" s="10">
        <v>88</v>
      </c>
      <c r="B90" s="11">
        <v>416</v>
      </c>
      <c r="C90" s="10">
        <v>3</v>
      </c>
      <c r="D90" s="12">
        <f t="shared" si="11"/>
        <v>3.0927835051546393</v>
      </c>
      <c r="E90" s="14">
        <v>5375</v>
      </c>
      <c r="F90" s="14">
        <v>5373</v>
      </c>
      <c r="G90" s="10">
        <f t="shared" si="12"/>
        <v>2</v>
      </c>
      <c r="H90" s="12">
        <v>0.97</v>
      </c>
      <c r="I90" s="12">
        <f t="shared" si="13"/>
        <v>2.061855670103093</v>
      </c>
      <c r="J90" s="15">
        <v>3.1</v>
      </c>
      <c r="K90" s="15">
        <f t="shared" si="14"/>
        <v>6.3917525773195889</v>
      </c>
      <c r="L90" s="15">
        <f t="shared" si="15"/>
        <v>0</v>
      </c>
      <c r="M90" s="15">
        <f t="shared" si="16"/>
        <v>6.3917525773195889</v>
      </c>
      <c r="N90" s="15">
        <f t="shared" si="17"/>
        <v>0.38350515463917534</v>
      </c>
      <c r="O90" s="15">
        <f t="shared" si="18"/>
        <v>231.95876288659795</v>
      </c>
      <c r="P90" s="15">
        <f t="shared" si="19"/>
        <v>238.35051546391753</v>
      </c>
      <c r="Q90" s="16">
        <v>154.44</v>
      </c>
      <c r="R90" s="15">
        <v>0</v>
      </c>
      <c r="S90" s="15">
        <v>240.10526315789474</v>
      </c>
      <c r="T90" s="15">
        <f t="shared" si="20"/>
        <v>-4.1298105263157892</v>
      </c>
      <c r="U90" s="15">
        <f t="shared" si="21"/>
        <v>389.04421009224092</v>
      </c>
    </row>
    <row r="91" spans="1:21" s="3" customFormat="1" ht="12" x14ac:dyDescent="0.3">
      <c r="A91" s="10">
        <v>89</v>
      </c>
      <c r="B91" s="11">
        <v>417</v>
      </c>
      <c r="C91" s="10">
        <v>3</v>
      </c>
      <c r="D91" s="12">
        <f t="shared" si="11"/>
        <v>3.0927835051546393</v>
      </c>
      <c r="E91" s="14">
        <v>10546</v>
      </c>
      <c r="F91" s="14">
        <v>10207</v>
      </c>
      <c r="G91" s="10">
        <f t="shared" si="12"/>
        <v>339</v>
      </c>
      <c r="H91" s="12">
        <v>0.97</v>
      </c>
      <c r="I91" s="12">
        <f t="shared" si="13"/>
        <v>349.48453608247422</v>
      </c>
      <c r="J91" s="15">
        <v>3.1</v>
      </c>
      <c r="K91" s="15">
        <f t="shared" si="14"/>
        <v>1083.4020618556701</v>
      </c>
      <c r="L91" s="15">
        <f t="shared" si="15"/>
        <v>0</v>
      </c>
      <c r="M91" s="15">
        <f t="shared" si="16"/>
        <v>1083.4020618556701</v>
      </c>
      <c r="N91" s="15">
        <f t="shared" si="17"/>
        <v>65.004123711340199</v>
      </c>
      <c r="O91" s="15">
        <f t="shared" si="18"/>
        <v>231.95876288659795</v>
      </c>
      <c r="P91" s="15">
        <f t="shared" si="19"/>
        <v>1315.3608247422681</v>
      </c>
      <c r="Q91" s="16">
        <v>154.44</v>
      </c>
      <c r="R91" s="15">
        <v>47.03</v>
      </c>
      <c r="S91" s="15">
        <v>553.36842105263156</v>
      </c>
      <c r="T91" s="15">
        <f t="shared" si="20"/>
        <v>-9.5179368421052626</v>
      </c>
      <c r="U91" s="15">
        <f t="shared" si="21"/>
        <v>1572.3170116115032</v>
      </c>
    </row>
    <row r="92" spans="1:21" s="3" customFormat="1" ht="12" x14ac:dyDescent="0.3">
      <c r="A92" s="10">
        <v>90</v>
      </c>
      <c r="B92" s="11">
        <v>418</v>
      </c>
      <c r="C92" s="10">
        <v>3</v>
      </c>
      <c r="D92" s="12">
        <f t="shared" si="11"/>
        <v>3.0927835051546393</v>
      </c>
      <c r="E92" s="14">
        <v>10225</v>
      </c>
      <c r="F92" s="14">
        <v>9873</v>
      </c>
      <c r="G92" s="10">
        <f t="shared" si="12"/>
        <v>352</v>
      </c>
      <c r="H92" s="12">
        <v>0.97</v>
      </c>
      <c r="I92" s="12">
        <f t="shared" si="13"/>
        <v>362.88659793814435</v>
      </c>
      <c r="J92" s="15">
        <v>3.1</v>
      </c>
      <c r="K92" s="15">
        <f t="shared" si="14"/>
        <v>1124.9484536082475</v>
      </c>
      <c r="L92" s="15">
        <f t="shared" si="15"/>
        <v>0</v>
      </c>
      <c r="M92" s="15">
        <f t="shared" si="16"/>
        <v>1124.9484536082475</v>
      </c>
      <c r="N92" s="15">
        <f t="shared" si="17"/>
        <v>67.496907216494847</v>
      </c>
      <c r="O92" s="15">
        <f t="shared" si="18"/>
        <v>231.95876288659795</v>
      </c>
      <c r="P92" s="15">
        <f t="shared" si="19"/>
        <v>1356.9072164948454</v>
      </c>
      <c r="Q92" s="16">
        <v>154.44</v>
      </c>
      <c r="R92" s="15">
        <v>47.03</v>
      </c>
      <c r="S92" s="15">
        <v>442.42105263157896</v>
      </c>
      <c r="T92" s="15">
        <f t="shared" si="20"/>
        <v>-7.6096421052631582</v>
      </c>
      <c r="U92" s="15">
        <f t="shared" si="21"/>
        <v>1618.2644816060772</v>
      </c>
    </row>
    <row r="93" spans="1:21" s="3" customFormat="1" ht="12" x14ac:dyDescent="0.3">
      <c r="A93" s="10">
        <v>91</v>
      </c>
      <c r="B93" s="11" t="s">
        <v>41</v>
      </c>
      <c r="C93" s="10">
        <v>1</v>
      </c>
      <c r="D93" s="12">
        <f t="shared" si="11"/>
        <v>1.0309278350515465</v>
      </c>
      <c r="E93" s="14">
        <v>594</v>
      </c>
      <c r="F93" s="14">
        <v>567</v>
      </c>
      <c r="G93" s="10">
        <f t="shared" si="12"/>
        <v>27</v>
      </c>
      <c r="H93" s="12">
        <v>0.97</v>
      </c>
      <c r="I93" s="12">
        <f t="shared" si="13"/>
        <v>27.835051546391753</v>
      </c>
      <c r="J93" s="15">
        <v>3.1</v>
      </c>
      <c r="K93" s="15">
        <f t="shared" si="14"/>
        <v>86.288659793814432</v>
      </c>
      <c r="L93" s="15">
        <f t="shared" si="15"/>
        <v>0</v>
      </c>
      <c r="M93" s="15">
        <f t="shared" si="16"/>
        <v>86.288659793814432</v>
      </c>
      <c r="N93" s="15">
        <f t="shared" si="17"/>
        <v>5.1773195876288653</v>
      </c>
      <c r="O93" s="15">
        <f t="shared" si="18"/>
        <v>77.319587628865989</v>
      </c>
      <c r="P93" s="15">
        <f t="shared" si="19"/>
        <v>163.60824742268042</v>
      </c>
      <c r="Q93" s="16">
        <v>77</v>
      </c>
      <c r="R93" s="15">
        <v>0</v>
      </c>
      <c r="S93" s="15">
        <v>140.94736842105263</v>
      </c>
      <c r="T93" s="15">
        <f t="shared" si="20"/>
        <v>-2.4242947368421053</v>
      </c>
      <c r="U93" s="15">
        <f t="shared" si="21"/>
        <v>243.36127227346719</v>
      </c>
    </row>
    <row r="94" spans="1:21" s="3" customFormat="1" ht="12" x14ac:dyDescent="0.3">
      <c r="A94" s="10">
        <v>92</v>
      </c>
      <c r="B94" s="11" t="s">
        <v>42</v>
      </c>
      <c r="C94" s="10">
        <v>1</v>
      </c>
      <c r="D94" s="12">
        <f t="shared" si="11"/>
        <v>1.0309278350515465</v>
      </c>
      <c r="E94" s="14">
        <v>2156</v>
      </c>
      <c r="F94" s="14">
        <v>2035</v>
      </c>
      <c r="G94" s="10">
        <f t="shared" si="12"/>
        <v>121</v>
      </c>
      <c r="H94" s="12">
        <v>0.97</v>
      </c>
      <c r="I94" s="12">
        <f t="shared" si="13"/>
        <v>124.74226804123711</v>
      </c>
      <c r="J94" s="15">
        <v>3.1</v>
      </c>
      <c r="K94" s="15">
        <f t="shared" si="14"/>
        <v>386.70103092783506</v>
      </c>
      <c r="L94" s="15">
        <f t="shared" si="15"/>
        <v>0</v>
      </c>
      <c r="M94" s="15">
        <f t="shared" si="16"/>
        <v>386.70103092783506</v>
      </c>
      <c r="N94" s="15">
        <f t="shared" si="17"/>
        <v>23.202061855670102</v>
      </c>
      <c r="O94" s="15">
        <f t="shared" si="18"/>
        <v>77.319587628865989</v>
      </c>
      <c r="P94" s="15">
        <f t="shared" si="19"/>
        <v>464.02061855670104</v>
      </c>
      <c r="Q94" s="16">
        <v>77</v>
      </c>
      <c r="R94" s="15">
        <v>25</v>
      </c>
      <c r="S94" s="15">
        <v>281.26315789473688</v>
      </c>
      <c r="T94" s="15">
        <f t="shared" si="20"/>
        <v>-4.8377263157894745</v>
      </c>
      <c r="U94" s="15">
        <f t="shared" si="21"/>
        <v>584.38495409658162</v>
      </c>
    </row>
    <row r="95" spans="1:21" s="20" customFormat="1" ht="12" x14ac:dyDescent="0.3">
      <c r="A95" s="11" t="s">
        <v>43</v>
      </c>
      <c r="B95" s="11"/>
      <c r="C95" s="11">
        <f t="shared" ref="C95:U95" si="22">SUM(C3:C94)</f>
        <v>276</v>
      </c>
      <c r="D95" s="18">
        <f t="shared" si="22"/>
        <v>284.53608247422682</v>
      </c>
      <c r="E95" s="11">
        <f t="shared" si="22"/>
        <v>965311</v>
      </c>
      <c r="F95" s="11">
        <f t="shared" si="22"/>
        <v>950133</v>
      </c>
      <c r="G95" s="11">
        <f t="shared" si="22"/>
        <v>21472</v>
      </c>
      <c r="H95" s="11">
        <f t="shared" si="22"/>
        <v>89.239999999999924</v>
      </c>
      <c r="I95" s="18">
        <f t="shared" si="22"/>
        <v>22136.08247422682</v>
      </c>
      <c r="J95" s="11">
        <f t="shared" si="22"/>
        <v>285.19999999999987</v>
      </c>
      <c r="K95" s="11"/>
      <c r="L95" s="11"/>
      <c r="M95" s="11">
        <f t="shared" si="22"/>
        <v>68621.855670103105</v>
      </c>
      <c r="N95" s="19">
        <f t="shared" si="22"/>
        <v>4117.3113402061854</v>
      </c>
      <c r="O95" s="11">
        <f t="shared" si="22"/>
        <v>21340.206185567033</v>
      </c>
      <c r="P95" s="11"/>
      <c r="Q95" s="11">
        <f t="shared" si="22"/>
        <v>14053.600000000009</v>
      </c>
      <c r="R95" s="11">
        <f t="shared" si="22"/>
        <v>3599.2800000000057</v>
      </c>
      <c r="S95" s="11"/>
      <c r="T95" s="11">
        <f t="shared" si="22"/>
        <v>-876.44501052631585</v>
      </c>
      <c r="U95" s="19">
        <f t="shared" si="22"/>
        <v>110855.80818535002</v>
      </c>
    </row>
    <row r="96" spans="1:21" s="3" customFormat="1" ht="12" x14ac:dyDescent="0.3">
      <c r="A96" s="21" t="s">
        <v>44</v>
      </c>
      <c r="B96" s="21"/>
      <c r="C96" s="21"/>
      <c r="D96" s="21"/>
      <c r="E96" s="21"/>
      <c r="F96" s="21"/>
      <c r="G96" s="21"/>
      <c r="H96" s="21"/>
      <c r="I96" s="21"/>
      <c r="J96" s="22"/>
      <c r="K96" s="22"/>
      <c r="L96" s="22"/>
      <c r="M96" s="22"/>
      <c r="N96" s="23"/>
    </row>
    <row r="97" spans="1:14" s="3" customFormat="1" ht="12" x14ac:dyDescent="0.3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5"/>
      <c r="L97" s="25"/>
      <c r="M97" s="23"/>
      <c r="N97" s="23"/>
    </row>
  </sheetData>
  <mergeCells count="3">
    <mergeCell ref="A1:U1"/>
    <mergeCell ref="A96:I96"/>
    <mergeCell ref="A97:J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 KUMAR</dc:creator>
  <cp:lastModifiedBy>AJIT KUMAR</cp:lastModifiedBy>
  <dcterms:created xsi:type="dcterms:W3CDTF">2024-05-14T01:46:26Z</dcterms:created>
  <dcterms:modified xsi:type="dcterms:W3CDTF">2024-05-14T01:47:09Z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50afb6-ab6e-4e8b-96b5-6e00ab52e29e_Enabled">
    <vt:lpwstr>true</vt:lpwstr>
  </property>
  <property fmtid="{D5CDD505-2E9C-101B-9397-08002B2CF9AE}" pid="3" name="MSIP_Label_2f50afb6-ab6e-4e8b-96b5-6e00ab52e29e_SetDate">
    <vt:lpwstr>2024-05-14T01:46:58Z</vt:lpwstr>
  </property>
  <property fmtid="{D5CDD505-2E9C-101B-9397-08002B2CF9AE}" pid="4" name="MSIP_Label_2f50afb6-ab6e-4e8b-96b5-6e00ab52e29e_Method">
    <vt:lpwstr>Standard</vt:lpwstr>
  </property>
  <property fmtid="{D5CDD505-2E9C-101B-9397-08002B2CF9AE}" pid="5" name="MSIP_Label_2f50afb6-ab6e-4e8b-96b5-6e00ab52e29e_Name">
    <vt:lpwstr>2f50afb6-ab6e-4e8b-96b5-6e00ab52e29e</vt:lpwstr>
  </property>
  <property fmtid="{D5CDD505-2E9C-101B-9397-08002B2CF9AE}" pid="6" name="MSIP_Label_2f50afb6-ab6e-4e8b-96b5-6e00ab52e29e_SiteId">
    <vt:lpwstr>f35425af-4755-4e0c-b1bb-b3cb9f1c6afd</vt:lpwstr>
  </property>
  <property fmtid="{D5CDD505-2E9C-101B-9397-08002B2CF9AE}" pid="7" name="MSIP_Label_2f50afb6-ab6e-4e8b-96b5-6e00ab52e29e_ActionId">
    <vt:lpwstr>30573bcd-8421-4ea2-8ada-c48b39ea88ed</vt:lpwstr>
  </property>
  <property fmtid="{D5CDD505-2E9C-101B-9397-08002B2CF9AE}" pid="8" name="MSIP_Label_2f50afb6-ab6e-4e8b-96b5-6e00ab52e29e_ContentBits">
    <vt:lpwstr>0</vt:lpwstr>
  </property>
</Properties>
</file>