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cuments\GitHub\ThumbsUp-Trackball-v3\Kicad\Trackball\Fabrication\"/>
    </mc:Choice>
  </mc:AlternateContent>
  <xr:revisionPtr revIDLastSave="0" documentId="13_ncr:1_{4A84EA1B-218C-47B7-ABB5-CB12DE520755}" xr6:coauthVersionLast="47" xr6:coauthVersionMax="47" xr10:uidLastSave="{00000000-0000-0000-0000-000000000000}"/>
  <bookViews>
    <workbookView xWindow="1275" yWindow="-120" windowWidth="27645" windowHeight="16440" xr2:uid="{2F37D32B-8E94-44F1-AFD7-EC6CCC5D2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D17" i="1"/>
  <c r="D18" i="1"/>
  <c r="D16" i="1"/>
  <c r="E16" i="1" s="1"/>
  <c r="D11" i="1"/>
  <c r="E11" i="1" s="1"/>
  <c r="D14" i="1"/>
  <c r="D15" i="1"/>
  <c r="E15" i="1" s="1"/>
  <c r="E14" i="1"/>
  <c r="D13" i="1"/>
  <c r="E13" i="1" s="1"/>
  <c r="D12" i="1"/>
  <c r="D9" i="1"/>
  <c r="E9" i="1" s="1"/>
  <c r="D10" i="1"/>
  <c r="E10" i="1" s="1"/>
  <c r="E3" i="1"/>
  <c r="E4" i="1"/>
  <c r="E12" i="1"/>
  <c r="E17" i="1"/>
  <c r="E18" i="1"/>
  <c r="E19" i="1"/>
  <c r="E2" i="1"/>
  <c r="D6" i="1"/>
  <c r="E6" i="1" s="1"/>
  <c r="D5" i="1"/>
  <c r="E5" i="1" s="1"/>
  <c r="D23" i="1" l="1"/>
</calcChain>
</file>

<file path=xl/sharedStrings.xml><?xml version="1.0" encoding="utf-8"?>
<sst xmlns="http://schemas.openxmlformats.org/spreadsheetml/2006/main" count="40" uniqueCount="39">
  <si>
    <t>6x  8x3mm Bumpons</t>
  </si>
  <si>
    <t>Part</t>
  </si>
  <si>
    <t>#</t>
  </si>
  <si>
    <t>Quantity</t>
  </si>
  <si>
    <t>https://www.aliexpress.com/item/1005007118767775.html</t>
  </si>
  <si>
    <t>https://www.aliexpress.com/item/1005006074191337.html</t>
  </si>
  <si>
    <t>https://www.aliexpress.com/item/1005007857787050.html</t>
  </si>
  <si>
    <t>https://www.aliexpress.com/item/1005003662352305.html</t>
  </si>
  <si>
    <t>https://www.aliexpress.com/item/1005003873653184.html</t>
  </si>
  <si>
    <t>https://www.aliexpress.com/item/1005006248653180.html</t>
  </si>
  <si>
    <t>https://www.mouser.ca/ProductDetail/655-1825232-1</t>
  </si>
  <si>
    <t>https://www.aliexpress.com/item/1005003610333849.html</t>
  </si>
  <si>
    <t>PCB set</t>
  </si>
  <si>
    <t>https://www.mouser.ca/ProductDetail/611-PTS525SKG15JSMTR</t>
  </si>
  <si>
    <t>Cost, CAD</t>
  </si>
  <si>
    <t>Price, CAD</t>
  </si>
  <si>
    <t>12 Pin Sockets, Low profile, for Nice!nano.</t>
  </si>
  <si>
    <t>12 Pin Headers Low profile, for Nice!nano.</t>
  </si>
  <si>
    <t>https://www.aliexpress.com/item/1005007217493310.html</t>
  </si>
  <si>
    <t>https://www.aliexpress.com/item/1005008831542121.html</t>
  </si>
  <si>
    <t>5x5mm Tactile Switches</t>
  </si>
  <si>
    <t>Slide Switches (Power, Orientation, Handiness)</t>
  </si>
  <si>
    <t>2.5mm ZrO2 Ceramic Balls</t>
  </si>
  <si>
    <t>4pin Sockets and pin headers for them for the board stands.</t>
  </si>
  <si>
    <t>https://www.aliexpress.com/item/1005005258694395.html</t>
  </si>
  <si>
    <t>https://www.aliexpress.com/item/1005005287385986.html</t>
  </si>
  <si>
    <t>https://www.amazon.ca/dp/B0BR5MT7R1</t>
  </si>
  <si>
    <t>Stand-offs w/nuts</t>
  </si>
  <si>
    <t>0.5 washers</t>
  </si>
  <si>
    <t>https://www.amazon.ca/dp/B0F29B674L</t>
  </si>
  <si>
    <t>Total</t>
  </si>
  <si>
    <t>34mm ball</t>
  </si>
  <si>
    <t>Nice!nano v2 (or clone)</t>
  </si>
  <si>
    <t>PMW3610 sensor and lens</t>
  </si>
  <si>
    <t>3.7V 110mAh 301230 Lithium Polymer Li-Po Battery</t>
  </si>
  <si>
    <t>Kailh Choc hot-swap sockets</t>
  </si>
  <si>
    <t>Kailh Choc White Clicky swithces</t>
  </si>
  <si>
    <t>Kailh Choc Key Cap</t>
  </si>
  <si>
    <t>Price as sold at Etsy, less if ordered 20 sets from 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</si>
</sst>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34CC-6418-4D7E-8CA8-2BAEC7E26B23}">
  <dimension ref="A1:F23"/>
  <sheetViews>
    <sheetView tabSelected="1" workbookViewId="0">
      <selection activeCell="E22" sqref="E22"/>
    </sheetView>
  </sheetViews>
  <sheetFormatPr defaultRowHeight="15" x14ac:dyDescent="0.25"/>
  <cols>
    <col min="2" max="2" width="59" bestFit="1" customWidth="1"/>
    <col min="4" max="5" width="9.140625" style="1"/>
  </cols>
  <sheetData>
    <row r="1" spans="1:6" x14ac:dyDescent="0.25">
      <c r="A1" t="s">
        <v>2</v>
      </c>
      <c r="B1" t="s">
        <v>1</v>
      </c>
      <c r="C1" t="s">
        <v>3</v>
      </c>
      <c r="D1" s="1" t="s">
        <v>15</v>
      </c>
      <c r="E1" s="1" t="s">
        <v>14</v>
      </c>
    </row>
    <row r="2" spans="1:6" x14ac:dyDescent="0.25">
      <c r="A2">
        <v>1</v>
      </c>
      <c r="B2" t="s">
        <v>33</v>
      </c>
      <c r="C2">
        <v>1</v>
      </c>
      <c r="D2" s="1">
        <v>5.99</v>
      </c>
      <c r="E2" s="1">
        <f>C2*D2</f>
        <v>5.99</v>
      </c>
      <c r="F2" t="s">
        <v>4</v>
      </c>
    </row>
    <row r="3" spans="1:6" x14ac:dyDescent="0.25">
      <c r="A3">
        <v>2</v>
      </c>
      <c r="B3" t="s">
        <v>32</v>
      </c>
      <c r="C3">
        <v>1</v>
      </c>
      <c r="D3" s="1">
        <v>6.7</v>
      </c>
      <c r="E3" s="1">
        <f t="shared" ref="E3:E19" si="0">C3*D3</f>
        <v>6.7</v>
      </c>
      <c r="F3" t="s">
        <v>5</v>
      </c>
    </row>
    <row r="4" spans="1:6" x14ac:dyDescent="0.25">
      <c r="A4">
        <v>3</v>
      </c>
      <c r="B4" t="s">
        <v>31</v>
      </c>
      <c r="C4">
        <v>1</v>
      </c>
      <c r="D4" s="1">
        <v>19.079999999999998</v>
      </c>
      <c r="E4" s="1">
        <f t="shared" si="0"/>
        <v>19.079999999999998</v>
      </c>
      <c r="F4" t="s">
        <v>6</v>
      </c>
    </row>
    <row r="5" spans="1:6" x14ac:dyDescent="0.25">
      <c r="A5">
        <v>4</v>
      </c>
      <c r="B5" t="s">
        <v>34</v>
      </c>
      <c r="C5">
        <v>1</v>
      </c>
      <c r="D5" s="1">
        <f>11.18/5</f>
        <v>2.2359999999999998</v>
      </c>
      <c r="E5" s="1">
        <f t="shared" si="0"/>
        <v>2.2359999999999998</v>
      </c>
      <c r="F5" t="s">
        <v>7</v>
      </c>
    </row>
    <row r="6" spans="1:6" x14ac:dyDescent="0.25">
      <c r="A6">
        <v>5</v>
      </c>
      <c r="B6" t="s">
        <v>35</v>
      </c>
      <c r="C6">
        <v>6</v>
      </c>
      <c r="D6" s="1">
        <f>9.48/50</f>
        <v>0.18960000000000002</v>
      </c>
      <c r="E6" s="1">
        <f t="shared" si="0"/>
        <v>1.1376000000000002</v>
      </c>
      <c r="F6" t="s">
        <v>8</v>
      </c>
    </row>
    <row r="7" spans="1:6" x14ac:dyDescent="0.25">
      <c r="A7">
        <v>6</v>
      </c>
      <c r="B7" t="s">
        <v>36</v>
      </c>
      <c r="C7">
        <v>6</v>
      </c>
      <c r="D7" s="1">
        <v>1</v>
      </c>
      <c r="E7" s="1">
        <f t="shared" si="0"/>
        <v>6</v>
      </c>
    </row>
    <row r="8" spans="1:6" x14ac:dyDescent="0.25">
      <c r="A8">
        <v>7</v>
      </c>
      <c r="B8" t="s">
        <v>37</v>
      </c>
      <c r="C8">
        <v>6</v>
      </c>
      <c r="D8" s="1">
        <v>1</v>
      </c>
      <c r="E8" s="1">
        <f t="shared" si="0"/>
        <v>6</v>
      </c>
    </row>
    <row r="9" spans="1:6" x14ac:dyDescent="0.25">
      <c r="A9">
        <v>8</v>
      </c>
      <c r="B9" t="s">
        <v>17</v>
      </c>
      <c r="C9">
        <v>2</v>
      </c>
      <c r="D9" s="1">
        <f>9.4/100</f>
        <v>9.4E-2</v>
      </c>
      <c r="E9" s="1">
        <f t="shared" si="0"/>
        <v>0.188</v>
      </c>
      <c r="F9" t="s">
        <v>18</v>
      </c>
    </row>
    <row r="10" spans="1:6" x14ac:dyDescent="0.25">
      <c r="A10">
        <v>9</v>
      </c>
      <c r="B10" t="s">
        <v>16</v>
      </c>
      <c r="C10">
        <v>2</v>
      </c>
      <c r="D10" s="1">
        <f>4.23/10</f>
        <v>0.42300000000000004</v>
      </c>
      <c r="E10" s="1">
        <f t="shared" si="0"/>
        <v>0.84600000000000009</v>
      </c>
      <c r="F10" t="s">
        <v>9</v>
      </c>
    </row>
    <row r="11" spans="1:6" x14ac:dyDescent="0.25">
      <c r="A11">
        <v>10</v>
      </c>
      <c r="B11" t="s">
        <v>23</v>
      </c>
      <c r="C11">
        <v>7</v>
      </c>
      <c r="D11" s="1">
        <f>2.23/10/10</f>
        <v>2.23E-2</v>
      </c>
      <c r="E11" s="1">
        <f t="shared" si="0"/>
        <v>0.15610000000000002</v>
      </c>
      <c r="F11" t="s">
        <v>24</v>
      </c>
    </row>
    <row r="12" spans="1:6" x14ac:dyDescent="0.25">
      <c r="A12">
        <v>11</v>
      </c>
      <c r="B12" t="s">
        <v>23</v>
      </c>
      <c r="C12">
        <v>7</v>
      </c>
      <c r="D12" s="1">
        <f>5.47/50</f>
        <v>0.1094</v>
      </c>
      <c r="E12" s="1">
        <f t="shared" si="0"/>
        <v>0.76580000000000004</v>
      </c>
      <c r="F12" t="s">
        <v>11</v>
      </c>
    </row>
    <row r="13" spans="1:6" x14ac:dyDescent="0.25">
      <c r="A13">
        <v>12</v>
      </c>
      <c r="B13" t="s">
        <v>22</v>
      </c>
      <c r="C13">
        <v>7</v>
      </c>
      <c r="D13" s="1">
        <f>(1.99+8.25)/20</f>
        <v>0.51200000000000001</v>
      </c>
      <c r="E13" s="1">
        <f t="shared" si="0"/>
        <v>3.5840000000000001</v>
      </c>
      <c r="F13" t="s">
        <v>19</v>
      </c>
    </row>
    <row r="14" spans="1:6" x14ac:dyDescent="0.25">
      <c r="A14">
        <v>13</v>
      </c>
      <c r="B14" t="s">
        <v>21</v>
      </c>
      <c r="C14">
        <v>3</v>
      </c>
      <c r="D14" s="1">
        <f>(39.2+10)/100</f>
        <v>0.49200000000000005</v>
      </c>
      <c r="E14" s="1">
        <f t="shared" si="0"/>
        <v>1.4760000000000002</v>
      </c>
      <c r="F14" t="s">
        <v>10</v>
      </c>
    </row>
    <row r="15" spans="1:6" x14ac:dyDescent="0.25">
      <c r="A15">
        <v>14</v>
      </c>
      <c r="B15" t="s">
        <v>20</v>
      </c>
      <c r="C15">
        <v>4</v>
      </c>
      <c r="D15" s="1">
        <f>(41.3+10)/100</f>
        <v>0.51300000000000001</v>
      </c>
      <c r="E15" s="1">
        <f t="shared" si="0"/>
        <v>2.052</v>
      </c>
      <c r="F15" t="s">
        <v>13</v>
      </c>
    </row>
    <row r="16" spans="1:6" x14ac:dyDescent="0.25">
      <c r="A16">
        <v>15</v>
      </c>
      <c r="B16" t="s">
        <v>0</v>
      </c>
      <c r="C16">
        <v>6</v>
      </c>
      <c r="D16" s="1">
        <f>4.38/100</f>
        <v>4.3799999999999999E-2</v>
      </c>
      <c r="E16" s="1">
        <f t="shared" si="0"/>
        <v>0.26279999999999998</v>
      </c>
      <c r="F16" t="s">
        <v>25</v>
      </c>
    </row>
    <row r="17" spans="1:6" x14ac:dyDescent="0.25">
      <c r="A17">
        <v>16</v>
      </c>
      <c r="B17" t="s">
        <v>27</v>
      </c>
      <c r="C17">
        <v>4</v>
      </c>
      <c r="D17" s="1">
        <f>17.12*1.13/200</f>
        <v>9.6728000000000008E-2</v>
      </c>
      <c r="E17" s="1">
        <f t="shared" si="0"/>
        <v>0.38691200000000003</v>
      </c>
      <c r="F17" t="s">
        <v>26</v>
      </c>
    </row>
    <row r="18" spans="1:6" x14ac:dyDescent="0.25">
      <c r="A18">
        <v>17</v>
      </c>
      <c r="B18" t="s">
        <v>28</v>
      </c>
      <c r="C18">
        <v>4</v>
      </c>
      <c r="D18" s="1">
        <f>9.99*1.13/120</f>
        <v>9.4072499999999989E-2</v>
      </c>
      <c r="E18" s="1">
        <f t="shared" si="0"/>
        <v>0.37628999999999996</v>
      </c>
      <c r="F18" t="s">
        <v>29</v>
      </c>
    </row>
    <row r="19" spans="1:6" x14ac:dyDescent="0.25">
      <c r="A19">
        <v>18</v>
      </c>
      <c r="B19" t="s">
        <v>12</v>
      </c>
      <c r="C19">
        <v>1</v>
      </c>
      <c r="D19" s="1">
        <v>60</v>
      </c>
      <c r="E19" s="1">
        <f t="shared" si="0"/>
        <v>60</v>
      </c>
      <c r="F19" t="s">
        <v>38</v>
      </c>
    </row>
    <row r="23" spans="1:6" x14ac:dyDescent="0.25">
      <c r="B23" t="s">
        <v>30</v>
      </c>
      <c r="D23" s="1">
        <f>SUM(D2:D22)</f>
        <v>98.595900499999999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Karmanov</dc:creator>
  <cp:lastModifiedBy>Alexander Karmanov</cp:lastModifiedBy>
  <dcterms:created xsi:type="dcterms:W3CDTF">2025-09-23T20:06:41Z</dcterms:created>
  <dcterms:modified xsi:type="dcterms:W3CDTF">2025-09-23T20:51:07Z</dcterms:modified>
</cp:coreProperties>
</file>