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5610BB3-D9C4-47AE-9C92-472185F5391B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NixieClockBOM" sheetId="3" r:id="rId1"/>
    <sheet name="Power cal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8" i="4"/>
  <c r="F9" i="4"/>
  <c r="F10" i="4"/>
  <c r="F11" i="4"/>
  <c r="F12" i="4"/>
  <c r="F13" i="4"/>
  <c r="F14" i="4"/>
  <c r="F7" i="4"/>
  <c r="G12" i="3" l="1"/>
  <c r="G5" i="3"/>
  <c r="G6" i="3"/>
  <c r="G8" i="3"/>
  <c r="G9" i="3"/>
  <c r="G14" i="3"/>
  <c r="G15" i="3"/>
  <c r="G16" i="3"/>
  <c r="G17" i="3"/>
  <c r="G19" i="3"/>
  <c r="G21" i="3"/>
  <c r="G22" i="3"/>
  <c r="G24" i="3"/>
  <c r="G26" i="3"/>
  <c r="G27" i="3"/>
  <c r="G28" i="3"/>
  <c r="G29" i="3"/>
  <c r="G30" i="3"/>
  <c r="G31" i="3"/>
  <c r="G32" i="3"/>
  <c r="G33" i="3"/>
  <c r="D3" i="3" l="1"/>
  <c r="F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3365D-C48A-4E71-9BBE-A313621016DE}" keepAlive="1" name="Query - NixieClock_correct" description="Connection to the 'NixieClock_correct' query in the workbook." type="5" refreshedVersion="6" background="1">
    <dbPr connection="Provider=Microsoft.Mashup.OleDb.1;Data Source=$Workbook$;Location=NixieClock_correct;Extended Properties=&quot;&quot;" command="SELECT * FROM [NixieClock_correct]"/>
  </connection>
</connections>
</file>

<file path=xl/sharedStrings.xml><?xml version="1.0" encoding="utf-8"?>
<sst xmlns="http://schemas.openxmlformats.org/spreadsheetml/2006/main" count="131" uniqueCount="111">
  <si>
    <t xml:space="preserve">TalDoor PCB </t>
  </si>
  <si>
    <t>Component Count:</t>
  </si>
  <si>
    <t>Ref</t>
  </si>
  <si>
    <t>QTY</t>
  </si>
  <si>
    <t>Value</t>
  </si>
  <si>
    <t>Footprint</t>
  </si>
  <si>
    <t>Digikey Part #</t>
  </si>
  <si>
    <t>Per Unit</t>
  </si>
  <si>
    <t>Cost</t>
  </si>
  <si>
    <t>Notes</t>
  </si>
  <si>
    <t>0.1uF</t>
  </si>
  <si>
    <t>U1,U2</t>
  </si>
  <si>
    <t>PLCC-44_THT-Socket</t>
  </si>
  <si>
    <t>HV5622</t>
  </si>
  <si>
    <t>nixies-us-IN-18-DSUB</t>
  </si>
  <si>
    <t>J2</t>
  </si>
  <si>
    <t>GPS_BN180</t>
  </si>
  <si>
    <t>GPS</t>
  </si>
  <si>
    <t>D1</t>
  </si>
  <si>
    <t>D_SMB</t>
  </si>
  <si>
    <t>ES2F</t>
  </si>
  <si>
    <t>L1</t>
  </si>
  <si>
    <t>L_Axial_L26.0mm_D9.0mm_P5.08mm_Vertical_Fastron_77A</t>
  </si>
  <si>
    <t>100uH</t>
  </si>
  <si>
    <t>nixies-us-IN-8-2</t>
  </si>
  <si>
    <t>uP1</t>
  </si>
  <si>
    <t>pro_mini</t>
  </si>
  <si>
    <t>ARDUPROMINI</t>
  </si>
  <si>
    <t>C1</t>
  </si>
  <si>
    <t>CP_Radial_Tantal_D5.5mm_P2.50mm</t>
  </si>
  <si>
    <t>10uF 25v</t>
  </si>
  <si>
    <t>R7,R6</t>
  </si>
  <si>
    <t>R_Axial_DIN0309_L9.0mm_D3.2mm_P2.54mm_Vertical</t>
  </si>
  <si>
    <t>68k</t>
  </si>
  <si>
    <t>C2,C3</t>
  </si>
  <si>
    <t>C_Disc_D5.0mm_W2.5mm_P2.50mm</t>
  </si>
  <si>
    <t>C4</t>
  </si>
  <si>
    <t>CP_Radial_Tantal_D9.0mm_P5.00mm</t>
  </si>
  <si>
    <t>100uF 35v</t>
  </si>
  <si>
    <t>C5</t>
  </si>
  <si>
    <t>CP_Radial_D8.0mm_P3.50mm</t>
  </si>
  <si>
    <t>4u7 250v</t>
  </si>
  <si>
    <t>C6</t>
  </si>
  <si>
    <t>C_Rect_L10.3mm_W5.7mm_P7.50mm_MKS4</t>
  </si>
  <si>
    <t>100n 250v</t>
  </si>
  <si>
    <t>J1</t>
  </si>
  <si>
    <t>BARREL_JACK</t>
  </si>
  <si>
    <t>Barrel_Jack</t>
  </si>
  <si>
    <t>Q1</t>
  </si>
  <si>
    <t>TO-220-3_Vertical</t>
  </si>
  <si>
    <t>IRF644 PBF</t>
  </si>
  <si>
    <t>R1</t>
  </si>
  <si>
    <t>R_2010</t>
  </si>
  <si>
    <t>0R100</t>
  </si>
  <si>
    <t>R3</t>
  </si>
  <si>
    <t>R_Axial_DIN0204_L3.6mm_D1.6mm_P1.90mm_Vertical</t>
  </si>
  <si>
    <t>10k</t>
  </si>
  <si>
    <t>RV1</t>
  </si>
  <si>
    <t>Potentiometer_Trimmer_Bourns_PV36W</t>
  </si>
  <si>
    <t>5k</t>
  </si>
  <si>
    <t>IC1</t>
  </si>
  <si>
    <t>SOIC127P600X175-8N</t>
  </si>
  <si>
    <t>MAX1771ESA+</t>
  </si>
  <si>
    <t>R4,R5</t>
  </si>
  <si>
    <t>R_Axial_DIN0414_L11.9mm_D4.5mm_P5.08mm_Vertical</t>
  </si>
  <si>
    <t>27k</t>
  </si>
  <si>
    <t>R2</t>
  </si>
  <si>
    <t>1M5</t>
  </si>
  <si>
    <t>Gen: 5/7/2019  8:15p</t>
  </si>
  <si>
    <t>edited 5/7/2019</t>
  </si>
  <si>
    <t>AE10057-ND</t>
  </si>
  <si>
    <t>IN-18</t>
  </si>
  <si>
    <t>Purchased</t>
  </si>
  <si>
    <t>PCB</t>
  </si>
  <si>
    <t>2 sided 1oz Copper Black PCB</t>
  </si>
  <si>
    <t>HV5622PJ-G-ND</t>
  </si>
  <si>
    <t>J-Lead for PLCC Socket</t>
  </si>
  <si>
    <t>IN-8-2</t>
  </si>
  <si>
    <t>ES2F-E3/52TGICT-ND</t>
  </si>
  <si>
    <t>EF2104-ND</t>
  </si>
  <si>
    <t>495-6781-1-ND</t>
  </si>
  <si>
    <t>x</t>
  </si>
  <si>
    <t>490-2888-ND</t>
  </si>
  <si>
    <t>PPC27KW-1CT-ND</t>
  </si>
  <si>
    <t>CF12JT68K0CT-ND</t>
  </si>
  <si>
    <t>478-6062-ND</t>
  </si>
  <si>
    <t>478-1847-ND</t>
  </si>
  <si>
    <t>1/4w Purchased</t>
  </si>
  <si>
    <t>1/2 watt</t>
  </si>
  <si>
    <t>1 watt</t>
  </si>
  <si>
    <t>IRF740AB purchased OK substiute</t>
  </si>
  <si>
    <t xml:space="preserve"> PT1.5MXCT-ND </t>
  </si>
  <si>
    <t>Resistors_SMD:R_2512</t>
  </si>
  <si>
    <t>YAG6029CT-ND</t>
  </si>
  <si>
    <t>N3,N4</t>
  </si>
  <si>
    <t>N1,N2</t>
  </si>
  <si>
    <t>399-4151-ND</t>
  </si>
  <si>
    <t>N1-N4</t>
  </si>
  <si>
    <t>socket pins from DSUB</t>
  </si>
  <si>
    <t>L77SDCH37SOL2-ND</t>
  </si>
  <si>
    <t>alternate: 399-15741-ND (Maybe?)</t>
  </si>
  <si>
    <t>Item</t>
  </si>
  <si>
    <t>Big tube</t>
  </si>
  <si>
    <t>Smal tube</t>
  </si>
  <si>
    <t>Watts worst case</t>
  </si>
  <si>
    <t>Votla</t>
  </si>
  <si>
    <t>amps</t>
  </si>
  <si>
    <t>Shift reg</t>
  </si>
  <si>
    <t>Adruino</t>
  </si>
  <si>
    <t>amps of 12v</t>
  </si>
  <si>
    <t>recommend 12v 500mA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</si>
</sst>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1" fillId="0" borderId="1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82C9-3D03-4EA2-92CC-264AF4FFEF4C}">
  <dimension ref="A1:H35"/>
  <sheetViews>
    <sheetView tabSelected="1" workbookViewId="0">
      <selection activeCell="H17" sqref="H17"/>
    </sheetView>
  </sheetViews>
  <sheetFormatPr defaultRowHeight="15" x14ac:dyDescent="0.25"/>
  <cols>
    <col min="1" max="1" width="7.140625" customWidth="1"/>
    <col min="2" max="2" width="5.85546875" customWidth="1"/>
    <col min="3" max="3" width="54.42578125" customWidth="1"/>
    <col min="4" max="4" width="16.7109375" bestFit="1" customWidth="1"/>
    <col min="5" max="5" width="25.5703125" bestFit="1" customWidth="1"/>
    <col min="7" max="7" width="7.28515625" customWidth="1"/>
    <col min="8" max="8" width="48.7109375" customWidth="1"/>
  </cols>
  <sheetData>
    <row r="1" spans="1:8" x14ac:dyDescent="0.25">
      <c r="A1" s="7" t="s">
        <v>0</v>
      </c>
    </row>
    <row r="2" spans="1:8" x14ac:dyDescent="0.25">
      <c r="A2" s="8" t="s">
        <v>68</v>
      </c>
      <c r="D2" s="2">
        <v>82</v>
      </c>
      <c r="E2" t="s">
        <v>69</v>
      </c>
    </row>
    <row r="3" spans="1:8" x14ac:dyDescent="0.25">
      <c r="A3" s="9" t="s">
        <v>1</v>
      </c>
      <c r="B3" s="9"/>
      <c r="C3" s="9"/>
      <c r="D3">
        <f>SUM(B5:B46)</f>
        <v>82</v>
      </c>
    </row>
    <row r="4" spans="1:8" ht="15.75" thickBot="1" x14ac:dyDescent="0.3">
      <c r="A4" s="3" t="s">
        <v>2</v>
      </c>
      <c r="B4" s="3" t="s">
        <v>3</v>
      </c>
      <c r="C4" s="3" t="s">
        <v>5</v>
      </c>
      <c r="D4" s="3" t="s">
        <v>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 x14ac:dyDescent="0.25">
      <c r="A5" s="10" t="s">
        <v>11</v>
      </c>
      <c r="B5" s="10">
        <v>2</v>
      </c>
      <c r="C5" s="10" t="s">
        <v>76</v>
      </c>
      <c r="D5" t="s">
        <v>13</v>
      </c>
      <c r="E5" t="s">
        <v>75</v>
      </c>
      <c r="F5" s="11">
        <v>5.07</v>
      </c>
      <c r="G5" s="5">
        <f>F5*B5</f>
        <v>10.14</v>
      </c>
      <c r="H5" s="10"/>
    </row>
    <row r="6" spans="1:8" x14ac:dyDescent="0.25">
      <c r="A6" t="s">
        <v>11</v>
      </c>
      <c r="B6">
        <v>2</v>
      </c>
      <c r="C6" t="s">
        <v>12</v>
      </c>
      <c r="E6" t="s">
        <v>70</v>
      </c>
      <c r="F6" s="4">
        <v>1.02</v>
      </c>
      <c r="G6" s="5">
        <f>F6*B6</f>
        <v>2.04</v>
      </c>
    </row>
    <row r="7" spans="1:8" x14ac:dyDescent="0.25">
      <c r="A7" t="s">
        <v>15</v>
      </c>
      <c r="B7">
        <v>1</v>
      </c>
      <c r="C7" t="s">
        <v>16</v>
      </c>
      <c r="D7" t="s">
        <v>17</v>
      </c>
      <c r="E7" t="s">
        <v>81</v>
      </c>
      <c r="F7" s="4">
        <v>15.98</v>
      </c>
      <c r="G7" s="5"/>
      <c r="H7" t="s">
        <v>72</v>
      </c>
    </row>
    <row r="8" spans="1:8" x14ac:dyDescent="0.25">
      <c r="A8" t="s">
        <v>18</v>
      </c>
      <c r="B8">
        <v>1</v>
      </c>
      <c r="C8" t="s">
        <v>19</v>
      </c>
      <c r="D8" t="s">
        <v>20</v>
      </c>
      <c r="E8" t="s">
        <v>78</v>
      </c>
      <c r="F8" s="4">
        <v>0.51</v>
      </c>
      <c r="G8" s="5">
        <f>F8*B8</f>
        <v>0.51</v>
      </c>
    </row>
    <row r="9" spans="1:8" x14ac:dyDescent="0.25">
      <c r="A9" t="s">
        <v>21</v>
      </c>
      <c r="B9">
        <v>1</v>
      </c>
      <c r="C9" t="s">
        <v>22</v>
      </c>
      <c r="D9" t="s">
        <v>23</v>
      </c>
      <c r="E9" t="s">
        <v>80</v>
      </c>
      <c r="F9" s="4">
        <v>0.96</v>
      </c>
      <c r="G9" s="5">
        <f>F9*B9</f>
        <v>0.96</v>
      </c>
    </row>
    <row r="10" spans="1:8" x14ac:dyDescent="0.25">
      <c r="A10" t="s">
        <v>94</v>
      </c>
      <c r="B10">
        <v>2</v>
      </c>
      <c r="C10" t="s">
        <v>24</v>
      </c>
      <c r="D10" t="s">
        <v>77</v>
      </c>
      <c r="E10" t="s">
        <v>81</v>
      </c>
      <c r="F10" s="4">
        <v>50</v>
      </c>
      <c r="G10" s="5"/>
      <c r="H10" t="s">
        <v>72</v>
      </c>
    </row>
    <row r="11" spans="1:8" x14ac:dyDescent="0.25">
      <c r="A11" t="s">
        <v>95</v>
      </c>
      <c r="B11">
        <v>2</v>
      </c>
      <c r="C11" t="s">
        <v>14</v>
      </c>
      <c r="D11" t="s">
        <v>71</v>
      </c>
      <c r="E11" t="s">
        <v>81</v>
      </c>
      <c r="F11" s="4">
        <v>20</v>
      </c>
      <c r="G11" s="5"/>
      <c r="H11" t="s">
        <v>72</v>
      </c>
    </row>
    <row r="12" spans="1:8" x14ac:dyDescent="0.25">
      <c r="A12" t="s">
        <v>97</v>
      </c>
      <c r="B12">
        <v>52</v>
      </c>
      <c r="C12" t="s">
        <v>98</v>
      </c>
      <c r="E12" t="s">
        <v>99</v>
      </c>
      <c r="F12" s="4">
        <v>2.5499999999999998</v>
      </c>
      <c r="G12" s="5">
        <f>F12*2</f>
        <v>5.0999999999999996</v>
      </c>
    </row>
    <row r="13" spans="1:8" x14ac:dyDescent="0.25">
      <c r="A13" t="s">
        <v>25</v>
      </c>
      <c r="B13">
        <v>1</v>
      </c>
      <c r="C13" t="s">
        <v>26</v>
      </c>
      <c r="D13" t="s">
        <v>27</v>
      </c>
      <c r="E13" t="s">
        <v>81</v>
      </c>
      <c r="F13" s="4"/>
      <c r="G13" s="5"/>
      <c r="H13" t="s">
        <v>72</v>
      </c>
    </row>
    <row r="14" spans="1:8" x14ac:dyDescent="0.25">
      <c r="A14" t="s">
        <v>28</v>
      </c>
      <c r="B14">
        <v>1</v>
      </c>
      <c r="C14" t="s">
        <v>29</v>
      </c>
      <c r="D14" t="s">
        <v>30</v>
      </c>
      <c r="E14" t="s">
        <v>85</v>
      </c>
      <c r="F14" s="4">
        <v>0.92</v>
      </c>
      <c r="G14" s="5">
        <f>F14*B14</f>
        <v>0.92</v>
      </c>
    </row>
    <row r="15" spans="1:8" x14ac:dyDescent="0.25">
      <c r="A15" t="s">
        <v>31</v>
      </c>
      <c r="B15">
        <v>2</v>
      </c>
      <c r="C15" t="s">
        <v>32</v>
      </c>
      <c r="D15" t="s">
        <v>33</v>
      </c>
      <c r="E15" t="s">
        <v>84</v>
      </c>
      <c r="F15" s="4">
        <v>0.1</v>
      </c>
      <c r="G15" s="5">
        <f>F15*B15</f>
        <v>0.2</v>
      </c>
      <c r="H15" t="s">
        <v>88</v>
      </c>
    </row>
    <row r="16" spans="1:8" x14ac:dyDescent="0.25">
      <c r="A16" t="s">
        <v>34</v>
      </c>
      <c r="B16">
        <v>2</v>
      </c>
      <c r="C16" t="s">
        <v>35</v>
      </c>
      <c r="D16" t="s">
        <v>10</v>
      </c>
      <c r="E16" t="s">
        <v>96</v>
      </c>
      <c r="F16" s="4">
        <v>0.21</v>
      </c>
      <c r="G16" s="5">
        <f>F16*B16</f>
        <v>0.42</v>
      </c>
    </row>
    <row r="17" spans="1:8" x14ac:dyDescent="0.25">
      <c r="A17" t="s">
        <v>36</v>
      </c>
      <c r="B17">
        <v>1</v>
      </c>
      <c r="C17" t="s">
        <v>37</v>
      </c>
      <c r="D17" t="s">
        <v>38</v>
      </c>
      <c r="E17" t="s">
        <v>86</v>
      </c>
      <c r="F17" s="4">
        <v>1.93</v>
      </c>
      <c r="G17" s="5">
        <f>F17*B17</f>
        <v>1.93</v>
      </c>
      <c r="H17" t="s">
        <v>100</v>
      </c>
    </row>
    <row r="18" spans="1:8" x14ac:dyDescent="0.25">
      <c r="A18" t="s">
        <v>39</v>
      </c>
      <c r="B18">
        <v>1</v>
      </c>
      <c r="C18" t="s">
        <v>40</v>
      </c>
      <c r="D18" t="s">
        <v>41</v>
      </c>
      <c r="E18" t="s">
        <v>81</v>
      </c>
      <c r="F18" s="4"/>
      <c r="G18" s="5"/>
      <c r="H18" t="s">
        <v>72</v>
      </c>
    </row>
    <row r="19" spans="1:8" x14ac:dyDescent="0.25">
      <c r="A19" t="s">
        <v>42</v>
      </c>
      <c r="B19">
        <v>1</v>
      </c>
      <c r="C19" t="s">
        <v>43</v>
      </c>
      <c r="D19" t="s">
        <v>44</v>
      </c>
      <c r="E19" t="s">
        <v>79</v>
      </c>
      <c r="F19" s="4">
        <v>0.3</v>
      </c>
      <c r="G19" s="5">
        <f>F19*B19</f>
        <v>0.3</v>
      </c>
    </row>
    <row r="20" spans="1:8" x14ac:dyDescent="0.25">
      <c r="A20" t="s">
        <v>45</v>
      </c>
      <c r="B20">
        <v>1</v>
      </c>
      <c r="C20" t="s">
        <v>46</v>
      </c>
      <c r="D20" t="s">
        <v>47</v>
      </c>
      <c r="E20" t="s">
        <v>81</v>
      </c>
      <c r="F20" s="4"/>
      <c r="G20" s="5"/>
      <c r="H20" t="s">
        <v>72</v>
      </c>
    </row>
    <row r="21" spans="1:8" x14ac:dyDescent="0.25">
      <c r="A21" t="s">
        <v>48</v>
      </c>
      <c r="B21">
        <v>1</v>
      </c>
      <c r="C21" t="s">
        <v>49</v>
      </c>
      <c r="D21" t="s">
        <v>50</v>
      </c>
      <c r="E21" t="s">
        <v>81</v>
      </c>
      <c r="F21" s="4"/>
      <c r="G21" s="5">
        <f>F21*B21</f>
        <v>0</v>
      </c>
      <c r="H21" t="s">
        <v>90</v>
      </c>
    </row>
    <row r="22" spans="1:8" x14ac:dyDescent="0.25">
      <c r="A22" t="s">
        <v>51</v>
      </c>
      <c r="B22">
        <v>1</v>
      </c>
      <c r="C22" t="s">
        <v>52</v>
      </c>
      <c r="D22" t="s">
        <v>53</v>
      </c>
      <c r="E22" t="s">
        <v>93</v>
      </c>
      <c r="F22" s="4">
        <v>0.61</v>
      </c>
      <c r="G22" s="5">
        <f>F22*B22</f>
        <v>0.61</v>
      </c>
    </row>
    <row r="23" spans="1:8" x14ac:dyDescent="0.25">
      <c r="A23" t="s">
        <v>54</v>
      </c>
      <c r="B23">
        <v>1</v>
      </c>
      <c r="C23" t="s">
        <v>55</v>
      </c>
      <c r="D23" t="s">
        <v>56</v>
      </c>
      <c r="E23" t="s">
        <v>81</v>
      </c>
      <c r="F23" s="4"/>
      <c r="G23" s="5"/>
      <c r="H23" t="s">
        <v>87</v>
      </c>
    </row>
    <row r="24" spans="1:8" x14ac:dyDescent="0.25">
      <c r="A24" t="s">
        <v>57</v>
      </c>
      <c r="B24">
        <v>1</v>
      </c>
      <c r="C24" t="s">
        <v>58</v>
      </c>
      <c r="D24" t="s">
        <v>59</v>
      </c>
      <c r="E24" t="s">
        <v>82</v>
      </c>
      <c r="F24" s="4">
        <v>1.5</v>
      </c>
      <c r="G24" s="5">
        <f>F24*B24</f>
        <v>1.5</v>
      </c>
    </row>
    <row r="25" spans="1:8" x14ac:dyDescent="0.25">
      <c r="A25" t="s">
        <v>60</v>
      </c>
      <c r="B25">
        <v>1</v>
      </c>
      <c r="C25" t="s">
        <v>61</v>
      </c>
      <c r="D25" t="s">
        <v>62</v>
      </c>
      <c r="E25" t="s">
        <v>81</v>
      </c>
      <c r="F25" s="4"/>
      <c r="G25" s="5"/>
      <c r="H25" t="s">
        <v>72</v>
      </c>
    </row>
    <row r="26" spans="1:8" x14ac:dyDescent="0.25">
      <c r="A26" t="s">
        <v>63</v>
      </c>
      <c r="B26">
        <v>2</v>
      </c>
      <c r="C26" t="s">
        <v>64</v>
      </c>
      <c r="D26" t="s">
        <v>65</v>
      </c>
      <c r="E26" t="s">
        <v>83</v>
      </c>
      <c r="F26" s="4">
        <v>0.24</v>
      </c>
      <c r="G26" s="5">
        <f>F26*B26</f>
        <v>0.48</v>
      </c>
      <c r="H26" t="s">
        <v>89</v>
      </c>
    </row>
    <row r="27" spans="1:8" x14ac:dyDescent="0.25">
      <c r="A27" t="s">
        <v>66</v>
      </c>
      <c r="B27">
        <v>1</v>
      </c>
      <c r="C27" t="s">
        <v>92</v>
      </c>
      <c r="D27" t="s">
        <v>67</v>
      </c>
      <c r="E27" t="s">
        <v>91</v>
      </c>
      <c r="F27" s="4">
        <v>0.46</v>
      </c>
      <c r="G27" s="5">
        <f>F27*B27</f>
        <v>0.46</v>
      </c>
      <c r="H27" t="s">
        <v>89</v>
      </c>
    </row>
    <row r="28" spans="1:8" x14ac:dyDescent="0.25">
      <c r="A28" t="s">
        <v>73</v>
      </c>
      <c r="B28">
        <v>1</v>
      </c>
      <c r="C28" t="s">
        <v>74</v>
      </c>
      <c r="F28" s="4"/>
      <c r="G28" s="5">
        <f>F28*B28</f>
        <v>0</v>
      </c>
    </row>
    <row r="29" spans="1:8" x14ac:dyDescent="0.25">
      <c r="F29" s="4"/>
      <c r="G29" s="5">
        <f>F29*B29</f>
        <v>0</v>
      </c>
    </row>
    <row r="30" spans="1:8" x14ac:dyDescent="0.25">
      <c r="F30" s="4"/>
      <c r="G30" s="5">
        <f>F30*B30</f>
        <v>0</v>
      </c>
    </row>
    <row r="31" spans="1:8" x14ac:dyDescent="0.25">
      <c r="F31" s="4"/>
      <c r="G31" s="5">
        <f>F31*B31</f>
        <v>0</v>
      </c>
    </row>
    <row r="32" spans="1:8" x14ac:dyDescent="0.25">
      <c r="F32" s="4"/>
      <c r="G32" s="5">
        <f>F32*B32</f>
        <v>0</v>
      </c>
    </row>
    <row r="33" spans="6:7" x14ac:dyDescent="0.25">
      <c r="F33" s="4"/>
      <c r="G33" s="5">
        <f>F33*B33</f>
        <v>0</v>
      </c>
    </row>
    <row r="35" spans="6:7" x14ac:dyDescent="0.25">
      <c r="F35" s="6">
        <f>SUM(G5:G33)</f>
        <v>25.570000000000004</v>
      </c>
    </row>
  </sheetData>
  <mergeCells count="1">
    <mergeCell ref="A3:C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5ED2ED67-326C-44F3-B8D9-61170735669F}">
            <xm:f>#REF!</xm:f>
            <x14:dxf>
              <font>
                <b/>
                <i val="0"/>
              </font>
              <fill>
                <patternFill>
                  <bgColor theme="9" tint="0.79998168889431442"/>
                </patternFill>
              </fill>
            </x14:dxf>
          </x14:cfRule>
          <xm:sqref>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D15-4432-4B03-86C4-811CFC990BA3}">
  <dimension ref="C6:G17"/>
  <sheetViews>
    <sheetView workbookViewId="0">
      <selection activeCell="G16" sqref="G16"/>
    </sheetView>
  </sheetViews>
  <sheetFormatPr defaultRowHeight="15" x14ac:dyDescent="0.25"/>
  <cols>
    <col min="3" max="3" width="13" customWidth="1"/>
  </cols>
  <sheetData>
    <row r="6" spans="3:7" x14ac:dyDescent="0.25">
      <c r="C6" t="s">
        <v>101</v>
      </c>
      <c r="D6" t="s">
        <v>105</v>
      </c>
      <c r="E6" t="s">
        <v>106</v>
      </c>
      <c r="F6" t="s">
        <v>104</v>
      </c>
    </row>
    <row r="7" spans="3:7" x14ac:dyDescent="0.25">
      <c r="C7" t="s">
        <v>102</v>
      </c>
      <c r="D7">
        <v>170</v>
      </c>
      <c r="E7">
        <v>8.0000000000000002E-3</v>
      </c>
      <c r="F7">
        <f>E7*D7</f>
        <v>1.36</v>
      </c>
    </row>
    <row r="8" spans="3:7" x14ac:dyDescent="0.25">
      <c r="C8" t="s">
        <v>102</v>
      </c>
      <c r="D8">
        <v>170</v>
      </c>
      <c r="E8">
        <v>8.0000000000000002E-3</v>
      </c>
      <c r="F8">
        <f t="shared" ref="F8:F17" si="0">E8*D8</f>
        <v>1.36</v>
      </c>
    </row>
    <row r="9" spans="3:7" x14ac:dyDescent="0.25">
      <c r="C9" t="s">
        <v>103</v>
      </c>
      <c r="D9">
        <v>170</v>
      </c>
      <c r="E9">
        <v>4.4999999999999997E-3</v>
      </c>
      <c r="F9">
        <f t="shared" si="0"/>
        <v>0.7649999999999999</v>
      </c>
    </row>
    <row r="10" spans="3:7" x14ac:dyDescent="0.25">
      <c r="C10" t="s">
        <v>103</v>
      </c>
      <c r="D10">
        <v>170</v>
      </c>
      <c r="E10">
        <v>4.4999999999999997E-3</v>
      </c>
      <c r="F10">
        <f t="shared" si="0"/>
        <v>0.7649999999999999</v>
      </c>
    </row>
    <row r="11" spans="3:7" x14ac:dyDescent="0.25">
      <c r="C11" t="s">
        <v>107</v>
      </c>
      <c r="D11">
        <v>12</v>
      </c>
      <c r="E11">
        <v>0.03</v>
      </c>
      <c r="F11">
        <f t="shared" si="0"/>
        <v>0.36</v>
      </c>
    </row>
    <row r="12" spans="3:7" x14ac:dyDescent="0.25">
      <c r="C12" t="s">
        <v>107</v>
      </c>
      <c r="D12">
        <v>12</v>
      </c>
      <c r="E12">
        <v>0.03</v>
      </c>
      <c r="F12">
        <f t="shared" si="0"/>
        <v>0.36</v>
      </c>
    </row>
    <row r="13" spans="3:7" x14ac:dyDescent="0.25">
      <c r="C13" t="s">
        <v>108</v>
      </c>
      <c r="D13">
        <v>5</v>
      </c>
      <c r="E13">
        <v>2.5000000000000001E-2</v>
      </c>
      <c r="F13">
        <f t="shared" si="0"/>
        <v>0.125</v>
      </c>
    </row>
    <row r="14" spans="3:7" x14ac:dyDescent="0.25">
      <c r="C14" t="s">
        <v>17</v>
      </c>
      <c r="D14">
        <v>5</v>
      </c>
      <c r="E14">
        <v>0.05</v>
      </c>
      <c r="F14">
        <f t="shared" si="0"/>
        <v>0.25</v>
      </c>
    </row>
    <row r="15" spans="3:7" x14ac:dyDescent="0.25">
      <c r="E15" s="1"/>
      <c r="F15" s="1">
        <f>SUM(F7:F14)</f>
        <v>5.3450000000000006</v>
      </c>
      <c r="G15">
        <v>0.5</v>
      </c>
    </row>
    <row r="16" spans="3:7" x14ac:dyDescent="0.25">
      <c r="G16" t="s">
        <v>109</v>
      </c>
    </row>
    <row r="17" spans="4:4" x14ac:dyDescent="0.25">
      <c r="D17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j 5 W n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P l a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W n T s P L k i 1 b A Q A A g Q I A A B M A H A B G b 3 J t d W x h c y 9 T Z W N 0 a W 9 u M S 5 t I K I Y A C i g F A A A A A A A A A A A A A A A A A A A A A A A A A A A A H V S X W v C M B R 9 F / o f L t 1 L h V J Q t j E m f R j t 5 m Q g S n 2 z Q 2 J 6 r Z l p I j e p K O J / X / w Y b t T l J c k 5 J + f c e 4 l B b o V W k J 3 3 T s 9 r e S 2 z Z I Q F D M V W Y C I 1 X 8 2 4 J n I K i E G i 9 V r g V q Z r 4 u i Q x G y i V P O 6 Q m W D N y E x S r S y 7 m I C P 3 3 O + 1 q X E i E l s c H 8 o y a d d + B H b v I u j E h / O W u T n + L g l J d f o / M + 0 h z J 5 M 1 q I m 4 2 f j u c p i h F J S x S 7 P f 8 E B I t 6 0 q Z + C m E V 8 V 1 I V Q Z d 7 o P 3 R D G t b a Y 2 Z 3 E + H q M h l r h Z z s 8 d 3 X n u 3 o q x x X w j q x w w b 5 r c c L m T n h h L n h w H k A I 0 w v + I m X G m W R k Y k v 1 b 8 t k y V T p H C e 7 N V 7 t J s S U W W i q z g U f S R P c y A / 3 e 3 9 Q u M Y G y j 7 e R 0 f d I Y S 9 n 6 I R p W J W k + O s Q 8 H i 1 p 6 o E e M r V m I D H 9 d M W W F 3 / 5 u 5 P 9 B 4 l d X r t R R I w F Q B h I u G o A H M O n + g Q 9 t r C X V z G r 1 v U E s B A i 0 A F A A C A A g A j 5 W n T q C E S 0 e m A A A A + A A A A B I A A A A A A A A A A A A A A A A A A A A A A E N v b m Z p Z y 9 Q Y W N r Y W d l L n h t b F B L A Q I t A B Q A A g A I A I + V p 0 4 P y u m r p A A A A O k A A A A T A A A A A A A A A A A A A A A A A P I A A A B b Q 2 9 u d G V u d F 9 U e X B l c 1 0 u e G 1 s U E s B A i 0 A F A A C A A g A j 5 W n T s P L k i 1 b A Q A A g Q I A A B M A A A A A A A A A A A A A A A A A 4 w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w A A A A A A A B c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e G l l Q 2 x v Y 2 t f Y 2 9 y c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I y O j Q z O j M 1 L j Q 0 N z I z N j R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h p Z U N s b 2 N r X 2 N v c n J l Y 3 Q v Q 2 h h b m d l Z C B U e X B l L n t J Z C w w f S Z x d W 9 0 O y w m c X V v d D t T Z W N 0 a W 9 u M S 9 O a X h p Z U N s b 2 N r X 2 N v c n J l Y 3 Q v Q 2 h h b m d l Z C B U e X B l L n t E Z X N p Z 2 5 h d G 9 y L D F 9 J n F 1 b 3 Q 7 L C Z x d W 9 0 O 1 N l Y 3 R p b 2 4 x L 0 5 p e G l l Q 2 x v Y 2 t f Y 2 9 y c m V j d C 9 D a G F u Z 2 V k I F R 5 c G U u e 1 B h Y 2 t h Z 2 U s M n 0 m c X V v d D s s J n F 1 b 3 Q 7 U 2 V j d G l v b j E v T m l 4 a W V D b G 9 j a 1 9 j b 3 J y Z W N 0 L 0 N o Y W 5 n Z W Q g V H l w Z S 5 7 U X V h b n R p d H k s M 3 0 m c X V v d D s s J n F 1 b 3 Q 7 U 2 V j d G l v b j E v T m l 4 a W V D b G 9 j a 1 9 j b 3 J y Z W N 0 L 0 N o Y W 5 n Z W Q g V H l w Z S 5 7 R G V z a W d u Y X R p b 2 4 s N H 0 m c X V v d D s s J n F 1 b 3 Q 7 U 2 V j d G l v b j E v T m l 4 a W V D b G 9 j a 1 9 j b 3 J y Z W N 0 L 0 N o Y W 5 n Z W Q g V H l w Z S 5 7 U 3 V w c G x p Z X I g Y W 5 k I H J l Z i w 1 f S Z x d W 9 0 O y w m c X V v d D t T Z W N 0 a W 9 u M S 9 O a X h p Z U N s b 2 N r X 2 N v c n J l Y 3 Q v Q 2 h h b m d l Z C B U e X B l L n s s N n 0 m c X V v d D s s J n F 1 b 3 Q 7 U 2 V j d G l v b j E v T m l 4 a W V D b G 9 j a 1 9 j b 3 J y Z W N 0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l 4 a W V D b G 9 j a 1 9 j b 3 J y Z W N 0 L 0 N o Y W 5 n Z W Q g V H l w Z S 5 7 S W Q s M H 0 m c X V v d D s s J n F 1 b 3 Q 7 U 2 V j d G l v b j E v T m l 4 a W V D b G 9 j a 1 9 j b 3 J y Z W N 0 L 0 N o Y W 5 n Z W Q g V H l w Z S 5 7 R G V z a W d u Y X R v c i w x f S Z x d W 9 0 O y w m c X V v d D t T Z W N 0 a W 9 u M S 9 O a X h p Z U N s b 2 N r X 2 N v c n J l Y 3 Q v Q 2 h h b m d l Z C B U e X B l L n t Q Y W N r Y W d l L D J 9 J n F 1 b 3 Q 7 L C Z x d W 9 0 O 1 N l Y 3 R p b 2 4 x L 0 5 p e G l l Q 2 x v Y 2 t f Y 2 9 y c m V j d C 9 D a G F u Z 2 V k I F R 5 c G U u e 1 F 1 Y W 5 0 a X R 5 L D N 9 J n F 1 b 3 Q 7 L C Z x d W 9 0 O 1 N l Y 3 R p b 2 4 x L 0 5 p e G l l Q 2 x v Y 2 t f Y 2 9 y c m V j d C 9 D a G F u Z 2 V k I F R 5 c G U u e 0 R l c 2 l n b m F 0 a W 9 u L D R 9 J n F 1 b 3 Q 7 L C Z x d W 9 0 O 1 N l Y 3 R p b 2 4 x L 0 5 p e G l l Q 2 x v Y 2 t f Y 2 9 y c m V j d C 9 D a G F u Z 2 V k I F R 5 c G U u e 1 N 1 c H B s a W V y I G F u Z C B y Z W Y s N X 0 m c X V v d D s s J n F 1 b 3 Q 7 U 2 V j d G l v b j E v T m l 4 a W V D b G 9 j a 1 9 j b 3 J y Z W N 0 L 0 N o Y W 5 n Z W Q g V H l w Z S 5 7 L D Z 9 J n F 1 b 3 Q 7 L C Z x d W 9 0 O 1 N l Y 3 R p b 2 4 x L 0 5 p e G l l Q 2 x v Y 2 t f Y 2 9 y c m V j d C 9 D a G F u Z 2 V k I F R 5 c G U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h p Z U N s b 2 N r X 2 N v c n J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4 a W V D b G 9 j a 1 9 j b 3 J y Z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e G l l Q 2 x v Y 2 t f Y 2 9 y c m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Z 0 p / J N 6 f T 6 f q I M K n j 6 O 0 A A A A A A I A A A A A A B B m A A A A A Q A A I A A A A L v X a w k 8 p h t E s f 9 F l P 4 0 m M L T u D I I t J u N L Y q g f o p A 2 g K r A A A A A A 6 A A A A A A g A A I A A A A L X l S J f U 0 B j D B u r h K F 5 m f R I m t i g U R F h 7 / G U S V S t d 3 o G t U A A A A E m N i A 1 v l G M 1 h o H A W L b l 6 v 0 / i K W 7 w N m n q M 8 L / q 3 z A W a 2 9 W R y j f y b 1 / V h R g S Z I + a G V Q Q g 4 l R 7 4 i U i o v J t I e A 0 p N A A n H f Y A x r O 4 S s o M f H o w T Y W Q A A A A B H I w t 6 K E M 8 Z i d 3 a R n c K G 9 x v 5 p X w 9 N c t R 3 j q t m n H 4 / y h r / h u 2 n 1 m 0 6 2 S I v 6 f T U z X L f t z X 1 a 8 E A k o c U y d w c g M 9 B c = < / D a t a M a s h u p > 
</file>

<file path=customXml/itemProps1.xml><?xml version="1.0" encoding="utf-8"?>
<ds:datastoreItem xmlns:ds="http://schemas.openxmlformats.org/officeDocument/2006/customXml" ds:itemID="{F09A4322-8354-458D-A6BC-C8D4F641C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NixieClockBOM</vt:lpstr>
      <vt:lpstr>Power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2019-05-08T16:03:26Z</dcterms:modified>
</cp:coreProperties>
</file>