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03250E21-FBF4-B943-86EB-A3293AD4836E}" xr6:coauthVersionLast="47" xr6:coauthVersionMax="47" xr10:uidLastSave="{00000000-0000-0000-0000-000000000000}"/>
  <bookViews>
    <workbookView xWindow="2240" yWindow="760" windowWidth="28000" windowHeight="18880" xr2:uid="{43DD2820-FE61-F645-B31F-194723807C3A}"/>
  </bookViews>
  <sheets>
    <sheet name="model" sheetId="1" r:id="rId1"/>
    <sheet name="model_functions" sheetId="7" r:id="rId2"/>
    <sheet name="apps" sheetId="15" r:id="rId3"/>
    <sheet name="admin" sheetId="14" r:id="rId4"/>
    <sheet name="help" sheetId="11" r:id="rId5"/>
    <sheet name="signals" sheetId="10" r:id="rId6"/>
    <sheet name="imports" sheetId="12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5" i="11"/>
  <c r="Y5" i="11" l="1"/>
  <c r="Z5" i="11"/>
  <c r="AA5" i="11"/>
  <c r="Y6" i="11"/>
  <c r="Z6" i="11"/>
  <c r="AA6" i="11"/>
  <c r="Y7" i="11"/>
  <c r="Z7" i="11"/>
  <c r="AA7" i="11"/>
  <c r="Y8" i="11"/>
  <c r="Z8" i="11"/>
  <c r="AA8" i="11"/>
  <c r="Y9" i="11"/>
  <c r="Z9" i="11"/>
  <c r="AA9" i="11"/>
  <c r="Y10" i="11"/>
  <c r="Z10" i="11"/>
  <c r="AB10" i="11" s="1"/>
  <c r="AA10" i="11"/>
  <c r="Y11" i="11"/>
  <c r="Z11" i="11"/>
  <c r="AA11" i="11"/>
  <c r="Y12" i="11"/>
  <c r="Z12" i="11"/>
  <c r="AB12" i="11" s="1"/>
  <c r="AA12" i="11"/>
  <c r="Y13" i="11"/>
  <c r="Z13" i="11"/>
  <c r="AB13" i="11" s="1"/>
  <c r="AA13" i="11"/>
  <c r="A9" i="11"/>
  <c r="A6" i="11"/>
  <c r="A7" i="11"/>
  <c r="A8" i="11"/>
  <c r="A10" i="11"/>
  <c r="A11" i="11"/>
  <c r="A12" i="11"/>
  <c r="A13" i="11"/>
  <c r="A5" i="11"/>
  <c r="AB5" i="11" l="1"/>
  <c r="D5" i="11"/>
  <c r="D6" i="11"/>
  <c r="D9" i="11"/>
  <c r="D7" i="11"/>
  <c r="D8" i="11"/>
  <c r="AB11" i="11"/>
  <c r="AB9" i="11"/>
  <c r="B9" i="11" s="1"/>
  <c r="AB8" i="11"/>
  <c r="B8" i="11" s="1"/>
  <c r="AB7" i="11"/>
  <c r="B7" i="11" s="1"/>
  <c r="AB6" i="11"/>
  <c r="B6" i="11" s="1"/>
  <c r="D10" i="11"/>
  <c r="B12" i="11"/>
  <c r="D13" i="11"/>
  <c r="D12" i="11"/>
  <c r="D11" i="11"/>
  <c r="B13" i="11"/>
  <c r="B5" i="11"/>
  <c r="B10" i="11"/>
  <c r="B11" i="11"/>
</calcChain>
</file>

<file path=xl/sharedStrings.xml><?xml version="1.0" encoding="utf-8"?>
<sst xmlns="http://schemas.openxmlformats.org/spreadsheetml/2006/main" count="344" uniqueCount="148">
  <si>
    <t>Variable</t>
  </si>
  <si>
    <t>Type</t>
  </si>
  <si>
    <t>Args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</si>
  <si>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</si>
  <si>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</si>
  <si>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</si>
  <si>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</si>
  <si>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</si>
  <si>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</si>
  <si>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</si>
  <si>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</si>
  <si>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basic</t>
  </si>
  <si>
    <t>"html"</t>
  </si>
  <si>
    <t>create</t>
  </si>
  <si>
    <t>delete</t>
  </si>
  <si>
    <t>retrieve</t>
  </si>
  <si>
    <t>update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</si>
  <si>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</si>
  <si>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</si>
  <si>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</si>
  <si>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</si>
  <si>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</si>
  <si>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</si>
  <si>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</si>
  <si>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</si>
  <si>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</si>
  <si>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</si>
  <si>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</si>
  <si>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</si>
  <si>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</si>
  <si>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</si>
  <si>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</si>
  <si>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</si>
  <si>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</si>
  <si>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models.DateTimeField(auto_now_add=True)</t>
  </si>
  <si>
    <t>models.DateTimeField(auto_now=True)</t>
  </si>
  <si>
    <t>models.CharField</t>
  </si>
  <si>
    <t>models.URLField</t>
  </si>
  <si>
    <t>models.TextField</t>
  </si>
  <si>
    <t>models.DateTimeField</t>
  </si>
  <si>
    <t>models.IntegerField</t>
  </si>
  <si>
    <t>models.ForeignKey</t>
  </si>
  <si>
    <t>history</t>
  </si>
  <si>
    <t>HistoricalRecords</t>
  </si>
  <si>
    <t>HistoricalRecords()</t>
  </si>
  <si>
    <t>"History"</t>
  </si>
  <si>
    <t>class</t>
  </si>
  <si>
    <t>on_delete=models.CASCADE)</t>
  </si>
  <si>
    <t>find (</t>
  </si>
  <si>
    <t>length</t>
  </si>
  <si>
    <t>diff</t>
  </si>
  <si>
    <t>user</t>
  </si>
  <si>
    <t>product</t>
  </si>
  <si>
    <t>quantity</t>
  </si>
  <si>
    <t>#</t>
  </si>
  <si>
    <t>models.CharField(max_length=20)</t>
  </si>
  <si>
    <t>FIN =</t>
  </si>
  <si>
    <t>models.ForeignKey(Product,on_delete=models.CASCADE)</t>
  </si>
  <si>
    <t>from</t>
  </si>
  <si>
    <t>django.db</t>
  </si>
  <si>
    <t>import</t>
  </si>
  <si>
    <t>models</t>
  </si>
  <si>
    <t>django.contrib.auth.models</t>
  </si>
  <si>
    <t>User</t>
  </si>
  <si>
    <t>return</t>
  </si>
  <si>
    <t>UserProfile</t>
  </si>
  <si>
    <t>models.OneToOneField</t>
  </si>
  <si>
    <t>from django.contrib.auth.models import User</t>
  </si>
  <si>
    <t>authenticated</t>
  </si>
  <si>
    <t>session_key</t>
  </si>
  <si>
    <t>models.CharField(max_length=40)</t>
  </si>
  <si>
    <t>start_time</t>
  </si>
  <si>
    <t>end_time</t>
  </si>
  <si>
    <t>ip_address</t>
  </si>
  <si>
    <t>else</t>
  </si>
  <si>
    <t>'Anonymous'}"</t>
  </si>
  <si>
    <t>UserSession</t>
  </si>
  <si>
    <t xml:space="preserve">    class Meta:
        verbose_name = 'UserSession'
        verbose_name_plural = 'UserSessions'</t>
  </si>
  <si>
    <t>models.ForeignKey(User,on_delete=models.CASCADE,null=True,blank=True)#Linktotheuser,if</t>
  </si>
  <si>
    <t>models.DateTimeField(null=True,blank=True)</t>
  </si>
  <si>
    <t>user_session=models.ForeignKey(UserSession,</t>
  </si>
  <si>
    <t>timestamp=models.DateTimeField(auto_now_add=True)</t>
  </si>
  <si>
    <t>JSON</t>
  </si>
  <si>
    <t>details</t>
  </si>
  <si>
    <t>f"Event</t>
  </si>
  <si>
    <t>{self.event_type}</t>
  </si>
  <si>
    <t>at</t>
  </si>
  <si>
    <t>{self.timestamp}</t>
  </si>
  <si>
    <t>during</t>
  </si>
  <si>
    <t>{self.user_session.session_key}"</t>
  </si>
  <si>
    <t>Event</t>
  </si>
  <si>
    <t>user_session</t>
  </si>
  <si>
    <t>models.ForeignKey(UserSession,on_delete=models.CASCADE)</t>
  </si>
  <si>
    <t>event_type</t>
  </si>
  <si>
    <t>models.CharField(max_length=100)#e.g.,'page_visit','button_click'</t>
  </si>
  <si>
    <t>timestamp</t>
  </si>
  <si>
    <t>models.TextField()#JSONstringforadditionaleventdetails</t>
  </si>
  <si>
    <t>def __str__(self): return f"Event {self.event_type} at {self.timestamp} during {self.user_session.session_key}"</t>
  </si>
  <si>
    <t>def __str__(self): return f"Session {self.session_key} for {self.user.username if self.user else 'Anonymous'}"</t>
  </si>
  <si>
    <t>def __str__(self): return f"Device for session {self.user_session.session_key}"</t>
  </si>
  <si>
    <t>UserDevice</t>
  </si>
  <si>
    <t>device_details</t>
  </si>
  <si>
    <t>models.TextField()#e.g.,'page_visit','button_click'</t>
  </si>
  <si>
    <t>url</t>
  </si>
  <si>
    <t>models.URLField()#e.g.,'page_visit','button_click'</t>
  </si>
  <si>
    <t>PageView</t>
  </si>
  <si>
    <t>ClickEvent</t>
  </si>
  <si>
    <t>element_id</t>
  </si>
  <si>
    <t>models.CharField(max_length=100)#IDoftheclickedelement</t>
  </si>
  <si>
    <t>SearchQuery</t>
  </si>
  <si>
    <t>query</t>
  </si>
  <si>
    <t>models.TextField()#IDoftheclickedelement</t>
  </si>
  <si>
    <t>Stores</t>
  </si>
  <si>
    <t>preferences</t>
  </si>
  <si>
    <t>as</t>
  </si>
  <si>
    <t>a</t>
  </si>
  <si>
    <t>object</t>
  </si>
  <si>
    <t>UserPreference</t>
  </si>
  <si>
    <t>models.JSONField</t>
  </si>
  <si>
    <t>CartActivity</t>
  </si>
  <si>
    <t>activity_type</t>
  </si>
  <si>
    <t>models.CharField(max_length=100)#e.g.,'add_to_cart','remove_from_cart'aJSONobject</t>
  </si>
  <si>
    <t>models.IntegerField()details</t>
  </si>
  <si>
    <t>models.OneToOneField(User,on_delete=models.CASCADE)</t>
  </si>
  <si>
    <t>models.JSONField()#StorespreferencesasaJSONobject</t>
  </si>
  <si>
    <t>Wishlist</t>
  </si>
  <si>
    <t>models.ForeignKey(User,on_delete=models.CASCADE)</t>
  </si>
  <si>
    <t>models.ForeignKey(Product,on_delete=models.CASCADE)#StorespreferencesasaJSONobject</t>
  </si>
  <si>
    <t>added_on</t>
  </si>
  <si>
    <t xml:space="preserve">    class Meta:
        verbose_name = 'UserDevice'
        verbose_name_plural = 'UserDevices'</t>
  </si>
  <si>
    <t xml:space="preserve">    class Meta:
        verbose_name = 'Event'
        verbose_name_plural = 'Events'</t>
  </si>
  <si>
    <t xml:space="preserve">    class Meta:
        verbose_name = 'PageView'
        verbose_name_plural = 'PageViews'</t>
  </si>
  <si>
    <t xml:space="preserve">    class Meta:
        verbose_name = 'UserPreference'
        verbose_name_plural = 'UserPreferences'</t>
  </si>
  <si>
    <t xml:space="preserve">    class Meta:
        verbose_name = 'SearchQuery'
        verbose_name_plural = 'SearchQuerys'</t>
  </si>
  <si>
    <t>def __str__(self): return f"Device for session {self.user.username}"</t>
  </si>
  <si>
    <t xml:space="preserve">    class Meta:
        verbose_name = 'CartActivity'
        verbose_name_plural = 'CartActivities'</t>
  </si>
  <si>
    <t xml:space="preserve">    class Meta:
        verbose_name = 'Wishlist'
        verbose_name_plural = 'Wishlists'</t>
  </si>
  <si>
    <t>UserFeedback</t>
  </si>
  <si>
    <t>feedback</t>
  </si>
  <si>
    <t>models.TextField()#StorespreferencesasaJSONobject</t>
  </si>
  <si>
    <t>ErrorLog(models.Model):</t>
  </si>
  <si>
    <t>error_message=models.TextField()</t>
  </si>
  <si>
    <t>ErrorLog</t>
  </si>
  <si>
    <t>error_message</t>
  </si>
  <si>
    <t xml:space="preserve">    class Meta:
        verbose_name = 'UserFeedback'
        verbose_name_plural = 'UserFeedbacks'</t>
  </si>
  <si>
    <t xml:space="preserve">    class Meta:
        verbose_name = 'ErrorLog'
        verbose_name_plural = 'ErrorLogs'</t>
  </si>
  <si>
    <t># apps.py
from django.apps import AppConfig
class YourAppConfig(AppConfig):
    name = 'your_app'
    def ready(self):
        import your_app.signals</t>
  </si>
  <si>
    <t>from django.db.models.signals import post_save, post_delete
from django.dispatch import receiver
from .models import Wishlist, CartActivity, UserFeedback, ErrorLog, UserPreference, ClickEvent, PageView, SearchQuery
# For Wishlist
@receiver(post_save, sender=Wishlist)
def wishlist_item_saved(sender, instance, created, **kwargs):
    if created:
        # Notify user about wishlist item, e.g., a sale or restock
        pass
# For CartActivity
@receiver(post_save, sender=CartActivity)
def cart_activity_saved(sender, instance, created, **kwargs):
    if created:
        # Update inventory or send cart abandonment reminders
        pass
# For UserFeedback
@receiver(post_save, sender=UserFeedback)
def user_feedback_saved(sender, instance, created, **kwargs):
    if created:
        # Trigger review/response process
        pass
# For ErrorLog
@receiver(post_save, sender=ErrorLog)
def error_logged(sender, instance, created, **kwargs):
    if created:
        # Send alert to admin or trigger incident response
        pass
# For UserPreference
@receiver(post_save, sender=UserPreference)
def user_preference_saved(sender, instance, created, **kwargs):
    # Apply user preferences, like UI themes or content filters
    pass
# For ClickEvent
@receiver(post_save, sender=ClickEvent)
def click_event_saved(sender, instance, created, **kwargs):
    if created:
        # Log data for click analytics or real-time engagement
        pass
# For PageView
@receiver(post_save, sender=PageView)
def page_view_saved(sender, instance, created, **kwargs):
    if created:
        # Analytics tracking or cache updating
        pass
# For SearchQuery
@receiver(post_save, sender=SearchQuery)
def search_query_saved(sender, instance, created, **kwargs):
    if created:
        # Update search functionality or provide personalized results
       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</si>
</sst>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Y77"/>
  <sheetViews>
    <sheetView tabSelected="1" topLeftCell="A17" zoomScale="120" zoomScaleNormal="120" workbookViewId="0">
      <selection activeCell="A46" sqref="A46"/>
    </sheetView>
  </sheetViews>
  <sheetFormatPr baseColWidth="10" defaultRowHeight="16" x14ac:dyDescent="0.2"/>
  <cols>
    <col min="1" max="1" width="18" customWidth="1"/>
    <col min="2" max="2" width="24.1640625" bestFit="1" customWidth="1"/>
    <col min="3" max="3" width="28.33203125" bestFit="1" customWidth="1"/>
    <col min="4" max="4" width="72.33203125" bestFit="1" customWidth="1"/>
    <col min="5" max="5" width="32.1640625" customWidth="1"/>
    <col min="6" max="6" width="40.33203125" customWidth="1"/>
    <col min="7" max="12" width="11.1640625" customWidth="1"/>
  </cols>
  <sheetData>
    <row r="1" spans="1:25" x14ac:dyDescent="0.2">
      <c r="A1" t="s">
        <v>0</v>
      </c>
      <c r="B1" t="s">
        <v>1</v>
      </c>
      <c r="C1" t="s">
        <v>33</v>
      </c>
      <c r="D1" t="s">
        <v>2</v>
      </c>
      <c r="E1" t="s">
        <v>32</v>
      </c>
      <c r="F1" t="s">
        <v>10</v>
      </c>
      <c r="G1" t="s">
        <v>20</v>
      </c>
      <c r="H1" t="s">
        <v>24</v>
      </c>
      <c r="I1" t="s">
        <v>21</v>
      </c>
      <c r="J1" t="s">
        <v>22</v>
      </c>
      <c r="K1" t="s">
        <v>18</v>
      </c>
      <c r="L1" t="s">
        <v>19</v>
      </c>
      <c r="M1" t="s">
        <v>5</v>
      </c>
      <c r="N1" t="s">
        <v>6</v>
      </c>
      <c r="O1" t="s">
        <v>7</v>
      </c>
      <c r="P1" t="s">
        <v>8</v>
      </c>
      <c r="Q1" t="s">
        <v>23</v>
      </c>
      <c r="R1" t="s">
        <v>30</v>
      </c>
      <c r="S1" t="s">
        <v>31</v>
      </c>
      <c r="T1" t="s">
        <v>28</v>
      </c>
      <c r="U1" t="s">
        <v>29</v>
      </c>
      <c r="V1" t="s">
        <v>9</v>
      </c>
      <c r="W1" t="s">
        <v>25</v>
      </c>
      <c r="X1" t="s">
        <v>26</v>
      </c>
      <c r="Y1" t="s">
        <v>27</v>
      </c>
    </row>
    <row r="2" spans="1:25" x14ac:dyDescent="0.2">
      <c r="A2" t="s">
        <v>51</v>
      </c>
      <c r="B2" t="s">
        <v>41</v>
      </c>
      <c r="C2" t="s">
        <v>76</v>
      </c>
      <c r="D2" t="s">
        <v>78</v>
      </c>
      <c r="E2" s="2"/>
      <c r="U2" s="2"/>
      <c r="V2" s="2"/>
      <c r="W2" s="2"/>
      <c r="Y2" s="2"/>
    </row>
    <row r="3" spans="1:25" x14ac:dyDescent="0.2">
      <c r="A3" t="s">
        <v>69</v>
      </c>
      <c r="B3" t="s">
        <v>36</v>
      </c>
      <c r="C3" t="s">
        <v>76</v>
      </c>
      <c r="D3" t="s">
        <v>70</v>
      </c>
      <c r="Q3" s="2"/>
      <c r="U3" s="2"/>
      <c r="W3" s="2"/>
      <c r="Y3" s="2"/>
    </row>
    <row r="4" spans="1:25" x14ac:dyDescent="0.2">
      <c r="A4" t="s">
        <v>71</v>
      </c>
      <c r="B4" t="s">
        <v>39</v>
      </c>
      <c r="C4" t="s">
        <v>76</v>
      </c>
      <c r="D4" t="s">
        <v>34</v>
      </c>
      <c r="O4" s="2"/>
      <c r="P4" s="2"/>
      <c r="U4" s="2"/>
      <c r="W4" s="2"/>
      <c r="Y4" s="2"/>
    </row>
    <row r="5" spans="1:25" x14ac:dyDescent="0.2">
      <c r="A5" t="s">
        <v>72</v>
      </c>
      <c r="B5" t="s">
        <v>39</v>
      </c>
      <c r="C5" t="s">
        <v>76</v>
      </c>
      <c r="D5" t="s">
        <v>79</v>
      </c>
      <c r="U5" s="2"/>
      <c r="W5" s="2"/>
      <c r="Y5" s="2"/>
    </row>
    <row r="6" spans="1:25" x14ac:dyDescent="0.2">
      <c r="A6" t="s">
        <v>73</v>
      </c>
      <c r="B6" t="s">
        <v>36</v>
      </c>
      <c r="C6" t="s">
        <v>76</v>
      </c>
      <c r="D6" t="s">
        <v>55</v>
      </c>
      <c r="U6" s="2"/>
      <c r="W6" s="2"/>
      <c r="Y6" s="2"/>
    </row>
    <row r="7" spans="1:25" x14ac:dyDescent="0.2">
      <c r="A7" t="s">
        <v>42</v>
      </c>
      <c r="B7" t="s">
        <v>43</v>
      </c>
      <c r="C7" t="s">
        <v>76</v>
      </c>
      <c r="D7" t="s">
        <v>44</v>
      </c>
      <c r="E7" t="s">
        <v>45</v>
      </c>
    </row>
    <row r="8" spans="1:25" x14ac:dyDescent="0.2">
      <c r="A8" t="s">
        <v>91</v>
      </c>
      <c r="B8" t="s">
        <v>41</v>
      </c>
      <c r="C8" t="s">
        <v>90</v>
      </c>
      <c r="D8" t="s">
        <v>92</v>
      </c>
      <c r="N8" s="2"/>
      <c r="U8" s="2"/>
      <c r="W8" s="2"/>
      <c r="Y8" s="2"/>
    </row>
    <row r="9" spans="1:25" x14ac:dyDescent="0.2">
      <c r="A9" t="s">
        <v>93</v>
      </c>
      <c r="B9" t="s">
        <v>36</v>
      </c>
      <c r="C9" t="s">
        <v>90</v>
      </c>
      <c r="D9" t="s">
        <v>94</v>
      </c>
      <c r="O9" s="2"/>
      <c r="P9" s="2"/>
      <c r="U9" s="2"/>
      <c r="W9" s="2"/>
      <c r="Y9" s="2"/>
    </row>
    <row r="10" spans="1:25" x14ac:dyDescent="0.2">
      <c r="A10" t="s">
        <v>95</v>
      </c>
      <c r="B10" t="s">
        <v>39</v>
      </c>
      <c r="C10" t="s">
        <v>90</v>
      </c>
      <c r="D10" t="s">
        <v>34</v>
      </c>
      <c r="O10" s="2"/>
      <c r="P10" s="2"/>
      <c r="U10" s="2"/>
      <c r="W10" s="2"/>
      <c r="Y10" s="2"/>
    </row>
    <row r="11" spans="1:25" x14ac:dyDescent="0.2">
      <c r="A11" t="s">
        <v>83</v>
      </c>
      <c r="B11" t="s">
        <v>38</v>
      </c>
      <c r="C11" t="s">
        <v>90</v>
      </c>
      <c r="D11" t="s">
        <v>96</v>
      </c>
      <c r="R11" s="2"/>
      <c r="U11" s="2"/>
      <c r="W11" s="2"/>
      <c r="Y11" s="2"/>
    </row>
    <row r="12" spans="1:25" x14ac:dyDescent="0.2">
      <c r="A12" t="s">
        <v>42</v>
      </c>
      <c r="B12" t="s">
        <v>43</v>
      </c>
      <c r="C12" t="s">
        <v>90</v>
      </c>
      <c r="D12" t="s">
        <v>44</v>
      </c>
      <c r="E12" t="s">
        <v>45</v>
      </c>
    </row>
    <row r="13" spans="1:25" x14ac:dyDescent="0.2">
      <c r="A13" t="s">
        <v>91</v>
      </c>
      <c r="B13" t="s">
        <v>41</v>
      </c>
      <c r="C13" t="s">
        <v>100</v>
      </c>
      <c r="D13" t="s">
        <v>92</v>
      </c>
    </row>
    <row r="14" spans="1:25" x14ac:dyDescent="0.2">
      <c r="A14" t="s">
        <v>101</v>
      </c>
      <c r="B14" t="s">
        <v>38</v>
      </c>
      <c r="C14" t="s">
        <v>100</v>
      </c>
      <c r="D14" t="s">
        <v>102</v>
      </c>
      <c r="S14" s="2"/>
      <c r="U14" s="2"/>
      <c r="W14" s="2"/>
      <c r="Y14" s="2"/>
    </row>
    <row r="15" spans="1:25" x14ac:dyDescent="0.2">
      <c r="A15" t="s">
        <v>95</v>
      </c>
      <c r="B15" t="s">
        <v>39</v>
      </c>
      <c r="C15" t="s">
        <v>100</v>
      </c>
      <c r="D15" t="s">
        <v>34</v>
      </c>
    </row>
    <row r="16" spans="1:25" x14ac:dyDescent="0.2">
      <c r="A16" t="s">
        <v>42</v>
      </c>
      <c r="B16" t="s">
        <v>43</v>
      </c>
      <c r="C16" t="s">
        <v>100</v>
      </c>
      <c r="D16" t="s">
        <v>44</v>
      </c>
      <c r="E16" t="s">
        <v>45</v>
      </c>
    </row>
    <row r="17" spans="1:25" x14ac:dyDescent="0.2">
      <c r="A17" t="s">
        <v>91</v>
      </c>
      <c r="B17" t="s">
        <v>41</v>
      </c>
      <c r="C17" t="s">
        <v>105</v>
      </c>
      <c r="D17" t="s">
        <v>92</v>
      </c>
    </row>
    <row r="18" spans="1:25" x14ac:dyDescent="0.2">
      <c r="A18" t="s">
        <v>103</v>
      </c>
      <c r="B18" t="s">
        <v>37</v>
      </c>
      <c r="C18" t="s">
        <v>105</v>
      </c>
      <c r="D18" t="s">
        <v>104</v>
      </c>
    </row>
    <row r="19" spans="1:25" x14ac:dyDescent="0.2">
      <c r="A19" t="s">
        <v>95</v>
      </c>
      <c r="B19" t="s">
        <v>39</v>
      </c>
      <c r="C19" t="s">
        <v>105</v>
      </c>
      <c r="D19" t="s">
        <v>34</v>
      </c>
      <c r="O19" s="2"/>
      <c r="P19" s="2"/>
      <c r="U19" s="2"/>
      <c r="W19" s="2"/>
      <c r="Y19" s="2"/>
    </row>
    <row r="20" spans="1:25" x14ac:dyDescent="0.2">
      <c r="A20" t="s">
        <v>42</v>
      </c>
      <c r="B20" t="s">
        <v>43</v>
      </c>
      <c r="C20" t="s">
        <v>105</v>
      </c>
      <c r="D20" t="s">
        <v>44</v>
      </c>
      <c r="E20" t="s">
        <v>45</v>
      </c>
    </row>
    <row r="21" spans="1:25" x14ac:dyDescent="0.2">
      <c r="A21" t="s">
        <v>91</v>
      </c>
      <c r="B21" t="s">
        <v>41</v>
      </c>
      <c r="C21" t="s">
        <v>106</v>
      </c>
      <c r="D21" t="s">
        <v>92</v>
      </c>
      <c r="O21" s="2"/>
      <c r="P21" s="2"/>
      <c r="U21" s="2"/>
      <c r="W21" s="2"/>
      <c r="Y21" s="2"/>
    </row>
    <row r="22" spans="1:25" x14ac:dyDescent="0.2">
      <c r="A22" t="s">
        <v>107</v>
      </c>
      <c r="B22" t="s">
        <v>36</v>
      </c>
      <c r="C22" t="s">
        <v>106</v>
      </c>
      <c r="D22" t="s">
        <v>108</v>
      </c>
    </row>
    <row r="23" spans="1:25" x14ac:dyDescent="0.2">
      <c r="A23" t="s">
        <v>95</v>
      </c>
      <c r="B23" t="s">
        <v>39</v>
      </c>
      <c r="C23" t="s">
        <v>106</v>
      </c>
      <c r="D23" t="s">
        <v>34</v>
      </c>
    </row>
    <row r="24" spans="1:25" x14ac:dyDescent="0.2">
      <c r="A24" t="s">
        <v>42</v>
      </c>
      <c r="B24" t="s">
        <v>43</v>
      </c>
      <c r="C24" t="s">
        <v>106</v>
      </c>
      <c r="D24" t="s">
        <v>44</v>
      </c>
      <c r="E24" t="s">
        <v>45</v>
      </c>
    </row>
    <row r="25" spans="1:25" x14ac:dyDescent="0.2">
      <c r="A25" t="s">
        <v>91</v>
      </c>
      <c r="B25" t="s">
        <v>41</v>
      </c>
      <c r="C25" t="s">
        <v>109</v>
      </c>
      <c r="D25" t="s">
        <v>92</v>
      </c>
    </row>
    <row r="26" spans="1:25" x14ac:dyDescent="0.2">
      <c r="A26" t="s">
        <v>110</v>
      </c>
      <c r="B26" t="s">
        <v>38</v>
      </c>
      <c r="C26" t="s">
        <v>109</v>
      </c>
      <c r="D26" t="s">
        <v>111</v>
      </c>
    </row>
    <row r="27" spans="1:25" x14ac:dyDescent="0.2">
      <c r="A27" t="s">
        <v>95</v>
      </c>
      <c r="B27" t="s">
        <v>39</v>
      </c>
      <c r="C27" t="s">
        <v>109</v>
      </c>
      <c r="D27" t="s">
        <v>34</v>
      </c>
    </row>
    <row r="28" spans="1:25" x14ac:dyDescent="0.2">
      <c r="A28" t="s">
        <v>42</v>
      </c>
      <c r="B28" t="s">
        <v>43</v>
      </c>
      <c r="C28" t="s">
        <v>109</v>
      </c>
      <c r="D28" t="s">
        <v>44</v>
      </c>
      <c r="E28" t="s">
        <v>45</v>
      </c>
    </row>
    <row r="29" spans="1:25" x14ac:dyDescent="0.2">
      <c r="A29" t="s">
        <v>51</v>
      </c>
      <c r="B29" t="s">
        <v>66</v>
      </c>
      <c r="C29" t="s">
        <v>117</v>
      </c>
      <c r="D29" t="s">
        <v>123</v>
      </c>
    </row>
    <row r="30" spans="1:25" x14ac:dyDescent="0.2">
      <c r="A30" t="s">
        <v>113</v>
      </c>
      <c r="B30" t="s">
        <v>118</v>
      </c>
      <c r="C30" t="s">
        <v>117</v>
      </c>
      <c r="D30" t="s">
        <v>124</v>
      </c>
    </row>
    <row r="31" spans="1:25" x14ac:dyDescent="0.2">
      <c r="A31" t="s">
        <v>42</v>
      </c>
      <c r="B31" t="s">
        <v>43</v>
      </c>
      <c r="C31" t="s">
        <v>117</v>
      </c>
      <c r="D31" t="s">
        <v>44</v>
      </c>
      <c r="E31" t="s">
        <v>45</v>
      </c>
    </row>
    <row r="32" spans="1:25" x14ac:dyDescent="0.2">
      <c r="A32" s="3" t="s">
        <v>91</v>
      </c>
      <c r="B32" s="3" t="s">
        <v>41</v>
      </c>
      <c r="C32" s="3" t="s">
        <v>119</v>
      </c>
      <c r="D32" s="3" t="s">
        <v>92</v>
      </c>
    </row>
    <row r="33" spans="1:25" x14ac:dyDescent="0.2">
      <c r="A33" s="3" t="s">
        <v>120</v>
      </c>
      <c r="B33" s="3" t="s">
        <v>36</v>
      </c>
      <c r="C33" s="3" t="s">
        <v>119</v>
      </c>
      <c r="D33" s="3" t="s">
        <v>121</v>
      </c>
      <c r="O33" s="2"/>
      <c r="P33" s="2"/>
      <c r="U33" s="2"/>
      <c r="W33" s="2"/>
      <c r="Y33" s="2"/>
    </row>
    <row r="34" spans="1:25" x14ac:dyDescent="0.2">
      <c r="A34" s="3" t="s">
        <v>52</v>
      </c>
      <c r="B34" s="3" t="s">
        <v>41</v>
      </c>
      <c r="C34" s="3" t="s">
        <v>119</v>
      </c>
      <c r="D34" s="3" t="s">
        <v>57</v>
      </c>
      <c r="O34" s="2"/>
      <c r="P34" s="2"/>
      <c r="U34" s="2"/>
      <c r="W34" s="2"/>
      <c r="Y34" s="2"/>
    </row>
    <row r="35" spans="1:25" x14ac:dyDescent="0.2">
      <c r="A35" s="3" t="s">
        <v>53</v>
      </c>
      <c r="B35" s="3" t="s">
        <v>40</v>
      </c>
      <c r="C35" s="3" t="s">
        <v>119</v>
      </c>
      <c r="D35" s="3" t="s">
        <v>122</v>
      </c>
    </row>
    <row r="36" spans="1:25" x14ac:dyDescent="0.2">
      <c r="A36" s="3" t="s">
        <v>95</v>
      </c>
      <c r="B36" s="3" t="s">
        <v>39</v>
      </c>
      <c r="C36" s="3" t="s">
        <v>119</v>
      </c>
      <c r="D36" s="3" t="s">
        <v>34</v>
      </c>
    </row>
    <row r="37" spans="1:25" x14ac:dyDescent="0.2">
      <c r="A37" t="s">
        <v>42</v>
      </c>
      <c r="B37" t="s">
        <v>43</v>
      </c>
      <c r="C37" s="3" t="s">
        <v>119</v>
      </c>
      <c r="D37" t="s">
        <v>44</v>
      </c>
      <c r="E37" t="s">
        <v>45</v>
      </c>
    </row>
    <row r="38" spans="1:25" x14ac:dyDescent="0.2">
      <c r="A38" t="s">
        <v>51</v>
      </c>
      <c r="B38" t="s">
        <v>41</v>
      </c>
      <c r="C38" t="s">
        <v>125</v>
      </c>
      <c r="D38" t="s">
        <v>126</v>
      </c>
    </row>
    <row r="39" spans="1:25" x14ac:dyDescent="0.2">
      <c r="A39" t="s">
        <v>52</v>
      </c>
      <c r="B39" t="s">
        <v>41</v>
      </c>
      <c r="C39" t="s">
        <v>125</v>
      </c>
      <c r="D39" t="s">
        <v>127</v>
      </c>
    </row>
    <row r="40" spans="1:25" x14ac:dyDescent="0.2">
      <c r="A40" t="s">
        <v>128</v>
      </c>
      <c r="B40" t="s">
        <v>39</v>
      </c>
      <c r="C40" t="s">
        <v>125</v>
      </c>
      <c r="D40" t="s">
        <v>34</v>
      </c>
    </row>
    <row r="41" spans="1:25" x14ac:dyDescent="0.2">
      <c r="A41" t="s">
        <v>3</v>
      </c>
      <c r="B41" t="s">
        <v>39</v>
      </c>
      <c r="C41" t="s">
        <v>125</v>
      </c>
      <c r="D41" t="s">
        <v>34</v>
      </c>
    </row>
    <row r="42" spans="1:25" x14ac:dyDescent="0.2">
      <c r="A42" t="s">
        <v>4</v>
      </c>
      <c r="B42" t="s">
        <v>39</v>
      </c>
      <c r="C42" t="s">
        <v>125</v>
      </c>
      <c r="D42" t="s">
        <v>35</v>
      </c>
    </row>
    <row r="43" spans="1:25" x14ac:dyDescent="0.2">
      <c r="A43" t="s">
        <v>42</v>
      </c>
      <c r="B43" t="s">
        <v>43</v>
      </c>
      <c r="C43" t="s">
        <v>125</v>
      </c>
      <c r="D43" t="s">
        <v>44</v>
      </c>
      <c r="E43" t="s">
        <v>45</v>
      </c>
    </row>
    <row r="44" spans="1:25" x14ac:dyDescent="0.2">
      <c r="A44" t="s">
        <v>91</v>
      </c>
      <c r="B44" t="s">
        <v>41</v>
      </c>
      <c r="C44" t="s">
        <v>137</v>
      </c>
      <c r="D44" t="s">
        <v>92</v>
      </c>
      <c r="O44" s="2"/>
      <c r="P44" s="2"/>
      <c r="U44" s="2"/>
      <c r="W44" s="2"/>
      <c r="Y44" s="2"/>
    </row>
    <row r="45" spans="1:25" x14ac:dyDescent="0.2">
      <c r="A45" t="s">
        <v>138</v>
      </c>
      <c r="B45" t="s">
        <v>38</v>
      </c>
      <c r="C45" t="s">
        <v>137</v>
      </c>
      <c r="D45" t="s">
        <v>139</v>
      </c>
    </row>
    <row r="46" spans="1:25" x14ac:dyDescent="0.2">
      <c r="A46" t="s">
        <v>95</v>
      </c>
      <c r="B46" t="s">
        <v>39</v>
      </c>
      <c r="C46" t="s">
        <v>137</v>
      </c>
      <c r="D46" t="s">
        <v>34</v>
      </c>
    </row>
    <row r="47" spans="1:25" x14ac:dyDescent="0.2">
      <c r="A47" t="s">
        <v>91</v>
      </c>
      <c r="B47" t="s">
        <v>41</v>
      </c>
      <c r="C47" t="s">
        <v>142</v>
      </c>
      <c r="D47" t="s">
        <v>92</v>
      </c>
    </row>
    <row r="48" spans="1:25" x14ac:dyDescent="0.2">
      <c r="A48" t="s">
        <v>143</v>
      </c>
      <c r="B48" t="s">
        <v>38</v>
      </c>
      <c r="C48" t="s">
        <v>142</v>
      </c>
      <c r="D48" t="s">
        <v>139</v>
      </c>
    </row>
    <row r="49" spans="1:25" x14ac:dyDescent="0.2">
      <c r="A49" t="s">
        <v>95</v>
      </c>
      <c r="B49" t="s">
        <v>39</v>
      </c>
      <c r="C49" t="s">
        <v>142</v>
      </c>
      <c r="D49" t="s">
        <v>34</v>
      </c>
    </row>
    <row r="57" spans="1:25" x14ac:dyDescent="0.2">
      <c r="O57" s="2"/>
      <c r="P57" s="2"/>
      <c r="U57" s="2"/>
      <c r="W57" s="2"/>
      <c r="Y57" s="2"/>
    </row>
    <row r="58" spans="1:25" x14ac:dyDescent="0.2">
      <c r="O58" s="2"/>
      <c r="P58" s="2"/>
      <c r="U58" s="2"/>
      <c r="W58" s="2"/>
      <c r="Y58" s="2"/>
    </row>
    <row r="67" spans="15:25" x14ac:dyDescent="0.2">
      <c r="O67" s="2"/>
      <c r="P67" s="2"/>
      <c r="U67" s="2"/>
      <c r="W67" s="2"/>
      <c r="Y67" s="2"/>
    </row>
    <row r="68" spans="15:25" x14ac:dyDescent="0.2">
      <c r="O68" s="2"/>
      <c r="P68" s="2"/>
      <c r="U68" s="2"/>
      <c r="W68" s="2"/>
      <c r="Y68" s="2"/>
    </row>
    <row r="76" spans="15:25" x14ac:dyDescent="0.2">
      <c r="O76" s="2"/>
      <c r="P76" s="2"/>
      <c r="U76" s="2"/>
      <c r="W76" s="2"/>
      <c r="Y76" s="2"/>
    </row>
    <row r="77" spans="15:25" x14ac:dyDescent="0.2">
      <c r="O77" s="2"/>
      <c r="P77" s="2"/>
      <c r="U77" s="2"/>
      <c r="W77" s="2"/>
      <c r="Y77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B1"/>
  <sheetViews>
    <sheetView workbookViewId="0"/>
  </sheetViews>
  <sheetFormatPr baseColWidth="10" defaultRowHeight="16" x14ac:dyDescent="0.2"/>
  <sheetData>
    <row r="1" spans="1:2" x14ac:dyDescent="0.2">
      <c r="A1" t="s">
        <v>33</v>
      </c>
      <c r="B1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B1"/>
  <sheetViews>
    <sheetView workbookViewId="0"/>
  </sheetViews>
  <sheetFormatPr baseColWidth="10" defaultRowHeight="16" x14ac:dyDescent="0.2"/>
  <sheetData>
    <row r="1" spans="1:2" x14ac:dyDescent="0.2">
      <c r="A1" t="s">
        <v>33</v>
      </c>
      <c r="B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B5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13</v>
      </c>
      <c r="B2" t="s">
        <v>12</v>
      </c>
    </row>
    <row r="3" spans="1:2" x14ac:dyDescent="0.2">
      <c r="A3" t="s">
        <v>14</v>
      </c>
      <c r="B3" t="s">
        <v>12</v>
      </c>
    </row>
    <row r="4" spans="1:2" x14ac:dyDescent="0.2">
      <c r="A4" t="s">
        <v>15</v>
      </c>
      <c r="B4" t="s">
        <v>12</v>
      </c>
    </row>
    <row r="5" spans="1:2" x14ac:dyDescent="0.2">
      <c r="A5" t="s">
        <v>16</v>
      </c>
      <c r="B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B23"/>
  <sheetViews>
    <sheetView topLeftCell="A6" workbookViewId="0">
      <selection activeCell="A13" sqref="A13"/>
    </sheetView>
  </sheetViews>
  <sheetFormatPr baseColWidth="10" defaultRowHeight="16" x14ac:dyDescent="0.2"/>
  <cols>
    <col min="1" max="1" width="28.33203125" bestFit="1" customWidth="1"/>
    <col min="2" max="2" width="87" customWidth="1"/>
  </cols>
  <sheetData>
    <row r="1" spans="1:2" x14ac:dyDescent="0.2">
      <c r="A1" t="s">
        <v>33</v>
      </c>
      <c r="B1" t="s">
        <v>17</v>
      </c>
    </row>
    <row r="2" spans="1:2" ht="34" x14ac:dyDescent="0.2">
      <c r="A2" t="s">
        <v>76</v>
      </c>
      <c r="B2" s="1" t="s">
        <v>98</v>
      </c>
    </row>
    <row r="3" spans="1:2" ht="51" x14ac:dyDescent="0.2">
      <c r="A3" t="s">
        <v>76</v>
      </c>
      <c r="B3" s="1" t="s">
        <v>77</v>
      </c>
    </row>
    <row r="4" spans="1:2" ht="34" x14ac:dyDescent="0.2">
      <c r="A4" t="s">
        <v>90</v>
      </c>
      <c r="B4" s="1" t="s">
        <v>97</v>
      </c>
    </row>
    <row r="5" spans="1:2" ht="51" x14ac:dyDescent="0.2">
      <c r="A5" t="s">
        <v>90</v>
      </c>
      <c r="B5" s="1" t="s">
        <v>130</v>
      </c>
    </row>
    <row r="6" spans="1:2" ht="17" x14ac:dyDescent="0.2">
      <c r="A6" t="s">
        <v>100</v>
      </c>
      <c r="B6" s="1" t="s">
        <v>99</v>
      </c>
    </row>
    <row r="7" spans="1:2" ht="51" x14ac:dyDescent="0.2">
      <c r="A7" t="s">
        <v>100</v>
      </c>
      <c r="B7" s="1" t="s">
        <v>129</v>
      </c>
    </row>
    <row r="8" spans="1:2" ht="17" x14ac:dyDescent="0.2">
      <c r="A8" t="s">
        <v>105</v>
      </c>
      <c r="B8" s="1" t="s">
        <v>99</v>
      </c>
    </row>
    <row r="9" spans="1:2" ht="51" x14ac:dyDescent="0.2">
      <c r="A9" t="s">
        <v>105</v>
      </c>
      <c r="B9" s="1" t="s">
        <v>131</v>
      </c>
    </row>
    <row r="10" spans="1:2" ht="17" x14ac:dyDescent="0.2">
      <c r="A10" t="s">
        <v>106</v>
      </c>
      <c r="B10" s="1" t="s">
        <v>99</v>
      </c>
    </row>
    <row r="11" spans="1:2" ht="51" x14ac:dyDescent="0.2">
      <c r="A11" t="s">
        <v>106</v>
      </c>
      <c r="B11" s="1" t="s">
        <v>129</v>
      </c>
    </row>
    <row r="12" spans="1:2" ht="17" x14ac:dyDescent="0.2">
      <c r="A12" t="s">
        <v>109</v>
      </c>
      <c r="B12" s="1" t="s">
        <v>99</v>
      </c>
    </row>
    <row r="13" spans="1:2" ht="51" x14ac:dyDescent="0.2">
      <c r="A13" t="s">
        <v>109</v>
      </c>
      <c r="B13" s="1" t="s">
        <v>133</v>
      </c>
    </row>
    <row r="14" spans="1:2" ht="17" x14ac:dyDescent="0.2">
      <c r="A14" t="s">
        <v>117</v>
      </c>
      <c r="B14" s="1" t="s">
        <v>134</v>
      </c>
    </row>
    <row r="15" spans="1:2" ht="51" x14ac:dyDescent="0.2">
      <c r="A15" t="s">
        <v>117</v>
      </c>
      <c r="B15" s="1" t="s">
        <v>132</v>
      </c>
    </row>
    <row r="16" spans="1:2" ht="17" x14ac:dyDescent="0.2">
      <c r="A16" s="3" t="s">
        <v>119</v>
      </c>
      <c r="B16" s="1" t="s">
        <v>99</v>
      </c>
    </row>
    <row r="17" spans="1:2" ht="51" x14ac:dyDescent="0.2">
      <c r="A17" s="3" t="s">
        <v>119</v>
      </c>
      <c r="B17" s="1" t="s">
        <v>135</v>
      </c>
    </row>
    <row r="18" spans="1:2" ht="17" x14ac:dyDescent="0.2">
      <c r="A18" t="s">
        <v>125</v>
      </c>
      <c r="B18" s="1" t="s">
        <v>134</v>
      </c>
    </row>
    <row r="19" spans="1:2" ht="51" x14ac:dyDescent="0.2">
      <c r="A19" t="s">
        <v>125</v>
      </c>
      <c r="B19" s="1" t="s">
        <v>136</v>
      </c>
    </row>
    <row r="20" spans="1:2" ht="17" x14ac:dyDescent="0.2">
      <c r="A20" t="s">
        <v>137</v>
      </c>
      <c r="B20" s="1" t="s">
        <v>99</v>
      </c>
    </row>
    <row r="21" spans="1:2" ht="51" x14ac:dyDescent="0.2">
      <c r="A21" t="s">
        <v>137</v>
      </c>
      <c r="B21" s="1" t="s">
        <v>144</v>
      </c>
    </row>
    <row r="22" spans="1:2" ht="17" x14ac:dyDescent="0.2">
      <c r="A22" t="s">
        <v>142</v>
      </c>
      <c r="B22" s="1" t="s">
        <v>99</v>
      </c>
    </row>
    <row r="23" spans="1:2" ht="51" x14ac:dyDescent="0.2">
      <c r="A23" t="s">
        <v>142</v>
      </c>
      <c r="B23" s="1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9D91-A652-1542-A6DA-92F93B426A5D}">
  <dimension ref="A1:B2"/>
  <sheetViews>
    <sheetView workbookViewId="0">
      <selection activeCell="F17" sqref="F17"/>
    </sheetView>
  </sheetViews>
  <sheetFormatPr baseColWidth="10" defaultRowHeight="16" x14ac:dyDescent="0.2"/>
  <sheetData>
    <row r="1" spans="1:2" x14ac:dyDescent="0.2">
      <c r="A1" t="s">
        <v>33</v>
      </c>
      <c r="B1" t="s">
        <v>17</v>
      </c>
    </row>
    <row r="2" spans="1:2" ht="306" x14ac:dyDescent="0.2">
      <c r="B2" s="1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4C45-7954-C740-835D-8F5D6F72327F}">
  <dimension ref="A1:B1"/>
  <sheetViews>
    <sheetView workbookViewId="0">
      <selection activeCell="D19" sqref="D19"/>
    </sheetView>
  </sheetViews>
  <sheetFormatPr baseColWidth="10" defaultRowHeight="16" x14ac:dyDescent="0.2"/>
  <sheetData>
    <row r="1" spans="1:2" x14ac:dyDescent="0.2">
      <c r="A1" t="s">
        <v>33</v>
      </c>
      <c r="B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AB16"/>
  <sheetViews>
    <sheetView workbookViewId="0">
      <selection activeCell="A5" sqref="A5:D7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4" max="4" width="56.83203125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12.83203125" customWidth="1"/>
    <col min="14" max="14" width="11" customWidth="1"/>
    <col min="15" max="15" width="5.6640625" customWidth="1"/>
    <col min="16" max="16" width="6.5" customWidth="1"/>
    <col min="17" max="17" width="3.33203125" customWidth="1"/>
    <col min="18" max="18" width="7.1640625" customWidth="1"/>
    <col min="19" max="19" width="7.6640625" customWidth="1"/>
    <col min="20" max="20" width="9" customWidth="1"/>
    <col min="22" max="24" width="10.83203125" style="4"/>
  </cols>
  <sheetData>
    <row r="1" spans="1:28" x14ac:dyDescent="0.2">
      <c r="A1" t="s">
        <v>0</v>
      </c>
      <c r="B1" t="s">
        <v>1</v>
      </c>
      <c r="C1" t="s">
        <v>33</v>
      </c>
      <c r="D1" t="s">
        <v>2</v>
      </c>
      <c r="E1" t="s">
        <v>32</v>
      </c>
      <c r="G1" t="s">
        <v>58</v>
      </c>
      <c r="H1" t="s">
        <v>59</v>
      </c>
      <c r="I1" t="s">
        <v>60</v>
      </c>
      <c r="J1" t="s">
        <v>61</v>
      </c>
    </row>
    <row r="2" spans="1:28" x14ac:dyDescent="0.2">
      <c r="G2" t="s">
        <v>58</v>
      </c>
      <c r="H2" t="s">
        <v>62</v>
      </c>
      <c r="I2" t="s">
        <v>60</v>
      </c>
      <c r="J2" t="s">
        <v>63</v>
      </c>
    </row>
    <row r="4" spans="1:28" x14ac:dyDescent="0.2">
      <c r="G4" t="s">
        <v>46</v>
      </c>
      <c r="H4" t="s">
        <v>140</v>
      </c>
      <c r="Y4" t="s">
        <v>56</v>
      </c>
      <c r="Z4" t="s">
        <v>48</v>
      </c>
      <c r="AA4" t="s">
        <v>49</v>
      </c>
      <c r="AB4" t="s">
        <v>50</v>
      </c>
    </row>
    <row r="5" spans="1:28" x14ac:dyDescent="0.2">
      <c r="A5" t="str">
        <f t="shared" ref="A5:A13" si="0">LEFT(K5,FIND("=",K5)-1)</f>
        <v>user_session</v>
      </c>
      <c r="B5" t="str">
        <f>RIGHT(LEFT(K5,Z5-1),AB5-1)</f>
        <v>models.ForeignKey</v>
      </c>
      <c r="C5" t="str">
        <f>LEFT(H$4,FIND("(",H$4)-1)</f>
        <v>ErrorLog</v>
      </c>
      <c r="D5" t="str">
        <f t="shared" ref="D5:D9" si="1">CONCATENATE(RIGHT(K5,AA5-Y5),L5,M5,N5,O5,P5,Q5,R5,S5,T5,U5)</f>
        <v>models.ForeignKey(UserSession,on_delete=models.CASCADE)</v>
      </c>
      <c r="K5" t="s">
        <v>80</v>
      </c>
      <c r="L5" t="s">
        <v>47</v>
      </c>
      <c r="V5" s="4" t="s">
        <v>68</v>
      </c>
      <c r="Y5">
        <f>FIND("=",K5)</f>
        <v>13</v>
      </c>
      <c r="Z5">
        <f>FIND("(",K5)</f>
        <v>31</v>
      </c>
      <c r="AA5">
        <f>LEN(K5)</f>
        <v>43</v>
      </c>
      <c r="AB5">
        <f>Z5-Y5</f>
        <v>18</v>
      </c>
    </row>
    <row r="6" spans="1:28" x14ac:dyDescent="0.2">
      <c r="A6" t="str">
        <f t="shared" si="0"/>
        <v>error_message</v>
      </c>
      <c r="B6" t="str">
        <f>RIGHT(LEFT(K6,Z6-1),AB6-1)</f>
        <v>models.TextField</v>
      </c>
      <c r="C6" t="str">
        <f t="shared" ref="C6:C16" si="2">LEFT(H$4,FIND("(",H$4)-1)</f>
        <v>ErrorLog</v>
      </c>
      <c r="D6" t="str">
        <f>CONCATENATE(RIGHT(K6,AA6-Y6),L6,M6,N6,O6,P6,Q6,R6,S6,T6,U6)</f>
        <v>models.TextField()#StorespreferencesasaJSONobject</v>
      </c>
      <c r="K6" t="s">
        <v>141</v>
      </c>
      <c r="M6" t="s">
        <v>54</v>
      </c>
      <c r="N6" t="s">
        <v>112</v>
      </c>
      <c r="O6" t="s">
        <v>113</v>
      </c>
      <c r="P6" t="s">
        <v>114</v>
      </c>
      <c r="Q6" t="s">
        <v>115</v>
      </c>
      <c r="R6" t="s">
        <v>82</v>
      </c>
      <c r="S6" t="s">
        <v>116</v>
      </c>
      <c r="Y6">
        <f t="shared" ref="Y6:Y12" si="3">FIND("=",K6)</f>
        <v>14</v>
      </c>
      <c r="Z6">
        <f t="shared" ref="Z6:Z13" si="4">FIND("(",K6)</f>
        <v>31</v>
      </c>
      <c r="AA6">
        <f t="shared" ref="AA6:AA13" si="5">LEN(K6)</f>
        <v>32</v>
      </c>
      <c r="AB6">
        <f t="shared" ref="AB6:AB13" si="6">Z6-Y6</f>
        <v>17</v>
      </c>
    </row>
    <row r="7" spans="1:28" x14ac:dyDescent="0.2">
      <c r="A7" t="str">
        <f t="shared" si="0"/>
        <v>timestamp</v>
      </c>
      <c r="B7" t="str">
        <f>RIGHT(LEFT(K7,Z7-1),AB7-1)</f>
        <v>models.DateTimeField</v>
      </c>
      <c r="C7" t="str">
        <f t="shared" si="2"/>
        <v>ErrorLog</v>
      </c>
      <c r="D7" t="str">
        <f t="shared" si="1"/>
        <v>models.DateTimeField(auto_now_add=True)</v>
      </c>
      <c r="K7" t="s">
        <v>81</v>
      </c>
      <c r="Y7">
        <f t="shared" si="3"/>
        <v>10</v>
      </c>
      <c r="Z7">
        <f t="shared" si="4"/>
        <v>31</v>
      </c>
      <c r="AA7">
        <f t="shared" si="5"/>
        <v>49</v>
      </c>
      <c r="AB7">
        <f t="shared" si="6"/>
        <v>21</v>
      </c>
    </row>
    <row r="8" spans="1:28" x14ac:dyDescent="0.2">
      <c r="A8" t="e">
        <f t="shared" si="0"/>
        <v>#VALUE!</v>
      </c>
      <c r="B8" t="e">
        <f>RIGHT(LEFT(K8,Z8-1),AB8-1)</f>
        <v>#VALUE!</v>
      </c>
      <c r="C8" t="str">
        <f t="shared" si="2"/>
        <v>ErrorLog</v>
      </c>
      <c r="D8" t="e">
        <f t="shared" si="1"/>
        <v>#VALUE!</v>
      </c>
      <c r="S8" t="s">
        <v>83</v>
      </c>
      <c r="Y8" t="e">
        <f t="shared" si="3"/>
        <v>#VALUE!</v>
      </c>
      <c r="Z8" t="e">
        <f t="shared" si="4"/>
        <v>#VALUE!</v>
      </c>
      <c r="AA8">
        <f t="shared" si="5"/>
        <v>0</v>
      </c>
      <c r="AB8" t="e">
        <f t="shared" si="6"/>
        <v>#VALUE!</v>
      </c>
    </row>
    <row r="9" spans="1:28" x14ac:dyDescent="0.2">
      <c r="A9" t="str">
        <f t="shared" si="0"/>
        <v>timestamp</v>
      </c>
      <c r="B9" t="str">
        <f t="shared" ref="B9" si="7">RIGHT(LEFT(K9,Z9-1),AB9-1)</f>
        <v>models.DateTimeField</v>
      </c>
      <c r="C9" t="str">
        <f t="shared" si="2"/>
        <v>ErrorLog</v>
      </c>
      <c r="D9" t="str">
        <f t="shared" si="1"/>
        <v>models.DateTimeField(auto_now_add=True)</v>
      </c>
      <c r="K9" t="s">
        <v>81</v>
      </c>
      <c r="Y9">
        <f t="shared" si="3"/>
        <v>10</v>
      </c>
      <c r="Z9">
        <f t="shared" si="4"/>
        <v>31</v>
      </c>
      <c r="AA9">
        <f t="shared" si="5"/>
        <v>49</v>
      </c>
      <c r="AB9">
        <f t="shared" si="6"/>
        <v>21</v>
      </c>
    </row>
    <row r="10" spans="1:28" x14ac:dyDescent="0.2">
      <c r="A10" t="e">
        <f t="shared" si="0"/>
        <v>#VALUE!</v>
      </c>
      <c r="B10" t="e">
        <f>RIGHT(LEFT(K10,Z10-1),AB10-1)</f>
        <v>#VALUE!</v>
      </c>
      <c r="C10" t="str">
        <f t="shared" si="2"/>
        <v>ErrorLog</v>
      </c>
      <c r="D10" t="e">
        <f t="shared" ref="D10:D12" si="8">RIGHT(K10,AA10-Y10)</f>
        <v>#VALUE!</v>
      </c>
      <c r="Y10" t="e">
        <f t="shared" si="3"/>
        <v>#VALUE!</v>
      </c>
      <c r="Z10" t="e">
        <f t="shared" si="4"/>
        <v>#VALUE!</v>
      </c>
      <c r="AA10">
        <f t="shared" si="5"/>
        <v>0</v>
      </c>
      <c r="AB10" t="e">
        <f t="shared" si="6"/>
        <v>#VALUE!</v>
      </c>
    </row>
    <row r="11" spans="1:28" x14ac:dyDescent="0.2">
      <c r="A11" t="e">
        <f t="shared" si="0"/>
        <v>#VALUE!</v>
      </c>
      <c r="B11" t="e">
        <f>RIGHT(LEFT(K11,Z11-1),AB11-1)</f>
        <v>#VALUE!</v>
      </c>
      <c r="C11" t="str">
        <f t="shared" si="2"/>
        <v>ErrorLog</v>
      </c>
      <c r="D11" t="e">
        <f t="shared" si="8"/>
        <v>#VALUE!</v>
      </c>
      <c r="O11" t="s">
        <v>64</v>
      </c>
      <c r="P11" t="s">
        <v>84</v>
      </c>
      <c r="Q11" t="s">
        <v>85</v>
      </c>
      <c r="R11" t="s">
        <v>86</v>
      </c>
      <c r="S11" t="s">
        <v>87</v>
      </c>
      <c r="T11" t="s">
        <v>88</v>
      </c>
      <c r="U11" t="s">
        <v>89</v>
      </c>
      <c r="Y11" t="e">
        <f t="shared" si="3"/>
        <v>#VALUE!</v>
      </c>
      <c r="Z11" t="e">
        <f t="shared" si="4"/>
        <v>#VALUE!</v>
      </c>
      <c r="AA11">
        <f t="shared" si="5"/>
        <v>0</v>
      </c>
      <c r="AB11" t="e">
        <f t="shared" si="6"/>
        <v>#VALUE!</v>
      </c>
    </row>
    <row r="12" spans="1:28" x14ac:dyDescent="0.2">
      <c r="A12" t="e">
        <f t="shared" si="0"/>
        <v>#VALUE!</v>
      </c>
      <c r="B12" t="e">
        <f>RIGHT(LEFT(K12,Z12-1),AB12-1)</f>
        <v>#VALUE!</v>
      </c>
      <c r="C12" t="str">
        <f t="shared" si="2"/>
        <v>ErrorLog</v>
      </c>
      <c r="D12" t="e">
        <f t="shared" si="8"/>
        <v>#VALUE!</v>
      </c>
      <c r="V12" s="4" t="s">
        <v>74</v>
      </c>
      <c r="W12" s="4" t="s">
        <v>75</v>
      </c>
      <c r="Y12" t="e">
        <f t="shared" si="3"/>
        <v>#VALUE!</v>
      </c>
      <c r="Z12" t="e">
        <f t="shared" si="4"/>
        <v>#VALUE!</v>
      </c>
      <c r="AA12">
        <f t="shared" si="5"/>
        <v>0</v>
      </c>
      <c r="AB12" t="e">
        <f t="shared" si="6"/>
        <v>#VALUE!</v>
      </c>
    </row>
    <row r="13" spans="1:28" x14ac:dyDescent="0.2">
      <c r="A13" t="e">
        <f t="shared" si="0"/>
        <v>#VALUE!</v>
      </c>
      <c r="B13" t="e">
        <f>RIGHT(LEFT(K13,Z13-1),AB13-1)</f>
        <v>#VALUE!</v>
      </c>
      <c r="C13" t="str">
        <f t="shared" si="2"/>
        <v>ErrorLog</v>
      </c>
      <c r="D13" t="e">
        <f>RIGHT(K13,AA13-Y13)</f>
        <v>#VALUE!</v>
      </c>
      <c r="Y13" t="e">
        <f>FIND("=",K13)</f>
        <v>#VALUE!</v>
      </c>
      <c r="Z13" t="e">
        <f t="shared" si="4"/>
        <v>#VALUE!</v>
      </c>
      <c r="AA13">
        <f t="shared" si="5"/>
        <v>0</v>
      </c>
      <c r="AB13" t="e">
        <f t="shared" si="6"/>
        <v>#VALUE!</v>
      </c>
    </row>
    <row r="14" spans="1:28" x14ac:dyDescent="0.2">
      <c r="C14" t="str">
        <f t="shared" si="2"/>
        <v>ErrorLog</v>
      </c>
    </row>
    <row r="15" spans="1:28" x14ac:dyDescent="0.2">
      <c r="C15" t="str">
        <f t="shared" si="2"/>
        <v>ErrorLog</v>
      </c>
    </row>
    <row r="16" spans="1:28" x14ac:dyDescent="0.2">
      <c r="C16" t="str">
        <f t="shared" si="2"/>
        <v>ErrorLog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B2"/>
  <sheetViews>
    <sheetView workbookViewId="0">
      <selection activeCell="B2" sqref="B2"/>
    </sheetView>
  </sheetViews>
  <sheetFormatPr baseColWidth="10" defaultRowHeight="16" x14ac:dyDescent="0.2"/>
  <cols>
    <col min="2" max="2" width="122.33203125" customWidth="1"/>
  </cols>
  <sheetData>
    <row r="1" spans="1:2" x14ac:dyDescent="0.2">
      <c r="A1" t="s">
        <v>33</v>
      </c>
      <c r="B1" t="s">
        <v>17</v>
      </c>
    </row>
    <row r="2" spans="1:2" ht="409.5" x14ac:dyDescent="0.2">
      <c r="B2" s="1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18A-41C1-6B4F-B61B-0156CB25180A}">
  <dimension ref="A1:B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33</v>
      </c>
      <c r="B1" t="s">
        <v>17</v>
      </c>
    </row>
    <row r="2" spans="1:2" x14ac:dyDescent="0.2">
      <c r="A2" t="s">
        <v>65</v>
      </c>
      <c r="B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B2"/>
  <sheetViews>
    <sheetView workbookViewId="0"/>
  </sheetViews>
  <sheetFormatPr baseColWidth="10" defaultRowHeight="16" x14ac:dyDescent="0.2"/>
  <cols>
    <col min="1" max="1" width="32.33203125" customWidth="1"/>
    <col min="2" max="2" width="10.83203125" customWidth="1"/>
  </cols>
  <sheetData>
    <row r="1" spans="1:2" x14ac:dyDescent="0.2">
      <c r="A1" t="s">
        <v>33</v>
      </c>
      <c r="B1" t="s">
        <v>17</v>
      </c>
    </row>
    <row r="2" spans="1:2" x14ac:dyDescent="0.2">
      <c r="A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B1"/>
  <sheetViews>
    <sheetView workbookViewId="0"/>
  </sheetViews>
  <sheetFormatPr baseColWidth="10" defaultRowHeight="16" x14ac:dyDescent="0.2"/>
  <sheetData>
    <row r="1" spans="1:2" x14ac:dyDescent="0.2">
      <c r="A1" t="s">
        <v>33</v>
      </c>
      <c r="B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apps</vt:lpstr>
      <vt:lpstr>admin</vt:lpstr>
      <vt:lpstr>help</vt:lpstr>
      <vt:lpstr>signals</vt:lpstr>
      <vt:lpstr>imports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2024-02-21T20:17:50Z</dcterms:modified>
</cp:coreProperties>
</file>