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hidePivotFieldList="1" defaultThemeVersion="153223"/>
  <mc:AlternateContent xmlns:mc="http://schemas.openxmlformats.org/markup-compatibility/2006">
    <mc:Choice Requires="x15">
      <x15ac:absPath xmlns:x15ac="http://schemas.microsoft.com/office/spreadsheetml/2010/11/ac" url="C:\Users\amkad\Downloads\"/>
    </mc:Choice>
  </mc:AlternateContent>
  <xr:revisionPtr revIDLastSave="0" documentId="13_ncr:1_{17CECF51-5080-446F-82AD-BDBBA756AF7D}" xr6:coauthVersionLast="47" xr6:coauthVersionMax="47" xr10:uidLastSave="{00000000-0000-0000-0000-000000000000}"/>
  <bookViews>
    <workbookView xWindow="-108" yWindow="-108" windowWidth="23256" windowHeight="12456" xr2:uid="{00000000-000D-0000-FFFF-FFFF00000000}"/>
  </bookViews>
  <sheets>
    <sheet name="Dashboard" sheetId="4" r:id="rId1"/>
    <sheet name="Colors for dashboard" sheetId="5" r:id="rId2"/>
    <sheet name="Analysis" sheetId="3" r:id="rId3"/>
    <sheet name="Input Data" sheetId="1" r:id="rId4"/>
    <sheet name="Ref" sheetId="2" r:id="rId5"/>
  </sheets>
  <definedNames>
    <definedName name="Slicer_Checkout_Date__Year">#N/A</definedName>
    <definedName name="Slicer_Gender">#N/A</definedName>
    <definedName name="Slicer_Purpose">#N/A</definedName>
  </definedNames>
  <calcPr calcId="191029"/>
  <pivotCaches>
    <pivotCache cacheId="264" r:id="rId6"/>
    <pivotCache cacheId="267" r:id="rId7"/>
    <pivotCache cacheId="270" r:id="rId8"/>
    <pivotCache cacheId="273" r:id="rId9"/>
    <pivotCache cacheId="276" r:id="rId10"/>
    <pivotCache cacheId="279" r:id="rId11"/>
    <pivotCache cacheId="282" r:id="rId12"/>
  </pivotCaches>
  <extLst>
    <ext xmlns:x14="http://schemas.microsoft.com/office/spreadsheetml/2009/9/main" uri="{876F7934-8845-4945-9796-88D515C7AA90}">
      <x14:pivotCaches>
        <pivotCache cacheId="7" r:id="rId13"/>
        <pivotCache cacheId="8" r:id="rId14"/>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e4acecb3-ce4f-4130-bc6e-bb505730d38d" name="Feedback" connection="Query - Feedback"/>
          <x15:modelTable id="General_43382972-9b7e-45f7-8666-778c54dc3bc4"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3" l="1"/>
  <c r="R3" i="3"/>
  <c r="R4" i="3"/>
  <c r="R2" i="3"/>
  <c r="AJ8" i="3"/>
  <c r="M10" i="3"/>
  <c r="M11" i="3"/>
  <c r="M9" i="3"/>
  <c r="N3" i="3"/>
  <c r="N2" i="3"/>
  <c r="F8" i="3"/>
  <c r="F7" i="3"/>
  <c r="B6" i="3"/>
  <c r="B7" i="3" s="1"/>
  <c r="N11" i="3" l="1"/>
  <c r="N9" i="3"/>
  <c r="N10" i="3"/>
  <c r="S2" i="3"/>
  <c r="S4" i="3"/>
  <c r="S3" i="3"/>
  <c r="G8" i="3"/>
  <c r="G7" i="3"/>
  <c r="N12" i="3" l="1"/>
  <c r="N15" i="3" s="1"/>
  <c r="P9" i="3"/>
  <c r="S5" i="3"/>
  <c r="M17" i="3" l="1"/>
  <c r="M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G ENGINEERING</author>
  </authors>
  <commentList>
    <comment ref="D27" authorId="0" shapeId="0" xr:uid="{304CBC53-8290-45CA-B0E7-148041A0BA7A}">
      <text>
        <r>
          <rPr>
            <b/>
            <sz val="9"/>
            <color indexed="81"/>
            <rFont val="Tahoma"/>
            <family val="2"/>
          </rPr>
          <t>M G ENGINEERING:</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73666-94DD-4359-9374-55FAD0E4DEA5}" name="Query - Feedback" description="Connection to the 'Feedback' query in the workbook." type="100" refreshedVersion="8" minRefreshableVersion="5">
    <extLst>
      <ext xmlns:x15="http://schemas.microsoft.com/office/spreadsheetml/2010/11/main" uri="{DE250136-89BD-433C-8126-D09CA5730AF9}">
        <x15:connection id="fbd9322b-a651-4212-aac4-aedb8864fc06"/>
      </ext>
    </extLst>
  </connection>
  <connection id="2" xr16:uid="{800660D8-335D-471A-8ECD-720295EA6D93}"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5B6A8B08-5E46-414F-8FA1-A63C1B0C1DB8}" name="Query - General" description="Connection to the 'General' query in the workbook." type="100" refreshedVersion="8" minRefreshableVersion="5">
    <extLst>
      <ext xmlns:x15="http://schemas.microsoft.com/office/spreadsheetml/2010/11/main" uri="{DE250136-89BD-433C-8126-D09CA5730AF9}">
        <x15:connection id="3f576660-bb2e-401c-8874-1dae90555794"/>
      </ext>
    </extLst>
  </connection>
  <connection id="4" xr16:uid="{2B00296F-01E6-441B-86EA-8A2A88521AA6}"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EC758277-44BB-45E0-8AAB-C28D6E6583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<sst xmlns="http://schemas.openxmlformats.org/spreadsheetml/2006/main" count="23544" uniqueCount="2055">
  <si>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</si>
  <si>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</si>
  <si>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</si>
  <si>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</si>
  <si>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</si>
  <si>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</si>
  <si>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</si>
  <si>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</si>
  <si>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</si>
  <si>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</si>
  <si>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</si>
  <si>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</si>
  <si>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</si>
  <si>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</si>
  <si>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</si>
  <si>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</si>
  <si>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</si>
  <si>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</si>
  <si>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</si>
  <si>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</si>
  <si>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</si>
  <si>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</si>
  <si>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</si>
  <si>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</si>
  <si>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</si>
  <si>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</si>
  <si>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</si>
  <si>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</si>
  <si>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</si>
  <si>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</si>
  <si>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</si>
  <si>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</si>
  <si>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</si>
  <si>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</si>
  <si>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</si>
  <si>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</si>
  <si>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</si>
  <si>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</si>
  <si>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</si>
  <si>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</si>
  <si>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</si>
  <si>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</si>
  <si>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</si>
  <si>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</si>
  <si>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</si>
  <si>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</si>
  <si>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</si>
  <si>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</si>
  <si>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</si>
  <si>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</si>
  <si>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</si>
  <si>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</si>
  <si>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</si>
  <si>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</si>
  <si>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</si>
  <si>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</si>
  <si>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</si>
  <si>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</si>
  <si>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</si>
  <si>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</si>
  <si>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</si>
  <si>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</si>
  <si>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</si>
  <si>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</si>
  <si>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</si>
  <si>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</si>
  <si>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</si>
  <si>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</si>
  <si>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</si>
  <si>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</si>
  <si>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</si>
  <si>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</si>
  <si>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</si>
  <si>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</si>
  <si>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</si>
  <si>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</si>
  <si>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</si>
  <si>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</si>
  <si>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</si>
  <si>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</si>
  <si>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</si>
  <si>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</si>
  <si>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</si>
  <si>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</si>
  <si>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</si>
  <si>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</si>
  <si>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</si>
  <si>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</si>
  <si>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</si>
  <si>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</si>
  <si>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</si>
  <si>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</si>
  <si>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</si>
  <si>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</si>
  <si>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</si>
  <si>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</si>
  <si>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</si>
  <si>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</si>
  <si>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</si>
  <si>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</si>
  <si>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</si>
  <si>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</si>
  <si>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</si>
  <si>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</si>
  <si>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</si>
  <si>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</si>
  <si>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</si>
  <si>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</si>
  <si>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</si>
  <si>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</si>
  <si>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</si>
  <si>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</si>
  <si>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</si>
  <si>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</si>
  <si>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</si>
  <si>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</si>
  <si>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</si>
  <si>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</si>
  <si>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</si>
  <si>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</si>
  <si>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</si>
  <si>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</si>
  <si>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</si>
  <si>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</si>
  <si>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</si>
  <si>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</si>
  <si>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</si>
  <si>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</si>
  <si>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</si>
  <si>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</si>
  <si>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</si>
  <si>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</si>
  <si>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</si>
  <si>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</si>
  <si>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</si>
  <si>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</si>
  <si>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</si>
  <si>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</si>
  <si>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</si>
  <si>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</si>
  <si>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</si>
  <si>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</si>
  <si>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</si>
  <si>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</si>
  <si>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</si>
  <si>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</si>
  <si>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</si>
  <si>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</si>
  <si>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</si>
  <si>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</si>
  <si>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</si>
  <si>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</si>
  <si>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</si>
  <si>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</si>
  <si>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</si>
  <si>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</si>
  <si>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</si>
  <si>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</si>
  <si>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</si>
  <si>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</si>
  <si>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</si>
  <si>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</si>
  <si>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</si>
  <si>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</si>
  <si>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</si>
  <si>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</si>
  <si>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</si>
  <si>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</si>
  <si>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</si>
  <si>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</si>
  <si>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</si>
  <si>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</si>
  <si>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</si>
  <si>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</si>
  <si>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</si>
  <si>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</si>
  <si>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</si>
  <si>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</si>
  <si>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</si>
  <si>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</si>
  <si>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</si>
  <si>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</si>
  <si>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</si>
  <si>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</si>
  <si>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</si>
  <si>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</si>
  <si>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</si>
  <si>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</si>
  <si>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</si>
  <si>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</si>
  <si>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</si>
  <si>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</si>
  <si>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</si>
  <si>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</si>
  <si>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</si>
  <si>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</si>
  <si>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</si>
  <si>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</si>
  <si>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</si>
  <si>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</si>
  <si>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</si>
  <si>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</si>
  <si>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</si>
  <si>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</si>
  <si>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</si>
  <si>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</si>
  <si>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</si>
  <si>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</si>
  <si>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</si>
  <si>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</si>
  <si>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</si>
  <si>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</si>
  <si>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</si>
  <si>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</si>
  <si>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</si>
  <si>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</si>
  <si>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</si>
  <si>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</si>
  <si>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</si>
  <si>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</si>
  <si>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</si>
  <si>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</si>
  <si>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</si>
  <si>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</si>
  <si>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</si>
  <si>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</si>
  <si>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</si>
  <si>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</si>
  <si>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</si>
  <si>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</si>
  <si>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</si>
  <si>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</si>
  <si>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</si>
  <si>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</si>
  <si>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</si>
  <si>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</si>
  <si>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</si>
  <si>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</si>
  <si>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</si>
  <si>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</si>
  <si>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</si>
  <si>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</si>
  <si>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</si>
  <si>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</si>
  <si>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</si>
  <si>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</si>
  <si>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</si>
  <si>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</si>
  <si>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</si>
  <si>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</si>
  <si>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</si>
  <si>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</si>
  <si>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</si>
  <si>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</si>
  <si>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</si>
  <si>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</si>
  <si>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</si>
  <si>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</si>
  <si>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</si>
  <si>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</si>
  <si>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</si>
  <si>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</si>
  <si>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</si>
  <si>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</si>
  <si>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</si>
  <si>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</si>
  <si>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</si>
  <si>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</si>
  <si>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</si>
  <si>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</si>
  <si>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</si>
  <si>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</si>
  <si>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</si>
  <si>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</si>
  <si>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</si>
  <si>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</si>
  <si>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</si>
  <si>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</si>
  <si>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</si>
  <si>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</si>
  <si>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</si>
  <si>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</si>
  <si>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</si>
  <si>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</si>
  <si>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</si>
  <si>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</si>
  <si>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</si>
  <si>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</si>
  <si>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</si>
  <si>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</si>
  <si>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</si>
  <si>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</si>
  <si>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</si>
  <si>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</si>
  <si>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</si>
  <si>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</si>
  <si>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</si>
  <si>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</si>
  <si>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</si>
  <si>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</si>
  <si>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</si>
  <si>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</si>
  <si>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</si>
  <si>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</si>
  <si>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</si>
  <si>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</si>
  <si>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</si>
  <si>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</si>
  <si>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</si>
  <si>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</si>
  <si>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</si>
  <si>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</si>
  <si>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</si>
  <si>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</si>
  <si>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</si>
  <si>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</si>
  <si>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</si>
  <si>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</si>
  <si>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</si>
  <si>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</si>
  <si>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</si>
  <si>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</si>
  <si>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</si>
  <si>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</si>
  <si>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</si>
  <si>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</si>
  <si>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</si>
  <si>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</si>
  <si>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</si>
  <si>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</si>
  <si>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</si>
  <si>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</si>
  <si>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</si>
  <si>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</si>
  <si>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</si>
  <si>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</si>
  <si>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</si>
  <si>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</si>
  <si>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</si>
  <si>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</si>
  <si>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</si>
  <si>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</si>
  <si>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</si>
  <si>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</si>
  <si>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</si>
  <si>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</si>
  <si>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</si>
  <si>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</si>
  <si>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</si>
  <si>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</si>
  <si>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</si>
  <si>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</si>
  <si>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</si>
  <si>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</si>
  <si>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</si>
  <si>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</si>
  <si>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</si>
  <si>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</si>
  <si>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</si>
  <si>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</si>
  <si>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</si>
  <si>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</si>
  <si>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</si>
  <si>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</si>
  <si>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</si>
  <si>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</si>
  <si>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</si>
  <si>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</si>
  <si>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</si>
  <si>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</si>
  <si>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</si>
  <si>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</si>
  <si>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</si>
  <si>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</si>
  <si>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</si>
  <si>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</si>
  <si>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</si>
  <si>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</si>
  <si>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</si>
  <si>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</si>
  <si>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</si>
  <si>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</si>
  <si>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</si>
  <si>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</si>
  <si>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</si>
  <si>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</si>
  <si>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</si>
  <si>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</si>
  <si>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</si>
  <si>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</si>
  <si>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</si>
  <si>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</si>
  <si>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</si>
  <si>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</si>
  <si>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</si>
  <si>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</si>
  <si>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</si>
  <si>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</si>
  <si>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</si>
  <si>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</si>
  <si>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</si>
  <si>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</si>
  <si>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</si>
  <si>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</si>
  <si>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</si>
  <si>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</si>
  <si>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</si>
  <si>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</si>
  <si>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</si>
  <si>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</si>
  <si>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</si>
  <si>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</si>
  <si>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</si>
  <si>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</si>
  <si>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</si>
  <si>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</si>
  <si>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</si>
  <si>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</si>
  <si>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</si>
  <si>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</si>
  <si>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</si>
  <si>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</si>
  <si>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</si>
  <si>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</si>
  <si>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</si>
  <si>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</si>
  <si>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</si>
  <si>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</si>
  <si>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</si>
  <si>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</si>
  <si>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</si>
  <si>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</si>
  <si>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</si>
  <si>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</si>
  <si>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</si>
  <si>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</si>
  <si>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</si>
  <si>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</si>
  <si>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</si>
  <si>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</si>
  <si>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</si>
  <si>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</si>
  <si>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</si>
  <si>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</si>
  <si>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</si>
  <si>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</si>
  <si>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</si>
  <si>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</si>
  <si>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</si>
  <si>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</si>
  <si>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</si>
  <si>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</si>
  <si>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</si>
  <si>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</si>
  <si>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</si>
  <si>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</si>
  <si>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</si>
  <si>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</si>
  <si>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</si>
  <si>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</si>
  <si>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</si>
  <si>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</si>
  <si>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</si>
  <si>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</si>
  <si>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</si>
  <si>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</si>
  <si>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</si>
  <si>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</si>
  <si>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</si>
  <si>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</si>
  <si>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</si>
  <si>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</si>
  <si>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</si>
  <si>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</si>
  <si>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</si>
  <si>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</si>
  <si>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</si>
  <si>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</si>
  <si>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</si>
  <si>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</si>
  <si>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</si>
  <si>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</si>
  <si>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</si>
  <si>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</si>
  <si>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</si>
  <si>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</si>
  <si>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</si>
  <si>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</si>
  <si>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</si>
  <si>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</si>
  <si>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</si>
  <si>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</si>
  <si>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</si>
  <si>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</si>
  <si>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</si>
  <si>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</si>
  <si>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</si>
  <si>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</si>
  <si>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</si>
  <si>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</si>
  <si>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</si>
  <si>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</si>
  <si>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</si>
  <si>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</si>
  <si>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</si>
  <si>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</si>
  <si>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</si>
  <si>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</si>
  <si>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</si>
  <si>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</si>
  <si>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</si>
  <si>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</si>
  <si>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</si>
  <si>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</si>
  <si>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</si>
  <si>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</si>
  <si>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</si>
  <si>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</si>
  <si>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</si>
  <si>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</si>
  <si>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</si>
  <si>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</si>
  <si>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</si>
  <si>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</si>
  <si>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</si>
  <si>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</si>
  <si>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</si>
  <si>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</si>
  <si>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</si>
  <si>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</si>
  <si>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</si>
  <si>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</si>
  <si>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</si>
  <si>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</si>
  <si>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</si>
  <si>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</si>
  <si>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</si>
  <si>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</si>
  <si>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</si>
  <si>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</si>
  <si>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</si>
  <si>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</si>
  <si>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</si>
  <si>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</si>
  <si>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</si>
  <si>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</si>
  <si>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</si>
  <si>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</si>
  <si>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</si>
  <si>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</si>
  <si>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</si>
  <si>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</si>
  <si>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</si>
  <si>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</si>
  <si>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</si>
  <si>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</si>
  <si>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</si>
  <si>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</si>
  <si>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</si>
  <si>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</si>
  <si>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</si>
  <si>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</si>
  <si>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</si>
  <si>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</si>
  <si>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</si>
  <si>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</si>
  <si>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</si>
  <si>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</si>
  <si>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</si>
  <si>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</si>
  <si>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</si>
  <si>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</si>
  <si>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</si>
  <si>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</si>
  <si>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</si>
  <si>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</si>
  <si>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</si>
  <si>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</si>
  <si>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</si>
  <si>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</si>
  <si>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</si>
  <si>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</si>
  <si>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</si>
  <si>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</si>
  <si>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</si>
  <si>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</si>
  <si>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</si>
  <si>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</si>
  <si>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</si>
  <si>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</si>
  <si>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</si>
  <si>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</si>
  <si>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</si>
  <si>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</si>
  <si>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</si>
  <si>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</si>
  <si>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</si>
  <si>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</si>
  <si>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</si>
  <si>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</si>
  <si>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</si>
  <si>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</si>
  <si>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</si>
  <si>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</si>
  <si>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</si>
  <si>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</si>
  <si>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</si>
  <si>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</si>
  <si>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</si>
  <si>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</si>
  <si>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</si>
  <si>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</si>
  <si>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</si>
  <si>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</si>
  <si>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</si>
  <si>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</si>
  <si>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</si>
  <si>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</si>
  <si>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</si>
  <si>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</si>
  <si>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</si>
  <si>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</si>
  <si>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</si>
  <si>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</si>
  <si>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</si>
  <si>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</si>
  <si>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</si>
  <si>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</si>
  <si>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</si>
  <si>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</si>
  <si>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</si>
  <si>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</si>
  <si>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</si>
  <si>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</si>
  <si>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</si>
  <si>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</si>
  <si>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</si>
  <si>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</si>
  <si>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</si>
  <si>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</si>
  <si>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</si>
  <si>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</si>
  <si>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</si>
  <si>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</si>
  <si>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</si>
  <si>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</si>
  <si>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</si>
  <si>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</si>
  <si>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</si>
  <si>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</si>
  <si>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</si>
  <si>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</si>
  <si>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</si>
  <si>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</si>
  <si>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</si>
  <si>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</si>
  <si>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</si>
  <si>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</si>
  <si>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</si>
  <si>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</si>
  <si>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</si>
  <si>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</si>
  <si>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</si>
  <si>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</si>
  <si>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</si>
  <si>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</si>
  <si>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</si>
  <si>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</si>
  <si>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</si>
  <si>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</si>
  <si>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</si>
  <si>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</si>
  <si>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</si>
  <si>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</si>
  <si>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</si>
  <si>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</si>
  <si>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</si>
  <si>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</si>
  <si>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</si>
  <si>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</si>
  <si>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</si>
  <si>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</si>
  <si>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</si>
  <si>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</si>
  <si>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</si>
  <si>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</si>
  <si>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</si>
  <si>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</si>
  <si>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</si>
  <si>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</si>
  <si>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</si>
  <si>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</si>
  <si>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</si>
  <si>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</si>
  <si>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</si>
  <si>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</si>
  <si>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</si>
  <si>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</si>
  <si>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</si>
  <si>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</si>
  <si>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</si>
  <si>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</si>
  <si>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</si>
  <si>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</si>
  <si>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</si>
  <si>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</si>
  <si>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</si>
  <si>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</si>
  <si>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</si>
  <si>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</si>
  <si>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</si>
  <si>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</si>
  <si>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</si>
  <si>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</si>
  <si>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</si>
  <si>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</si>
  <si>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</si>
  <si>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</si>
  <si>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</si>
  <si>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</si>
  <si>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</si>
  <si>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</si>
  <si>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</si>
  <si>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</si>
  <si>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</si>
  <si>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</si>
  <si>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</si>
  <si>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</si>
  <si>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</si>
  <si>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</si>
  <si>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</si>
  <si>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</si>
  <si>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</si>
  <si>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</si>
  <si>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</si>
  <si>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</si>
  <si>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</si>
  <si>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</si>
  <si>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</si>
  <si>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</si>
  <si>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</si>
  <si>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</si>
  <si>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</si>
  <si>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</si>
  <si>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</si>
  <si>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</si>
  <si>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</si>
  <si>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</si>
  <si>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</si>
  <si>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</si>
  <si>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</si>
  <si>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</si>
  <si>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</si>
  <si>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</si>
  <si>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</si>
  <si>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</si>
  <si>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</si>
  <si>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</si>
  <si>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</si>
  <si>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</si>
  <si>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</si>
  <si>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</si>
  <si>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</si>
  <si>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</si>
  <si>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</si>
  <si>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</si>
  <si>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</si>
  <si>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</si>
  <si>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</si>
  <si>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</si>
  <si>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</si>
  <si>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</si>
  <si>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</si>
  <si>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</si>
  <si>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</si>
  <si>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</si>
  <si>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</si>
  <si>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</si>
  <si>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</si>
  <si>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</si>
  <si>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</si>
  <si>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</si>
  <si>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</si>
  <si>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</si>
  <si>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</si>
  <si>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</si>
  <si>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</si>
  <si>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</si>
  <si>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</si>
  <si>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</si>
  <si>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</si>
  <si>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</si>
  <si>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</si>
  <si>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</si>
  <si>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</si>
  <si>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</si>
  <si>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</si>
  <si>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</si>
  <si>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</si>
  <si>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</si>
  <si>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</si>
  <si>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</si>
  <si>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</si>
  <si>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</si>
  <si>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</si>
  <si>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</si>
  <si>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</si>
  <si>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</si>
  <si>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</si>
  <si>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</si>
  <si>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</si>
  <si>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</si>
  <si>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</si>
  <si>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</si>
  <si>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</si>
  <si>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</si>
  <si>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</si>
  <si>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</si>
  <si>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</si>
  <si>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</si>
  <si>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</si>
  <si>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</si>
  <si>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</si>
  <si>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</si>
  <si>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</si>
  <si>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</si>
  <si>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</si>
  <si>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</si>
  <si>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</si>
  <si>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</si>
  <si>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</si>
  <si>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</si>
  <si>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</si>
  <si>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</si>
  <si>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</si>
  <si>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</si>
  <si>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</si>
  <si>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</si>
  <si>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</si>
  <si>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</si>
  <si>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</si>
  <si>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</si>
  <si>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</si>
  <si>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</si>
  <si>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</si>
  <si>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</si>
  <si>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</si>
  <si>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</si>
  <si>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</si>
  <si>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</si>
  <si>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</si>
  <si>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</si>
  <si>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</si>
  <si>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</si>
  <si>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</si>
  <si>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</si>
  <si>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</si>
  <si>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</si>
  <si>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</si>
  <si>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</si>
  <si>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</si>
  <si>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</si>
  <si>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</si>
  <si>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</si>
  <si>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</si>
  <si>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</si>
  <si>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</si>
  <si>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</si>
  <si>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</si>
  <si>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</si>
  <si>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</si>
  <si>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</si>
  <si>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</si>
  <si>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</si>
  <si>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</si>
  <si>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</si>
  <si>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</si>
  <si>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</si>
  <si>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</si>
  <si>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</si>
  <si>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</si>
  <si>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</si>
  <si>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</si>
  <si>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</si>
  <si>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</si>
  <si>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</si>
  <si>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</si>
  <si>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</si>
  <si>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</si>
  <si>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</si>
  <si>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</si>
  <si>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</si>
  <si>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</si>
  <si>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</si>
  <si>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</si>
  <si>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</si>
  <si>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</si>
  <si>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</si>
  <si>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</si>
  <si>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</si>
  <si>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</si>
  <si>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</si>
  <si>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</si>
  <si>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</si>
  <si>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</si>
  <si>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</si>
  <si>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</si>
  <si>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</si>
  <si>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</si>
  <si>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</si>
  <si>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</si>
  <si>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</si>
  <si>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</si>
  <si>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</si>
  <si>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</si>
  <si>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</si>
  <si>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</si>
  <si>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</si>
  <si>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</si>
  <si>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</si>
  <si>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</si>
  <si>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</si>
  <si>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</si>
  <si>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</si>
  <si>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</si>
  <si>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</si>
  <si>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</si>
  <si>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</si>
  <si>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</si>
  <si>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</si>
  <si>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</si>
  <si>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</si>
  <si>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</si>
  <si>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</si>
  <si>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</si>
  <si>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</si>
  <si>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</si>
  <si>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</si>
  <si>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</si>
  <si>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</si>
  <si>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</si>
  <si>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</si>
  <si>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</si>
  <si>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</si>
  <si>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</si>
  <si>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</si>
  <si>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</si>
  <si>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</si>
  <si>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</si>
  <si>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</si>
  <si>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</si>
  <si>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</si>
  <si>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</si>
  <si>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</si>
  <si>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</si>
  <si>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</si>
  <si>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</si>
  <si>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</si>
  <si>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</si>
  <si>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</si>
  <si>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</si>
  <si>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</si>
  <si>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</si>
  <si>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</si>
  <si>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</si>
  <si>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</si>
  <si>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</si>
  <si>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</si>
  <si>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</si>
  <si>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</si>
  <si>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</si>
  <si>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</si>
  <si>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</si>
  <si>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</si>
  <si>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</si>
  <si>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</si>
  <si>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</si>
  <si>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</si>
  <si>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</si>
  <si>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</si>
  <si>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</si>
  <si>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</si>
  <si>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</si>
  <si>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</si>
  <si>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</si>
  <si>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</si>
  <si>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</si>
  <si>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</si>
  <si>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</si>
  <si>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</si>
  <si>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</si>
  <si>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</si>
  <si>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</si>
  <si>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</si>
  <si>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</si>
  <si>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</si>
  <si>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</si>
  <si>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</si>
  <si>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</si>
  <si>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</si>
  <si>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</si>
  <si>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</si>
  <si>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</si>
  <si>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</si>
  <si>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</si>
  <si>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</si>
  <si>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</si>
  <si>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</si>
  <si>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</si>
  <si>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</si>
  <si>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</si>
  <si>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</si>
  <si>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</si>
  <si>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</si>
  <si>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</si>
  <si>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</si>
  <si>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</si>
  <si>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</si>
  <si>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</si>
  <si>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</si>
  <si>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</si>
  <si>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</si>
  <si>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</si>
  <si>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</si>
  <si>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</si>
  <si>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</si>
  <si>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</si>
  <si>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</si>
  <si>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</si>
  <si>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</si>
  <si>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</si>
  <si>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</si>
  <si>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</si>
  <si>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</si>
  <si>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</si>
  <si>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</si>
  <si>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</si>
  <si>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</si>
  <si>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</si>
  <si>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</si>
  <si>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</si>
  <si>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</si>
  <si>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</si>
  <si>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</si>
  <si>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</si>
  <si>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</si>
  <si>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</si>
  <si>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</si>
  <si>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</si>
  <si>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</si>
  <si>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</si>
  <si>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</si>
  <si>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</si>
  <si>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</si>
  <si>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</si>
  <si>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</si>
  <si>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</si>
  <si>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</si>
  <si>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</si>
  <si>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</si>
  <si>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</si>
  <si>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</si>
  <si>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</si>
  <si>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</si>
  <si>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</si>
  <si>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</si>
  <si>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</si>
  <si>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</si>
  <si>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</si>
  <si>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</si>
  <si>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</si>
  <si>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</si>
  <si>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</si>
  <si>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</si>
  <si>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</si>
  <si>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</si>
  <si>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</si>
  <si>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</si>
  <si>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</si>
  <si>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</si>
  <si>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</si>
  <si>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</si>
  <si>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</si>
  <si>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</si>
  <si>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</si>
  <si>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</si>
  <si>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</si>
  <si>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</si>
  <si>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</si>
  <si>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</si>
  <si>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</si>
  <si>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</si>
  <si>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</si>
  <si>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</si>
  <si>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</si>
  <si>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</si>
  <si>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</si>
  <si>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</si>
  <si>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</si>
  <si>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</si>
  <si>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</si>
  <si>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</si>
  <si>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</si>
  <si>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</si>
  <si>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</si>
  <si>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</si>
  <si>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</si>
  <si>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</si>
  <si>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</si>
  <si>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</si>
  <si>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</si>
  <si>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</si>
  <si>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</si>
  <si>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</si>
  <si>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</si>
  <si>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</si>
  <si>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</si>
  <si>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</si>
  <si>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</si>
  <si>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</si>
  <si>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</si>
  <si>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</si>
  <si>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</si>
  <si>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</si>
  <si>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</si>
  <si>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</si>
  <si>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</si>
  <si>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</si>
  <si>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</si>
  <si>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</si>
  <si>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</si>
  <si>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</si>
  <si>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</si>
  <si>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</si>
  <si>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</si>
  <si>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</si>
  <si>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</si>
  <si>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</si>
  <si>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</si>
  <si>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</si>
  <si>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</si>
  <si>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</si>
  <si>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</si>
  <si>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</si>
  <si>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</si>
  <si>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</si>
  <si>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</si>
  <si>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</si>
  <si>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</si>
  <si>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</si>
  <si>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</si>
  <si>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</si>
  <si>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</si>
  <si>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</si>
  <si>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</si>
  <si>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</si>
  <si>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</si>
  <si>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</si>
  <si>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</si>
  <si>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</si>
  <si>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</si>
  <si>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</si>
  <si>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</si>
  <si>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</si>
  <si>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</si>
  <si>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</si>
  <si>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</si>
  <si>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</si>
  <si>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</si>
  <si>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</si>
  <si>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</si>
  <si>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</si>
  <si>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</si>
  <si>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</si>
  <si>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</si>
  <si>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</si>
  <si>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</si>
  <si>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</si>
  <si>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</si>
  <si>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</si>
  <si>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</si>
  <si>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</si>
  <si>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</si>
  <si>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</si>
  <si>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</si>
  <si>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</si>
  <si>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</si>
  <si>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</si>
  <si>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</si>
  <si>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</si>
  <si>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</si>
  <si>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</si>
  <si>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</si>
  <si>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</si>
  <si>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</si>
  <si>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</si>
  <si>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</si>
  <si>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</si>
  <si>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</si>
  <si>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</si>
  <si>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</si>
  <si>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</si>
  <si>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</si>
  <si>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</si>
  <si>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</si>
  <si>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</si>
  <si>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</si>
  <si>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</si>
  <si>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</si>
  <si>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</si>
  <si>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</si>
  <si>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</si>
  <si>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</si>
  <si>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</si>
  <si>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</si>
  <si>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</si>
  <si>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</si>
  <si>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</si>
  <si>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</si>
  <si>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</si>
  <si>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</si>
  <si>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</si>
  <si>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</si>
  <si>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</si>
  <si>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</si>
  <si>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</si>
  <si>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</si>
  <si>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</si>
  <si>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</si>
  <si>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</si>
  <si>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</si>
  <si>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</si>
  <si>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</si>
  <si>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</si>
  <si>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</si>
  <si>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</si>
  <si>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</si>
  <si>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</si>
  <si>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</si>
  <si>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</si>
  <si>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</si>
  <si>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</si>
  <si>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</si>
  <si>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</si>
  <si>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</si>
  <si>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</si>
  <si>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</si>
  <si>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</si>
  <si>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</si>
  <si>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</si>
  <si>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</si>
  <si>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</si>
  <si>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</si>
  <si>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</si>
  <si>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</si>
  <si>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</si>
  <si>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</si>
  <si>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</si>
  <si>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</si>
  <si>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</si>
  <si>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</si>
  <si>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</si>
  <si>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</si>
  <si>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</si>
  <si>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</si>
  <si>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</si>
  <si>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</si>
  <si>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</si>
  <si>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</si>
  <si>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</si>
  <si>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</si>
  <si>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</si>
  <si>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</si>
  <si>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</si>
  <si>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</si>
  <si>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</si>
  <si>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</si>
  <si>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</si>
  <si>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</si>
  <si>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</si>
  <si>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</si>
  <si>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</si>
  <si>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</si>
  <si>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</si>
  <si>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</si>
  <si>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</si>
  <si>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</si>
  <si>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</si>
  <si>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</si>
  <si>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</si>
  <si>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</si>
  <si>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</si>
  <si>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</si>
  <si>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</si>
  <si>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</si>
  <si>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</si>
  <si>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</si>
  <si>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</si>
  <si>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</si>
  <si>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</si>
  <si>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</si>
  <si>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</si>
  <si>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</si>
  <si>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</si>
  <si>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</si>
  <si>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</si>
  <si>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</si>
  <si>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</si>
  <si>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</si>
  <si>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</si>
  <si>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</si>
  <si>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</si>
  <si>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</si>
  <si>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</si>
  <si>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</si>
  <si>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</si>
  <si>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</si>
  <si>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</si>
  <si>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</si>
  <si>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</si>
  <si>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</si>
  <si>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</si>
  <si>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</si>
  <si>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</si>
  <si>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</si>
  <si>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</si>
  <si>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</si>
  <si>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</si>
  <si>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</si>
  <si>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</si>
  <si>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</si>
  <si>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</si>
  <si>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</si>
  <si>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</si>
  <si>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</si>
  <si>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</si>
  <si>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</si>
  <si>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</si>
  <si>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</si>
  <si>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</si>
  <si>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</si>
  <si>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</si>
  <si>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</si>
  <si>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</si>
  <si>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</si>
  <si>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</si>
  <si>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</si>
  <si>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</si>
  <si>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</si>
  <si>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</si>
  <si>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</si>
  <si>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</si>
  <si>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</si>
  <si>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</si>
  <si>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</si>
  <si>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</si>
  <si>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</si>
  <si>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</si>
  <si>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</si>
  <si>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</si>
  <si>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</si>
  <si>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</si>
  <si>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</si>
  <si>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</si>
  <si>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</si>
  <si>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</si>
  <si>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</si>
  <si>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</si>
  <si>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</si>
  <si>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</si>
  <si>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</si>
  <si>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</si>
  <si>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</si>
  <si>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</si>
  <si>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</si>
  <si>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</si>
  <si>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</si>
  <si>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</si>
  <si>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</si>
  <si>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</si>
  <si>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</si>
  <si>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</si>
  <si>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</si>
  <si>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</si>
  <si>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</si>
  <si>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</si>
  <si>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</si>
  <si>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</si>
  <si>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</si>
  <si>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</si>
  <si>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</si>
  <si>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</si>
  <si>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</si>
  <si>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</si>
  <si>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</si>
  <si>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</si>
  <si>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</si>
  <si>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</si>
  <si>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</si>
  <si>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</si>
  <si>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</si>
  <si>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</si>
  <si>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</si>
  <si>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</si>
  <si>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</si>
  <si>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</si>
  <si>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</si>
  <si>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</si>
  <si>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</si>
  <si>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</si>
  <si>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</si>
  <si>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</si>
  <si>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</si>
  <si>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</si>
  <si>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</si>
  <si>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</si>
  <si>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</si>
  <si>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</si>
  <si>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</si>
  <si>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</si>
  <si>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</si>
  <si>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</si>
  <si>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</si>
  <si>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</si>
  <si>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</si>
  <si>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</si>
  <si>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</si>
  <si>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</si>
  <si>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</si>
  <si>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</si>
  <si>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</si>
  <si>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</si>
  <si>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</si>
  <si>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</si>
  <si>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</si>
  <si>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</si>
  <si>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</si>
  <si>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</si>
  <si>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</si>
  <si>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</si>
  <si>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</si>
  <si>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</si>
  <si>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</si>
  <si>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</si>
  <si>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</si>
  <si>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</si>
  <si>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</si>
  <si>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</si>
  <si>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</si>
  <si>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</si>
  <si>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</si>
  <si>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</si>
  <si>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</si>
  <si>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</si>
  <si>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</si>
  <si>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</si>
  <si>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</si>
  <si>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</si>
  <si>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</si>
  <si>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</si>
  <si>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</si>
  <si>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</si>
  <si>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</si>
  <si>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</si>
  <si>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</si>
  <si>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</si>
  <si>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</si>
  <si>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</si>
  <si>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</si>
  <si>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</si>
  <si>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</si>
  <si>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</si>
  <si>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</si>
  <si>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</si>
  <si>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</si>
  <si>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</si>
  <si>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</si>
  <si>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</si>
  <si>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</si>
  <si>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</si>
  <si>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</si>
  <si>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</si>
  <si>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</si>
  <si>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</si>
  <si>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</si>
  <si>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</si>
  <si>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</si>
  <si>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</si>
  <si>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</si>
  <si>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</si>
  <si>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</si>
  <si>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</si>
  <si>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</si>
  <si>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</si>
  <si>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</si>
  <si>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</si>
  <si>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</si>
  <si>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</si>
  <si>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</si>
  <si>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</si>
  <si>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</si>
  <si>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</si>
  <si>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</si>
  <si>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</si>
  <si>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</si>
  <si>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</si>
  <si>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</si>
  <si>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</si>
  <si>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</si>
  <si>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</si>
  <si>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</si>
  <si>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</si>
  <si>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</si>
  <si>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</si>
  <si>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</si>
  <si>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</si>
  <si>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</si>
  <si>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</si>
  <si>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</si>
  <si>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</si>
  <si>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</si>
  <si>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</si>
  <si>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</si>
  <si>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</si>
  <si>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</si>
  <si>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</si>
  <si>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</si>
  <si>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</si>
  <si>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</si>
  <si>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</si>
  <si>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</si>
  <si>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</si>
  <si>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</si>
  <si>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</si>
  <si>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</si>
  <si>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</si>
  <si>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</si>
  <si>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</si>
  <si>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</si>
  <si>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</si>
  <si>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</si>
  <si>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</si>
  <si>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</si>
  <si>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</si>
  <si>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</si>
  <si>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</si>
  <si>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</si>
  <si>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</si>
  <si>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</si>
  <si>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</si>
  <si>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</si>
  <si>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</si>
  <si>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</si>
  <si>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</si>
  <si>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</si>
  <si>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</si>
  <si>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</si>
  <si>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</si>
  <si>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</si>
  <si>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</si>
  <si>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</si>
  <si>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</si>
  <si>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</si>
  <si>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</si>
  <si>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</si>
  <si>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</si>
  <si>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</si>
  <si>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</si>
  <si>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</si>
  <si>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</si>
  <si>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</si>
  <si>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</si>
  <si>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</si>
  <si>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</si>
  <si>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</si>
  <si>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</si>
  <si>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</si>
  <si>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</si>
  <si>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</si>
  <si>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</si>
  <si>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</si>
  <si>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</si>
  <si>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</si>
  <si>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</si>
  <si>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</si>
  <si>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</si>
  <si>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</si>
  <si>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</si>
  <si>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</si>
  <si>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</si>
  <si>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</si>
  <si>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</si>
  <si>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</si>
  <si>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</si>
  <si>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</si>
  <si>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</si>
  <si>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</si>
  <si>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</si>
  <si>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</si>
  <si>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</si>
  <si>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</si>
  <si>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</si>
  <si>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</si>
  <si>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</si>
  <si>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</si>
  <si>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</si>
  <si>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</si>
  <si>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</si>
  <si>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</si>
  <si>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</si>
  <si>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</si>
  <si>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</si>
  <si>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</si>
  <si>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</si>
  <si>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</si>
  <si>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</si>
  <si>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</si>
  <si>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</si>
  <si>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</si>
  <si>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</si>
  <si>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</si>
  <si>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</si>
  <si>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</si>
  <si>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</si>
  <si>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</si>
  <si>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</si>
  <si>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</si>
  <si>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</si>
  <si>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</si>
  <si>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</si>
  <si>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</si>
  <si>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</si>
  <si>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</si>
  <si>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</si>
  <si>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</si>
  <si>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</si>
  <si>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</si>
  <si>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</si>
  <si>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</si>
  <si>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</si>
  <si>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</si>
  <si>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</si>
  <si>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</si>
  <si>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</si>
  <si>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</si>
  <si>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</si>
  <si>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</si>
  <si>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</si>
  <si>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</si>
  <si>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</si>
  <si>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</si>
  <si>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</si>
  <si>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</si>
  <si>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</si>
  <si>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</si>
  <si>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</si>
  <si>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</si>
  <si>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</si>
  <si>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</si>
  <si>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</si>
  <si>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</si>
  <si>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</si>
  <si>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</si>
  <si>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</si>
  <si>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</si>
  <si>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</si>
  <si>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</si>
  <si>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</si>
  <si>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</si>
  <si>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</si>
  <si>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</si>
  <si>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</si>
  <si>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</si>
  <si>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</si>
  <si>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</si>
  <si>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</si>
  <si>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</si>
  <si>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</si>
  <si>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</si>
  <si>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</si>
  <si>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</si>
  <si>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</si>
  <si>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</si>
  <si>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</si>
  <si>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</si>
  <si>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</si>
  <si>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</si>
  <si>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</si>
  <si>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</si>
  <si>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</si>
  <si>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</si>
  <si>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</si>
  <si>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</si>
  <si>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</si>
  <si>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</si>
  <si>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</si>
  <si>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</si>
  <si>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</si>
  <si>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</si>
  <si>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</si>
  <si>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</si>
  <si>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</si>
  <si>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</si>
  <si>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</si>
  <si>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</si>
  <si>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</si>
  <si>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</si>
  <si>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</si>
  <si>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</si>
  <si>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</si>
  <si>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</si>
  <si>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</si>
  <si>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</si>
  <si>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</si>
  <si>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</si>
  <si>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</si>
  <si>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</si>
  <si>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</si>
  <si>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</si>
  <si>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</si>
  <si>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</si>
  <si>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</si>
  <si>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</si>
  <si>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</si>
  <si>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</si>
  <si>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</si>
  <si>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</si>
  <si>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</si>
  <si>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</si>
  <si>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</si>
  <si>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</si>
  <si>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</si>
  <si>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</si>
  <si>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</si>
  <si>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</si>
  <si>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</si>
  <si>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</si>
  <si>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</si>
  <si>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</si>
  <si>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</si>
  <si>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</si>
  <si>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</si>
  <si>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</si>
  <si>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</si>
  <si>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</si>
  <si>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</si>
  <si>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</si>
  <si>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</si>
  <si>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</si>
  <si>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</si>
  <si>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</si>
  <si>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</si>
  <si>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</si>
  <si>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</si>
  <si>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</si>
  <si>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</si>
  <si>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</si>
  <si>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</si>
  <si>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</si>
  <si>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</si>
  <si>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</si>
  <si>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</si>
  <si>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</si>
  <si>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</si>
  <si>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</si>
  <si>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</si>
  <si>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</si>
  <si>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</si>
  <si>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</si>
  <si>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</si>
  <si>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</si>
  <si>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</si>
  <si>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</si>
  <si>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</si>
  <si>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</si>
  <si>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</si>
  <si>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</si>
  <si>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</si>
  <si>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</si>
  <si>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</si>
  <si>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</si>
  <si>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</si>
  <si>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</si>
  <si>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</si>
  <si>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</si>
  <si>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</si>
  <si>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</si>
  <si>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</si>
  <si>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</si>
  <si>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</si>
  <si>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</si>
  <si>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</si>
  <si>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</si>
  <si>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</si>
  <si>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</si>
  <si>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</si>
  <si>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</si>
  <si>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</si>
  <si>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</si>
  <si>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</si>
  <si>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</si>
  <si>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</si>
  <si>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</si>
  <si>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</si>
  <si>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</si>
  <si>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</si>
  <si>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</si>
  <si>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</si>
  <si>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</si>
  <si>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</si>
  <si>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</si>
  <si>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</si>
  <si>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</si>
  <si>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</si>
  <si>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</si>
  <si>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</si>
  <si>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</si>
  <si>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</si>
  <si>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</si>
  <si>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</si>
  <si>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</si>
  <si>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</si>
  <si>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</si>
  <si>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</si>
  <si>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</si>
  <si>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</si>
  <si>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</si>
  <si>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</si>
  <si>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</si>
  <si>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</si>
  <si>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</si>
  <si>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</si>
  <si>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</si>
  <si>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</si>
  <si>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</si>
  <si>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</si>
  <si>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</si>
  <si>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</si>
  <si>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</si>
  <si>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</si>
  <si>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</si>
  <si>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</si>
  <si>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</si>
  <si>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</si>
  <si>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</si>
  <si>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</si>
  <si>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</si>
  <si>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</si>
  <si>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</si>
  <si>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</si>
  <si>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</si>
  <si>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</si>
  <si>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</si>
  <si>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</si>
  <si>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</si>
  <si>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</si>
  <si>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</si>
  <si>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</si>
  <si>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</si>
  <si>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</si>
  <si>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</si>
  <si>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</si>
  <si>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</si>
  <si>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</si>
  <si>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</si>
  <si>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</si>
  <si>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</si>
  <si>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</si>
  <si>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</si>
  <si>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</si>
  <si>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</si>
  <si>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</si>
  <si>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</si>
  <si>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</si>
  <si>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</si>
  <si>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</si>
  <si>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</si>
  <si>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</si>
  <si>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</si>
  <si>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</si>
  <si>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</si>
  <si>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</si>
  <si>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</si>
  <si>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</si>
  <si>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</si>
  <si>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</si>
  <si>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</si>
  <si>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</si>
  <si>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</si>
  <si>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</si>
  <si>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</si>
  <si>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</si>
  <si>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</si>
  <si>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</si>
  <si>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</si>
  <si>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</si>
  <si>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</si>
  <si>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</si>
  <si>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</si>
  <si>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</si>
  <si>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</si>
  <si>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</si>
  <si>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</si>
  <si>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</si>
  <si>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</si>
  <si>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</si>
  <si>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</si>
  <si>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</si>
  <si>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</si>
  <si>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</si>
  <si>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</si>
  <si>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</si>
  <si>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</si>
  <si>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</si>
  <si>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</si>
  <si>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</si>
  <si>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</si>
  <si>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</si>
  <si>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</si>
  <si>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</si>
  <si>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</si>
  <si>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</si>
  <si>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</si>
  <si>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</si>
  <si>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</si>
  <si>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</si>
  <si>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</si>
  <si>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</si>
  <si>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</si>
  <si>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</si>
  <si>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</si>
  <si>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</si>
  <si>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</si>
  <si>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</si>
  <si>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</si>
  <si>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</si>
  <si>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</si>
  <si>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</si>
  <si>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</si>
  <si>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</si>
  <si>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</si>
  <si>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</si>
  <si>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</si>
  <si>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</si>
  <si>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</si>
  <si>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</si>
  <si>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</si>
  <si>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</si>
  <si>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</si>
  <si>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</si>
  <si>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</si>
  <si>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</si>
  <si>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</si>
  <si>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</si>
  <si>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</si>
  <si>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</si>
  <si>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</si>
  <si>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</si>
  <si>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</si>
  <si>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</si>
  <si>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</si>
  <si>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</si>
  <si>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</si>
  <si>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</si>
  <si>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</si>
  <si>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</si>
  <si>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</si>
  <si>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</si>
  <si>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</si>
  <si>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</si>
  <si>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</si>
  <si>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</si>
  <si>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</si>
  <si>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</si>
  <si>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</si>
  <si>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</si>
  <si>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</si>
  <si>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</si>
  <si>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</si>
  <si>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</si>
  <si>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</si>
  <si>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</si>
  <si>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</si>
  <si>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</si>
  <si>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</si>
  <si>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</si>
  <si>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</si>
  <si>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</si>
  <si>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</si>
  <si>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</si>
  <si>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</si>
  <si>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</si>
  <si>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</si>
  <si>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</si>
  <si>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</si>
  <si>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</si>
  <si>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</si>
  <si>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#F08C0F</t>
  </si>
  <si>
    <t>#050A32</t>
  </si>
  <si>
    <t>Star Rating</t>
  </si>
  <si>
    <t>Total</t>
  </si>
  <si>
    <t>Balance</t>
  </si>
  <si>
    <t>#0FFAFA</t>
  </si>
  <si>
    <t>#197DE1</t>
  </si>
  <si>
    <t xml:space="preserve"> </t>
  </si>
  <si>
    <t>#10BEFF</t>
  </si>
  <si>
    <t>#E10F5A</t>
  </si>
  <si>
    <t>#32D700</t>
  </si>
  <si>
    <t>#FFBE00</t>
  </si>
  <si>
    <t>#BE3CDC</t>
  </si>
  <si>
    <t>#016E51</t>
  </si>
  <si>
    <t>#998F85</t>
  </si>
  <si>
    <t>#082032</t>
  </si>
  <si>
    <t>Row Labels</t>
  </si>
  <si>
    <t>Grand Total</t>
  </si>
  <si>
    <t>Count of Overall Experience</t>
  </si>
  <si>
    <t>pink</t>
  </si>
  <si>
    <t>blue</t>
  </si>
  <si>
    <t>#E14BE1</t>
  </si>
  <si>
    <t>#FA4B96</t>
  </si>
  <si>
    <t>Green</t>
  </si>
  <si>
    <t>#50FF96</t>
  </si>
  <si>
    <t>#00AF50</t>
  </si>
  <si>
    <t>Detractor</t>
  </si>
  <si>
    <t>Passives</t>
  </si>
  <si>
    <t>Promoters</t>
  </si>
  <si>
    <t>Count of NPS Category</t>
  </si>
  <si>
    <t>NPS Category</t>
  </si>
  <si>
    <t>%</t>
  </si>
  <si>
    <t>,</t>
  </si>
  <si>
    <t>NPS Score</t>
  </si>
  <si>
    <t>Dail</t>
  </si>
  <si>
    <t>indicator</t>
  </si>
  <si>
    <t>conversion</t>
  </si>
  <si>
    <t>Suppose the indicator is at 4</t>
  </si>
  <si>
    <t>N15+(270-(4/2))</t>
  </si>
  <si>
    <t>N12*(90-(4/2))/100</t>
  </si>
  <si>
    <t>Column Labels</t>
  </si>
  <si>
    <t>Average of Rating_Range</t>
  </si>
  <si>
    <t>Count of Source</t>
  </si>
  <si>
    <t>Count of Purpose</t>
  </si>
  <si>
    <t>2020</t>
  </si>
  <si>
    <t>Jan</t>
  </si>
  <si>
    <t>Feb</t>
  </si>
  <si>
    <t>Mar</t>
  </si>
  <si>
    <t>Apr</t>
  </si>
  <si>
    <t>May</t>
  </si>
  <si>
    <t>Jun</t>
  </si>
  <si>
    <t>Jul</t>
  </si>
  <si>
    <t>Aug</t>
  </si>
  <si>
    <t>Sep</t>
  </si>
  <si>
    <t>Oct</t>
  </si>
  <si>
    <t>Nov</t>
  </si>
  <si>
    <t>Dec</t>
  </si>
  <si>
    <t>NPS Score: (percentage of promoters - percentage of detractors)*100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</si>
</sst>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 h:mm:ss"/>
    <numFmt numFmtId="165" formatCode="#,##0.0"/>
    <numFmt numFmtId="166" formatCode="0.0"/>
  </numFmts>
  <fonts count="6"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164" fontId="0" fillId="0" borderId="0" xfId="0" applyNumberFormat="1"/>
    <xf numFmtId="1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5" fillId="2" borderId="2" xfId="0" applyFont="1" applyFill="1" applyBorder="1"/>
    <xf numFmtId="9" fontId="0" fillId="0" borderId="0" xfId="1" applyFont="1"/>
    <xf numFmtId="9" fontId="5" fillId="2" borderId="2" xfId="0" applyNumberFormat="1" applyFont="1" applyFill="1" applyBorder="1"/>
    <xf numFmtId="9" fontId="4" fillId="0" borderId="0" xfId="1" applyFont="1" applyFill="1" applyBorder="1"/>
    <xf numFmtId="0" fontId="0" fillId="0" borderId="0" xfId="0" applyAlignment="1">
      <alignment horizontal="left" indent="1"/>
    </xf>
    <xf numFmtId="166" fontId="5" fillId="2" borderId="3" xfId="0" applyNumberFormat="1" applyFont="1" applyFill="1" applyBorder="1"/>
    <xf numFmtId="166" fontId="0" fillId="0" borderId="0" xfId="0" applyNumberFormat="1"/>
    <xf numFmtId="0" fontId="0" fillId="0" borderId="0" xfId="0" applyNumberFormat="1"/>
  </cellXfs>
  <cellStyles count="2">
    <cellStyle name="Normal" xfId="0" builtinId="0"/>
    <cellStyle name="Percent" xfId="1" builtinId="5"/>
  </cellStyles>
  <dxfs count="69">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numFmt numFmtId="165" formatCode="#,##0.0"/>
    </dxf>
    <dxf>
      <numFmt numFmtId="165" formatCode="#,##0.0"/>
    </dxf>
    <dxf>
      <numFmt numFmtId="165" formatCode="#,##0.0"/>
    </dxf>
    <dxf>
      <font>
        <color theme="0"/>
      </font>
      <fill>
        <patternFill>
          <bgColor rgb="FF050A32"/>
        </patternFill>
      </fill>
      <border diagonalUp="0" diagonalDown="0">
        <left/>
        <right/>
        <top/>
        <bottom/>
        <vertical/>
        <horizontal/>
      </border>
    </dxf>
    <dxf>
      <font>
        <color theme="1"/>
      </font>
      <fill>
        <patternFill>
          <bgColor rgb="FF050A32"/>
        </patternFill>
      </fill>
      <border diagonalUp="0" diagonalDown="0">
        <left/>
        <right/>
        <top/>
        <bottom/>
        <vertical/>
        <horizontal/>
      </border>
    </dxf>
  </dxfs>
  <tableStyles count="1" defaultTableStyle="TableStyleMedium2" defaultPivotStyle="PivotStyleLight16">
    <tableStyle name="gender slicer" pivot="0" table="0" count="10" xr9:uid="{0540AD90-3945-4D34-8378-948E58F221F8}">
      <tableStyleElement type="wholeTable" dxfId="68"/>
      <tableStyleElement type="headerRow" dxfId="67"/>
    </tableStyle>
  </tableStyles>
  <colors>
    <mruColors>
      <color rgb="FFF08C0F"/>
      <color rgb="FF050A32"/>
      <color rgb="FF00AF50"/>
      <color rgb="FF50FF96"/>
      <color rgb="FFFA4B96"/>
      <color rgb="FFE14BE1"/>
      <color rgb="FF197DE1"/>
      <color rgb="FF0FFAFA"/>
      <color rgb="FFFBC35F"/>
    </mruColors>
  </colors>
  <extLst>
    <ext xmlns:x14="http://schemas.microsoft.com/office/spreadsheetml/2009/9/main" uri="{46F421CA-312F-682f-3DD2-61675219B42D}">
      <x14:dxfs count="8">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225">
              <stop position="0">
                <color rgb="FF50FF96"/>
              </stop>
              <stop position="1">
                <color rgb="FF0FFAFA"/>
              </stop>
            </gradient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828282"/>
          </font>
          <fill>
            <gradientFill degree="45">
              <stop position="0">
                <color rgb="FF50FF96"/>
              </stop>
              <stop position="1">
                <color rgb="FF00AF50"/>
              </stop>
            </gradientFill>
          </fill>
          <border diagonalUp="0" diagonalDown="0">
            <left/>
            <right/>
            <top/>
            <bottom/>
            <vertical/>
            <horizontal/>
          </border>
        </dxf>
        <dxf>
          <font>
            <color rgb="FF000000"/>
          </font>
          <fill>
            <gradientFill degree="225">
              <stop position="0">
                <color rgb="FFF08C0F"/>
              </stop>
              <stop position="1">
                <color rgb="FFFBC35F"/>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degree="45">
              <stop position="0">
                <color rgb="FF0FFAFA"/>
              </stop>
              <stop position="1">
                <color rgb="FF50FF9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gender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53000">
                    <a:srgbClr val="FA4B96"/>
                  </a:gs>
                  <a:gs pos="96000">
                    <a:srgbClr val="E14BE1"/>
                  </a:gs>
                </a:gsLst>
                <a:lin ang="0" scaled="1"/>
                <a:tileRect/>
              </a:gradFill>
              <a:ln w="19050">
                <a:noFill/>
              </a:ln>
              <a:effectLst/>
              <a:scene3d>
                <a:camera prst="orthographicFront"/>
                <a:lightRig rig="threePt" dir="t"/>
              </a:scene3d>
              <a:sp3d/>
            </c:spPr>
            <c:extLst>
              <c:ext xmlns:c16="http://schemas.microsoft.com/office/drawing/2014/chart" uri="{C3380CC4-5D6E-409C-BE32-E72D297353CC}">
                <c16:uniqueId val="{00000001-32B1-4BE4-946E-1EDD475639F9}"/>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0.44427244582043346</c:v>
                </c:pt>
                <c:pt idx="1">
                  <c:v>0.55572755417956654</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23000">
                <a:srgbClr val="F08C0F"/>
              </a:gs>
              <a:gs pos="83000">
                <a:srgbClr val="FBC35F"/>
              </a:gs>
            </a:gsLst>
            <a:lin ang="2700000" scaled="1"/>
          </a:gradFill>
          <a:ln w="19050">
            <a:noFill/>
          </a:ln>
          <a:effectLst/>
        </c:spPr>
      </c:pivotFmt>
      <c:pivotFmt>
        <c:idx val="8"/>
        <c:spPr>
          <a:gradFill flip="none" rotWithShape="1">
            <a:gsLst>
              <a:gs pos="15000">
                <a:srgbClr val="50FF96"/>
              </a:gs>
              <a:gs pos="83000">
                <a:srgbClr val="00AF50"/>
              </a:gs>
            </a:gsLst>
            <a:lin ang="2700000" scaled="1"/>
            <a:tileRect/>
          </a:gradFill>
          <a:ln w="19050">
            <a:noFill/>
          </a:ln>
          <a:effectLst/>
        </c:spPr>
      </c:pivotFmt>
      <c:pivotFmt>
        <c:idx val="9"/>
        <c:spPr>
          <a:gradFill flip="none" rotWithShape="1">
            <a:gsLst>
              <a:gs pos="15000">
                <a:srgbClr val="FA4B96"/>
              </a:gs>
              <a:gs pos="83000">
                <a:srgbClr val="E14BE1"/>
              </a:gs>
            </a:gsLst>
            <a:lin ang="10800000" scaled="1"/>
            <a:tileRect/>
          </a:gradFill>
          <a:ln w="19050">
            <a:noFill/>
          </a:ln>
          <a:effectLst/>
        </c:spPr>
      </c:pivotFmt>
      <c:pivotFmt>
        <c:idx val="10"/>
        <c:spPr>
          <a:gradFill>
            <a:gsLst>
              <a:gs pos="15000">
                <a:srgbClr val="0FFAFA"/>
              </a:gs>
              <a:gs pos="83000">
                <a:srgbClr val="197DE1"/>
              </a:gs>
            </a:gsLst>
            <a:lin ang="10800000" scaled="1"/>
          </a:gradFill>
          <a:ln w="19050">
            <a:noFill/>
          </a:ln>
          <a:effectLst/>
        </c:spPr>
      </c:pivotFmt>
    </c:pivotFmts>
    <c:plotArea>
      <c:layout>
        <c:manualLayout>
          <c:layoutTarget val="inner"/>
          <c:xMode val="edge"/>
          <c:yMode val="edge"/>
          <c:x val="0.22918832020997379"/>
          <c:y val="1.7812789147391338E-2"/>
          <c:w val="0.53606780402449694"/>
          <c:h val="0.85607781922308612"/>
        </c:manualLayout>
      </c:layout>
      <c:doughnutChart>
        <c:varyColors val="1"/>
        <c:ser>
          <c:idx val="0"/>
          <c:order val="0"/>
          <c:tx>
            <c:strRef>
              <c:f>Analysis!$AJ$1</c:f>
              <c:strCache>
                <c:ptCount val="1"/>
                <c:pt idx="0">
                  <c:v>Total</c:v>
                </c:pt>
              </c:strCache>
            </c:strRef>
          </c:tx>
          <c:spPr>
            <a:ln>
              <a:noFill/>
            </a:ln>
          </c:spPr>
          <c:dPt>
            <c:idx val="0"/>
            <c:bubble3D val="0"/>
            <c:spPr>
              <a:gradFill>
                <a:gsLst>
                  <a:gs pos="23000">
                    <a:srgbClr val="F08C0F"/>
                  </a:gs>
                  <a:gs pos="83000">
                    <a:srgbClr val="FBC35F"/>
                  </a:gs>
                </a:gsLst>
                <a:lin ang="2700000" scaled="1"/>
              </a:gradFill>
              <a:ln w="19050">
                <a:noFill/>
              </a:ln>
              <a:effectLst/>
            </c:spPr>
            <c:extLst>
              <c:ext xmlns:c16="http://schemas.microsoft.com/office/drawing/2014/chart" uri="{C3380CC4-5D6E-409C-BE32-E72D297353CC}">
                <c16:uniqueId val="{00000001-EBF5-44F6-B2D1-1AB4A2C26CA4}"/>
              </c:ext>
            </c:extLst>
          </c:dPt>
          <c:dPt>
            <c:idx val="1"/>
            <c:bubble3D val="0"/>
            <c:spPr>
              <a:gradFill flip="none" rotWithShape="1">
                <a:gsLst>
                  <a:gs pos="15000">
                    <a:srgbClr val="50FF96"/>
                  </a:gs>
                  <a:gs pos="83000">
                    <a:srgbClr val="00AF50"/>
                  </a:gs>
                </a:gsLst>
                <a:lin ang="2700000" scaled="1"/>
                <a:tileRect/>
              </a:gradFill>
              <a:ln w="19050">
                <a:noFill/>
              </a:ln>
              <a:effectLst/>
            </c:spPr>
            <c:extLst>
              <c:ext xmlns:c16="http://schemas.microsoft.com/office/drawing/2014/chart" uri="{C3380CC4-5D6E-409C-BE32-E72D297353CC}">
                <c16:uniqueId val="{00000003-EBF5-44F6-B2D1-1AB4A2C26CA4}"/>
              </c:ext>
            </c:extLst>
          </c:dPt>
          <c:dPt>
            <c:idx val="2"/>
            <c:bubble3D val="0"/>
            <c:spPr>
              <a:gradFill flip="none" rotWithShape="1">
                <a:gsLst>
                  <a:gs pos="15000">
                    <a:srgbClr val="FA4B96"/>
                  </a:gs>
                  <a:gs pos="83000">
                    <a:srgbClr val="E14BE1"/>
                  </a:gs>
                </a:gsLst>
                <a:lin ang="10800000" scaled="1"/>
                <a:tileRect/>
              </a:gradFill>
              <a:ln w="19050">
                <a:noFill/>
              </a:ln>
              <a:effectLst/>
            </c:spPr>
            <c:extLst>
              <c:ext xmlns:c16="http://schemas.microsoft.com/office/drawing/2014/chart" uri="{C3380CC4-5D6E-409C-BE32-E72D297353CC}">
                <c16:uniqueId val="{00000005-EBF5-44F6-B2D1-1AB4A2C26CA4}"/>
              </c:ext>
            </c:extLst>
          </c:dPt>
          <c:dPt>
            <c:idx val="3"/>
            <c:bubble3D val="0"/>
            <c:spPr>
              <a:gradFill>
                <a:gsLst>
                  <a:gs pos="15000">
                    <a:srgbClr val="0FFAFA"/>
                  </a:gs>
                  <a:gs pos="83000">
                    <a:srgbClr val="197DE1"/>
                  </a:gs>
                </a:gsLst>
                <a:lin ang="10800000" scaled="1"/>
              </a:gradFill>
              <a:ln w="19050">
                <a:noFill/>
              </a:ln>
              <a:effectLst/>
            </c:spPr>
            <c:extLst>
              <c:ext xmlns:c16="http://schemas.microsoft.com/office/drawing/2014/chart" uri="{C3380CC4-5D6E-409C-BE32-E72D297353CC}">
                <c16:uniqueId val="{00000007-EBF5-44F6-B2D1-1AB4A2C26CA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Analysis!$AI$2:$AI$6</c:f>
              <c:strCache>
                <c:ptCount val="4"/>
                <c:pt idx="0">
                  <c:v>Business</c:v>
                </c:pt>
                <c:pt idx="1">
                  <c:v>Function</c:v>
                </c:pt>
                <c:pt idx="2">
                  <c:v>Other</c:v>
                </c:pt>
                <c:pt idx="3">
                  <c:v>Vacation</c:v>
                </c:pt>
              </c:strCache>
            </c:strRef>
          </c:cat>
          <c:val>
            <c:numRef>
              <c:f>Analysis!$AJ$2:$AJ$6</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8-EBF5-44F6-B2D1-1AB4A2C26CA4}"/>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8000">
                <a:srgbClr val="50FF96"/>
              </a:gs>
              <a:gs pos="83000">
                <a:srgbClr val="00AF50"/>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18000">
                <a:srgbClr val="F08C0F"/>
              </a:gs>
              <a:gs pos="83000">
                <a:srgbClr val="FBC35F"/>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8000">
                <a:srgbClr val="E14BE1"/>
              </a:gs>
              <a:gs pos="83000">
                <a:srgbClr val="FA4B96"/>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8000">
                <a:srgbClr val="0FFAFA"/>
              </a:gs>
              <a:gs pos="83000">
                <a:srgbClr val="197DE1"/>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10387386605932E-2"/>
          <c:y val="5.7551392184792841E-2"/>
          <c:w val="0.58318900186569411"/>
          <c:h val="0.74257232065037626"/>
        </c:manualLayout>
      </c:layout>
      <c:barChart>
        <c:barDir val="col"/>
        <c:grouping val="stacked"/>
        <c:varyColors val="0"/>
        <c:ser>
          <c:idx val="0"/>
          <c:order val="0"/>
          <c:tx>
            <c:strRef>
              <c:f>Analysis!$AN$1:$AN$2</c:f>
              <c:strCache>
                <c:ptCount val="1"/>
                <c:pt idx="0">
                  <c:v>hotel booking sites</c:v>
                </c:pt>
              </c:strCache>
            </c:strRef>
          </c:tx>
          <c:spPr>
            <a:gradFill flip="none" rotWithShape="1">
              <a:gsLst>
                <a:gs pos="18000">
                  <a:srgbClr val="50FF96"/>
                </a:gs>
                <a:gs pos="83000">
                  <a:srgbClr val="00AF50"/>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Analysis!$AN$3:$AN$16</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1378-415C-9742-7A8B5F2A8F02}"/>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Analysis!$AO$3:$AO$16</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1378-415C-9742-7A8B5F2A8F02}"/>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Analysis!$AP$3:$AP$16</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1378-415C-9742-7A8B5F2A8F02}"/>
            </c:ext>
          </c:extLst>
        </c:ser>
        <c:ser>
          <c:idx val="3"/>
          <c:order val="3"/>
          <c:tx>
            <c:strRef>
              <c:f>Analysis!$AQ$1:$AQ$2</c:f>
              <c:strCache>
                <c:ptCount val="1"/>
                <c:pt idx="0">
                  <c:v>Organization</c:v>
                </c:pt>
              </c:strCache>
            </c:strRef>
          </c:tx>
          <c:spPr>
            <a:gradFill flip="none" rotWithShape="1">
              <a:gsLst>
                <a:gs pos="18000">
                  <a:srgbClr val="F08C0F"/>
                </a:gs>
                <a:gs pos="83000">
                  <a:srgbClr val="FBC35F"/>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Analysis!$AQ$3:$AQ$16</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3-F94C-410E-9ED0-25C0D79693EC}"/>
            </c:ext>
          </c:extLst>
        </c:ser>
        <c:ser>
          <c:idx val="4"/>
          <c:order val="4"/>
          <c:tx>
            <c:strRef>
              <c:f>Analysis!$AR$1:$AR$2</c:f>
              <c:strCache>
                <c:ptCount val="1"/>
                <c:pt idx="0">
                  <c:v>Search engine</c:v>
                </c:pt>
              </c:strCache>
            </c:strRef>
          </c:tx>
          <c:spPr>
            <a:gradFill>
              <a:gsLst>
                <a:gs pos="18000">
                  <a:srgbClr val="E14BE1"/>
                </a:gs>
                <a:gs pos="83000">
                  <a:srgbClr val="FA4B96"/>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Analysis!$AR$3:$AR$16</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4-F94C-410E-9ED0-25C0D79693EC}"/>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Analysis!$AS$3:$AS$16</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5-F94C-410E-9ED0-25C0D79693EC}"/>
            </c:ext>
          </c:extLst>
        </c:ser>
        <c:ser>
          <c:idx val="6"/>
          <c:order val="6"/>
          <c:tx>
            <c:strRef>
              <c:f>Analysis!$AT$1:$AT$2</c:f>
              <c:strCache>
                <c:ptCount val="1"/>
                <c:pt idx="0">
                  <c:v>Word of mouth</c:v>
                </c:pt>
              </c:strCache>
            </c:strRef>
          </c:tx>
          <c:spPr>
            <a:gradFill>
              <a:gsLst>
                <a:gs pos="18000">
                  <a:srgbClr val="0FFAFA"/>
                </a:gs>
                <a:gs pos="83000">
                  <a:srgbClr val="197DE1"/>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Analysis!$AT$3:$AT$16</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6-F94C-410E-9ED0-25C0D79693EC}"/>
            </c:ext>
          </c:extLst>
        </c:ser>
        <c:dLbls>
          <c:showLegendKey val="0"/>
          <c:showVal val="0"/>
          <c:showCatName val="0"/>
          <c:showSerName val="0"/>
          <c:showPercent val="0"/>
          <c:showBubbleSize val="0"/>
        </c:dLbls>
        <c:gapWidth val="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16000">
            <a:srgbClr val="050A32"/>
          </a:gs>
          <a:gs pos="49000">
            <a:srgbClr val="F08C0F"/>
          </a:gs>
          <a:gs pos="83000">
            <a:srgbClr val="050A32"/>
          </a:gs>
        </a:gsLst>
        <a:lin ang="81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2-6647-45A1-B3B4-703431A209E2}"/>
              </c:ext>
            </c:extLst>
          </c:dPt>
          <c:dPt>
            <c:idx val="1"/>
            <c:bubble3D val="0"/>
            <c:spPr>
              <a:solidFill>
                <a:srgbClr val="FF0000"/>
              </a:solidFill>
              <a:ln w="19050">
                <a:noFill/>
              </a:ln>
              <a:effectLst/>
            </c:spPr>
            <c:extLst>
              <c:ext xmlns:c16="http://schemas.microsoft.com/office/drawing/2014/chart" uri="{C3380CC4-5D6E-409C-BE32-E72D297353CC}">
                <c16:uniqueId val="{00000007-6647-45A1-B3B4-703431A209E2}"/>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6-6647-45A1-B3B4-703431A209E2}"/>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5-6647-45A1-B3B4-703431A209E2}"/>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4-6647-45A1-B3B4-703431A209E2}"/>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3-6647-45A1-B3B4-703431A209E2}"/>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8-6647-45A1-B3B4-703431A209E2}"/>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9-6647-45A1-B3B4-703431A209E2}"/>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0A-6647-45A1-B3B4-703431A209E2}"/>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0B-6647-45A1-B3B4-703431A209E2}"/>
              </c:ext>
            </c:extLst>
          </c:dPt>
          <c:dPt>
            <c:idx val="10"/>
            <c:bubble3D val="0"/>
            <c:spPr>
              <a:solidFill>
                <a:srgbClr val="00AF50"/>
              </a:solidFill>
              <a:ln w="19050">
                <a:noFill/>
              </a:ln>
              <a:effectLst/>
            </c:spPr>
            <c:extLst>
              <c:ext xmlns:c16="http://schemas.microsoft.com/office/drawing/2014/chart" uri="{C3380CC4-5D6E-409C-BE32-E72D297353CC}">
                <c16:uniqueId val="{0000000C-6647-45A1-B3B4-703431A209E2}"/>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00-6647-45A1-B3B4-703431A209E2}"/>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E-6647-45A1-B3B4-703431A209E2}"/>
              </c:ext>
            </c:extLst>
          </c:dPt>
          <c:dPt>
            <c:idx val="1"/>
            <c:bubble3D val="0"/>
            <c:spPr>
              <a:solidFill>
                <a:schemeClr val="accent2"/>
              </a:solidFill>
              <a:ln w="19050">
                <a:noFill/>
              </a:ln>
              <a:effectLst/>
            </c:spPr>
            <c:extLst>
              <c:ext xmlns:c16="http://schemas.microsoft.com/office/drawing/2014/chart" uri="{C3380CC4-5D6E-409C-BE32-E72D297353CC}">
                <c16:uniqueId val="{00000019-876E-4AA9-A1FD-D5E059A04945}"/>
              </c:ext>
            </c:extLst>
          </c:dPt>
          <c:dPt>
            <c:idx val="2"/>
            <c:bubble3D val="0"/>
            <c:spPr>
              <a:noFill/>
              <a:ln w="19050">
                <a:noFill/>
              </a:ln>
              <a:effectLst/>
            </c:spPr>
            <c:extLst>
              <c:ext xmlns:c16="http://schemas.microsoft.com/office/drawing/2014/chart" uri="{C3380CC4-5D6E-409C-BE32-E72D297353CC}">
                <c16:uniqueId val="{0000000D-6647-45A1-B3B4-703431A209E2}"/>
              </c:ext>
            </c:extLst>
          </c:dPt>
          <c:val>
            <c:numRef>
              <c:f>Analysis!$M$17:$M$19</c:f>
              <c:numCache>
                <c:formatCode>General</c:formatCode>
                <c:ptCount val="3"/>
                <c:pt idx="0" formatCode="0.0">
                  <c:v>273.72953560371519</c:v>
                </c:pt>
                <c:pt idx="1">
                  <c:v>4</c:v>
                </c:pt>
                <c:pt idx="2" formatCode="#,##0.0">
                  <c:v>82.270464396284808</c:v>
                </c:pt>
              </c:numCache>
            </c:numRef>
          </c:val>
          <c:extLst>
            <c:ext xmlns:c16="http://schemas.microsoft.com/office/drawing/2014/chart" uri="{C3380CC4-5D6E-409C-BE32-E72D297353CC}">
              <c16:uniqueId val="{00000001-6647-45A1-B3B4-703431A209E2}"/>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chemeClr val="accent1"/>
            </a:solidFill>
            <a:ln>
              <a:noFill/>
            </a:ln>
            <a:effectLst/>
          </c:spPr>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F443-455F-8F5B-8F32554344E4}"/>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solidFill>
              <a:schemeClr val="accent1"/>
            </a:solidFill>
            <a:ln>
              <a:noFill/>
            </a:ln>
            <a:effectLst/>
          </c:spPr>
          <c:invertIfNegative val="0"/>
          <c:cat>
            <c:strRef>
              <c:f>Analysis!$AE$2:$AE$9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Analysis!$AF$2:$AF$9</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0-4D51-44A2-A1CE-6FE49BAB308F}"/>
            </c:ext>
          </c:extLst>
        </c:ser>
        <c:dLbls>
          <c:showLegendKey val="0"/>
          <c:showVal val="0"/>
          <c:showCatName val="0"/>
          <c:showSerName val="0"/>
          <c:showPercent val="0"/>
          <c:showBubbleSize val="0"/>
        </c:dLbls>
        <c:gapWidth val="182"/>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Analysis!$AJ$1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C-458B-BC69-EDC02AB723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C-458B-BC69-EDC02AB723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C-458B-BC69-EDC02AB723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4C-458B-BC69-EDC02AB723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Analysis!$AI$2:$AI$6</c:f>
              <c:strCache>
                <c:ptCount val="4"/>
                <c:pt idx="0">
                  <c:v>Business</c:v>
                </c:pt>
                <c:pt idx="1">
                  <c:v>Function</c:v>
                </c:pt>
                <c:pt idx="2">
                  <c:v>Other</c:v>
                </c:pt>
                <c:pt idx="3">
                  <c:v>Vacation</c:v>
                </c:pt>
              </c:strCache>
            </c:strRef>
          </c:cat>
          <c:val>
            <c:numRef>
              <c:f>Analysis!$AJ$2:$AJ$6</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0-7BFC-4B8B-A328-1BEE304ABE2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Analysis!$AN$1:$AN$2</c:f>
              <c:strCache>
                <c:ptCount val="1"/>
                <c:pt idx="0">
                  <c:v>hotel booking sites</c:v>
                </c:pt>
              </c:strCache>
            </c:strRef>
          </c:tx>
          <c:spPr>
            <a:solidFill>
              <a:schemeClr val="accent1"/>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Analysis!$AN$3:$AN$16</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D5A5-4CC7-97EF-2DF6A7DC2259}"/>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Analysis!$AO$3:$AO$16</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D5A5-4CC7-97EF-2DF6A7DC2259}"/>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Analysis!$AP$3:$AP$16</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D5A5-4CC7-97EF-2DF6A7DC2259}"/>
            </c:ext>
          </c:extLst>
        </c:ser>
        <c:ser>
          <c:idx val="3"/>
          <c:order val="3"/>
          <c:tx>
            <c:strRef>
              <c:f>Analysis!$AQ$1:$AQ$2</c:f>
              <c:strCache>
                <c:ptCount val="1"/>
                <c:pt idx="0">
                  <c:v>Organization</c:v>
                </c:pt>
              </c:strCache>
            </c:strRef>
          </c:tx>
          <c:spPr>
            <a:solidFill>
              <a:schemeClr val="accent4"/>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Analysis!$AQ$3:$AQ$16</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2-133C-4A5A-94B5-02418725773B}"/>
            </c:ext>
          </c:extLst>
        </c:ser>
        <c:ser>
          <c:idx val="4"/>
          <c:order val="4"/>
          <c:tx>
            <c:strRef>
              <c:f>Analysis!$AR$1:$AR$2</c:f>
              <c:strCache>
                <c:ptCount val="1"/>
                <c:pt idx="0">
                  <c:v>Search engine</c:v>
                </c:pt>
              </c:strCache>
            </c:strRef>
          </c:tx>
          <c:spPr>
            <a:solidFill>
              <a:schemeClr val="accent5"/>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Analysis!$AR$3:$AR$16</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3-133C-4A5A-94B5-02418725773B}"/>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Analysis!$AS$3:$AS$16</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4-133C-4A5A-94B5-02418725773B}"/>
            </c:ext>
          </c:extLst>
        </c:ser>
        <c:ser>
          <c:idx val="6"/>
          <c:order val="6"/>
          <c:tx>
            <c:strRef>
              <c:f>Analysis!$AT$1:$AT$2</c:f>
              <c:strCache>
                <c:ptCount val="1"/>
                <c:pt idx="0">
                  <c:v>Word of mouth</c:v>
                </c:pt>
              </c:strCache>
            </c:strRef>
          </c:tx>
          <c:spPr>
            <a:solidFill>
              <a:schemeClr val="accent1">
                <a:lumMod val="60000"/>
              </a:schemeClr>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Analysis!$AT$3:$AT$16</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5-133C-4A5A-94B5-02418725773B}"/>
            </c:ext>
          </c:extLst>
        </c:ser>
        <c:dLbls>
          <c:showLegendKey val="0"/>
          <c:showVal val="0"/>
          <c:showCatName val="0"/>
          <c:showSerName val="0"/>
          <c:showPercent val="0"/>
          <c:showBubbleSize val="0"/>
        </c:dLbls>
        <c:gapWidth val="1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10000"/>
                </a:schemeClr>
              </a:solidFill>
              <a:ln w="19050">
                <a:noFill/>
              </a:ln>
              <a:effectLst/>
            </c:spPr>
            <c:extLst>
              <c:ext xmlns:c16="http://schemas.microsoft.com/office/drawing/2014/chart" uri="{C3380CC4-5D6E-409C-BE32-E72D297353CC}">
                <c16:uniqueId val="{00000001-32B1-4BE4-946E-1EDD475639F9}"/>
              </c:ext>
            </c:extLst>
          </c:dPt>
          <c:dPt>
            <c:idx val="1"/>
            <c:bubble3D val="0"/>
            <c:spPr>
              <a:gradFill flip="none" rotWithShape="1">
                <a:gsLst>
                  <a:gs pos="54000">
                    <a:srgbClr val="50FF96"/>
                  </a:gs>
                  <a:gs pos="17000">
                    <a:srgbClr val="0FFAFA"/>
                  </a:gs>
                </a:gsLst>
                <a:lin ang="5400000" scaled="1"/>
                <a:tileRect/>
              </a:gradFill>
              <a:ln w="19050">
                <a:noFill/>
              </a:ln>
              <a:effectLst/>
              <a:scene3d>
                <a:camera prst="orthographicFront"/>
                <a:lightRig rig="threePt" dir="t"/>
              </a:scene3d>
              <a:sp3d/>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0.44427244582043346</c:v>
                </c:pt>
                <c:pt idx="1">
                  <c:v>0.55572755417956654</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rgbClr val="0FFAFA"/>
                  </a:gs>
                  <a:gs pos="87000">
                    <a:srgbClr val="197DE1"/>
                  </a:gs>
                </a:gsLst>
                <a:lin ang="8100000" scaled="1"/>
                <a:tileRect/>
              </a:gradFill>
              <a:ln w="19050">
                <a:noFill/>
              </a:ln>
              <a:effectLst/>
            </c:spPr>
            <c:extLst>
              <c:ext xmlns:c16="http://schemas.microsoft.com/office/drawing/2014/chart" uri="{C3380CC4-5D6E-409C-BE32-E72D297353CC}">
                <c16:uniqueId val="{00000001-4CD8-4DD9-BC5C-5FB9D74F6824}"/>
              </c:ext>
            </c:extLst>
          </c:dPt>
          <c:dPt>
            <c:idx val="1"/>
            <c:bubble3D val="0"/>
            <c:spPr>
              <a:solidFill>
                <a:schemeClr val="bg1">
                  <a:alpha val="20000"/>
                </a:schemeClr>
              </a:solidFill>
              <a:ln w="19050">
                <a:noFill/>
              </a:ln>
              <a:effectLst/>
            </c:spPr>
            <c:extLst>
              <c:ext xmlns:c16="http://schemas.microsoft.com/office/drawing/2014/chart" uri="{C3380CC4-5D6E-409C-BE32-E72D297353CC}">
                <c16:uniqueId val="{00000003-4CD8-4DD9-BC5C-5FB9D74F6824}"/>
              </c:ext>
            </c:extLst>
          </c:dPt>
          <c:val>
            <c:numRef>
              <c:f>Analysis!$B$6:$B$7</c:f>
              <c:numCache>
                <c:formatCode>#,##0.0</c:formatCode>
                <c:ptCount val="2"/>
                <c:pt idx="0">
                  <c:v>3.6253869969040249</c:v>
                </c:pt>
                <c:pt idx="1">
                  <c:v>1.3746130030959751</c:v>
                </c:pt>
              </c:numCache>
            </c:numRef>
          </c:val>
          <c:extLst>
            <c:ext xmlns:c16="http://schemas.microsoft.com/office/drawing/2014/chart" uri="{C3380CC4-5D6E-409C-BE32-E72D297353CC}">
              <c16:uniqueId val="{00000004-4CD8-4DD9-BC5C-5FB9D74F68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0">
                  <a:srgbClr val="FBC35F"/>
                </a:gs>
                <a:gs pos="87000">
                  <a:srgbClr val="F08C0F"/>
                </a:gs>
              </a:gsLst>
              <a:lin ang="8100000" scaled="1"/>
            </a:gradFill>
            <a:ln>
              <a:noFill/>
            </a:ln>
            <a:effectLst/>
          </c:spPr>
          <c:invertIfNegative val="0"/>
          <c:val>
            <c:numRef>
              <c:f>Analysis!$B$6</c:f>
              <c:numCache>
                <c:formatCode>#,##0.0</c:formatCode>
                <c:ptCount val="1"/>
                <c:pt idx="0">
                  <c:v>3.6253869969040249</c:v>
                </c:pt>
              </c:numCache>
            </c:numRef>
          </c:val>
          <c:extLst>
            <c:ext xmlns:c16="http://schemas.microsoft.com/office/drawing/2014/chart" uri="{C3380CC4-5D6E-409C-BE32-E72D297353CC}">
              <c16:uniqueId val="{00000000-0383-4A14-A80B-451B4619122B}"/>
            </c:ext>
          </c:extLst>
        </c:ser>
        <c:ser>
          <c:idx val="1"/>
          <c:order val="1"/>
          <c:spPr>
            <a:noFill/>
            <a:ln>
              <a:noFill/>
            </a:ln>
            <a:effectLst/>
          </c:spPr>
          <c:invertIfNegative val="0"/>
          <c:val>
            <c:numRef>
              <c:f>Analysis!$B$7</c:f>
              <c:numCache>
                <c:formatCode>#,##0.0</c:formatCode>
                <c:ptCount val="1"/>
                <c:pt idx="0">
                  <c:v>1.3746130030959751</c:v>
                </c:pt>
              </c:numCache>
            </c:numRef>
          </c:val>
          <c:extLst>
            <c:ext xmlns:c16="http://schemas.microsoft.com/office/drawing/2014/chart" uri="{C3380CC4-5D6E-409C-BE32-E72D297353CC}">
              <c16:uniqueId val="{00000001-0383-4A14-A80B-451B4619122B}"/>
            </c:ext>
          </c:extLst>
        </c:ser>
        <c:dLbls>
          <c:showLegendKey val="0"/>
          <c:showVal val="0"/>
          <c:showCatName val="0"/>
          <c:showSerName val="0"/>
          <c:showPercent val="0"/>
          <c:showBubbleSize val="0"/>
        </c:dLbls>
        <c:gapWidth val="0"/>
        <c:overlap val="100"/>
        <c:axId val="169238928"/>
        <c:axId val="169255152"/>
      </c:barChart>
      <c:catAx>
        <c:axId val="169238928"/>
        <c:scaling>
          <c:orientation val="minMax"/>
        </c:scaling>
        <c:delete val="1"/>
        <c:axPos val="l"/>
        <c:majorTickMark val="out"/>
        <c:minorTickMark val="none"/>
        <c:tickLblPos val="nextTo"/>
        <c:crossAx val="169255152"/>
        <c:crosses val="autoZero"/>
        <c:auto val="1"/>
        <c:lblAlgn val="ctr"/>
        <c:lblOffset val="100"/>
        <c:noMultiLvlLbl val="0"/>
      </c:catAx>
      <c:valAx>
        <c:axId val="169255152"/>
        <c:scaling>
          <c:orientation val="minMax"/>
          <c:max val="5"/>
          <c:min val="0"/>
        </c:scaling>
        <c:delete val="1"/>
        <c:axPos val="b"/>
        <c:numFmt formatCode="#,##0.0" sourceLinked="1"/>
        <c:majorTickMark val="out"/>
        <c:minorTickMark val="none"/>
        <c:tickLblPos val="nextTo"/>
        <c:crossAx val="169238928"/>
        <c:crosses val="autoZero"/>
        <c:crossBetween val="between"/>
      </c:valAx>
      <c:spPr>
        <a:solidFill>
          <a:schemeClr val="bg1">
            <a:alpha val="1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465B-497E-BE6D-CE676B78E288}"/>
              </c:ext>
            </c:extLst>
          </c:dPt>
          <c:dPt>
            <c:idx val="1"/>
            <c:bubble3D val="0"/>
            <c:spPr>
              <a:solidFill>
                <a:srgbClr val="FF0000"/>
              </a:solidFill>
              <a:ln w="19050">
                <a:noFill/>
              </a:ln>
              <a:effectLst/>
            </c:spPr>
            <c:extLst>
              <c:ext xmlns:c16="http://schemas.microsoft.com/office/drawing/2014/chart" uri="{C3380CC4-5D6E-409C-BE32-E72D297353CC}">
                <c16:uniqueId val="{00000003-465B-497E-BE6D-CE676B78E288}"/>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465B-497E-BE6D-CE676B78E288}"/>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465B-497E-BE6D-CE676B78E288}"/>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465B-497E-BE6D-CE676B78E288}"/>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465B-497E-BE6D-CE676B78E288}"/>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465B-497E-BE6D-CE676B78E288}"/>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465B-497E-BE6D-CE676B78E288}"/>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465B-497E-BE6D-CE676B78E288}"/>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465B-497E-BE6D-CE676B78E288}"/>
              </c:ext>
            </c:extLst>
          </c:dPt>
          <c:dPt>
            <c:idx val="10"/>
            <c:bubble3D val="0"/>
            <c:spPr>
              <a:solidFill>
                <a:srgbClr val="00AF50"/>
              </a:solidFill>
              <a:ln w="19050">
                <a:noFill/>
              </a:ln>
              <a:effectLst/>
            </c:spPr>
            <c:extLst>
              <c:ext xmlns:c16="http://schemas.microsoft.com/office/drawing/2014/chart" uri="{C3380CC4-5D6E-409C-BE32-E72D297353CC}">
                <c16:uniqueId val="{00000015-465B-497E-BE6D-CE676B78E288}"/>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465B-497E-BE6D-CE676B78E288}"/>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18-465B-497E-BE6D-CE676B78E288}"/>
              </c:ext>
            </c:extLst>
          </c:dPt>
          <c:dPt>
            <c:idx val="1"/>
            <c:bubble3D val="0"/>
            <c:spPr>
              <a:solidFill>
                <a:schemeClr val="accent2"/>
              </a:solidFill>
              <a:ln w="19050">
                <a:noFill/>
              </a:ln>
              <a:effectLst/>
            </c:spPr>
            <c:extLst>
              <c:ext xmlns:c16="http://schemas.microsoft.com/office/drawing/2014/chart" uri="{C3380CC4-5D6E-409C-BE32-E72D297353CC}">
                <c16:uniqueId val="{0000001A-465B-497E-BE6D-CE676B78E288}"/>
              </c:ext>
            </c:extLst>
          </c:dPt>
          <c:dPt>
            <c:idx val="2"/>
            <c:bubble3D val="0"/>
            <c:spPr>
              <a:noFill/>
              <a:ln w="19050">
                <a:noFill/>
              </a:ln>
              <a:effectLst/>
            </c:spPr>
            <c:extLst>
              <c:ext xmlns:c16="http://schemas.microsoft.com/office/drawing/2014/chart" uri="{C3380CC4-5D6E-409C-BE32-E72D297353CC}">
                <c16:uniqueId val="{0000001C-465B-497E-BE6D-CE676B78E288}"/>
              </c:ext>
            </c:extLst>
          </c:dPt>
          <c:val>
            <c:numRef>
              <c:f>Analysis!$M$17:$M$19</c:f>
              <c:numCache>
                <c:formatCode>General</c:formatCode>
                <c:ptCount val="3"/>
                <c:pt idx="0" formatCode="0.0">
                  <c:v>273.72953560371519</c:v>
                </c:pt>
                <c:pt idx="1">
                  <c:v>4</c:v>
                </c:pt>
                <c:pt idx="2" formatCode="#,##0.0">
                  <c:v>82.270464396284808</c:v>
                </c:pt>
              </c:numCache>
            </c:numRef>
          </c:val>
          <c:extLst>
            <c:ext xmlns:c16="http://schemas.microsoft.com/office/drawing/2014/chart" uri="{C3380CC4-5D6E-409C-BE32-E72D297353CC}">
              <c16:uniqueId val="{0000001D-465B-497E-BE6D-CE676B78E288}"/>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1176"/>
            </a:srgbClr>
          </a:solidFill>
          <a:ln w="22225">
            <a:solidFill>
              <a:srgbClr val="FBC35F"/>
            </a:solidFill>
          </a:ln>
          <a:effectLst>
            <a:glow rad="88900">
              <a:srgbClr val="0FFAFA">
                <a:alpha val="3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rgbClr val="0FFAFA">
                <a:alpha val="41176"/>
              </a:srgbClr>
            </a:solidFill>
            <a:ln w="22225">
              <a:solidFill>
                <a:srgbClr val="FBC35F"/>
              </a:solidFill>
            </a:ln>
            <a:effectLst>
              <a:glow rad="88900">
                <a:srgbClr val="0FFAFA">
                  <a:alpha val="35000"/>
                </a:srgb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443E-4E56-9D9B-30E5B00D78F8}"/>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max val="5"/>
          <c:min val="0"/>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0383689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48000">
            <a:srgbClr val="F08C0F"/>
          </a:gs>
          <a:gs pos="9000">
            <a:srgbClr val="050A32"/>
          </a:gs>
          <a:gs pos="89000">
            <a:srgbClr val="050A32"/>
          </a:gs>
        </a:gsLst>
        <a:lin ang="2700000" scaled="1"/>
        <a:tileRect/>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Analysis!$AE$2:$AE$9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Analysis!$AF$2:$AF$9</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0-9D5B-49ED-91B3-AC0E5B556917}"/>
            </c:ext>
          </c:extLst>
        </c:ser>
        <c:dLbls>
          <c:showLegendKey val="0"/>
          <c:showVal val="0"/>
          <c:showCatName val="0"/>
          <c:showSerName val="0"/>
          <c:showPercent val="0"/>
          <c:showBubbleSize val="0"/>
        </c:dLbls>
        <c:gapWidth val="50"/>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2000">
            <a:srgbClr val="050A32"/>
          </a:gs>
          <a:gs pos="51000">
            <a:srgbClr val="F08C0F"/>
          </a:gs>
          <a:gs pos="87000">
            <a:srgbClr val="050A32"/>
          </a:gs>
        </a:gsLst>
        <a:lin ang="189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chart" Target="../charts/chart7.xml"/><Relationship Id="rId3" Type="http://schemas.openxmlformats.org/officeDocument/2006/relationships/chart" Target="../charts/chart3.xml"/><Relationship Id="rId21" Type="http://schemas.openxmlformats.org/officeDocument/2006/relationships/chart" Target="../charts/chart10.xml"/><Relationship Id="rId7" Type="http://schemas.openxmlformats.org/officeDocument/2006/relationships/chart" Target="../charts/chart6.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2.xml"/><Relationship Id="rId16" Type="http://schemas.openxmlformats.org/officeDocument/2006/relationships/image" Target="../media/image10.png"/><Relationship Id="rId20"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svg"/><Relationship Id="rId5" Type="http://schemas.openxmlformats.org/officeDocument/2006/relationships/image" Target="../media/image1.png"/><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3.jpg"/><Relationship Id="rId1" Type="http://schemas.openxmlformats.org/officeDocument/2006/relationships/image" Target="../media/image12.jpg"/></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image" Target="../media/image15.svg"/><Relationship Id="rId1" Type="http://schemas.openxmlformats.org/officeDocument/2006/relationships/image" Target="../media/image14.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38</xdr:row>
      <xdr:rowOff>91440</xdr:rowOff>
    </xdr:to>
    <xdr:sp macro="" textlink="">
      <xdr:nvSpPr>
        <xdr:cNvPr id="2" name="Rectangle 1">
          <a:extLst>
            <a:ext uri="{FF2B5EF4-FFF2-40B4-BE49-F238E27FC236}">
              <a16:creationId xmlns:a16="http://schemas.microsoft.com/office/drawing/2014/main" id="{562B60F8-2A25-C566-800C-AC367D389409}"/>
            </a:ext>
          </a:extLst>
        </xdr:cNvPr>
        <xdr:cNvSpPr/>
      </xdr:nvSpPr>
      <xdr:spPr>
        <a:xfrm>
          <a:off x="239486" y="185057"/>
          <a:ext cx="12192000" cy="6938554"/>
        </a:xfrm>
        <a:prstGeom prst="rect">
          <a:avLst/>
        </a:prstGeom>
        <a:solidFill>
          <a:srgbClr val="050A3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542529</xdr:colOff>
      <xdr:row>1</xdr:row>
      <xdr:rowOff>27969</xdr:rowOff>
    </xdr:from>
    <xdr:to>
      <xdr:col>21</xdr:col>
      <xdr:colOff>354254</xdr:colOff>
      <xdr:row>2</xdr:row>
      <xdr:rowOff>174809</xdr:rowOff>
    </xdr:to>
    <xdr:sp macro="" textlink="">
      <xdr:nvSpPr>
        <xdr:cNvPr id="236" name="TextBox 235">
          <a:extLst>
            <a:ext uri="{FF2B5EF4-FFF2-40B4-BE49-F238E27FC236}">
              <a16:creationId xmlns:a16="http://schemas.microsoft.com/office/drawing/2014/main" id="{87F4D725-3648-16D8-CB6D-5A7F7756BAE5}"/>
            </a:ext>
          </a:extLst>
        </xdr:cNvPr>
        <xdr:cNvSpPr txBox="1"/>
      </xdr:nvSpPr>
      <xdr:spPr>
        <a:xfrm>
          <a:off x="10535615" y="213026"/>
          <a:ext cx="2250125"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By</a:t>
          </a:r>
          <a:r>
            <a:rPr lang="en-IN" sz="1400" b="0" baseline="0">
              <a:solidFill>
                <a:schemeClr val="bg1"/>
              </a:solidFill>
            </a:rPr>
            <a:t> Annmay Kadve</a:t>
          </a:r>
          <a:endParaRPr lang="en-IN" sz="1400" b="0">
            <a:solidFill>
              <a:schemeClr val="bg1"/>
            </a:solidFill>
          </a:endParaRPr>
        </a:p>
      </xdr:txBody>
    </xdr:sp>
    <xdr:clientData/>
  </xdr:twoCellAnchor>
  <xdr:twoCellAnchor editAs="oneCell">
    <xdr:from>
      <xdr:col>15</xdr:col>
      <xdr:colOff>370688</xdr:colOff>
      <xdr:row>1</xdr:row>
      <xdr:rowOff>31512</xdr:rowOff>
    </xdr:from>
    <xdr:to>
      <xdr:col>18</xdr:col>
      <xdr:colOff>282488</xdr:colOff>
      <xdr:row>3</xdr:row>
      <xdr:rowOff>84221</xdr:rowOff>
    </xdr:to>
    <mc:AlternateContent xmlns:mc="http://schemas.openxmlformats.org/markup-compatibility/2006" xmlns:a14="http://schemas.microsoft.com/office/drawing/2010/main">
      <mc:Choice Requires="a14">
        <xdr:graphicFrame macro="">
          <xdr:nvGraphicFramePr>
            <xdr:cNvPr id="219" name="Checkout Date (Year) 1">
              <a:extLst>
                <a:ext uri="{FF2B5EF4-FFF2-40B4-BE49-F238E27FC236}">
                  <a16:creationId xmlns:a16="http://schemas.microsoft.com/office/drawing/2014/main" id="{84A5B4BB-41D0-4E6E-917E-4605B7AE6992}"/>
                </a:ext>
              </a:extLst>
            </xdr:cNvPr>
            <xdr:cNvGraphicFramePr/>
          </xdr:nvGraphicFramePr>
          <xdr:xfrm>
            <a:off x="0" y="0"/>
            <a:ext cx="0" cy="0"/>
          </xdr:xfrm>
          <a:graphic>
            <a:graphicData uri="http://schemas.microsoft.com/office/drawing/2010/slicer">
              <sle:slicer xmlns:sle="http://schemas.microsoft.com/office/drawing/2010/slicer" name="Checkout Date (Year) 1"/>
            </a:graphicData>
          </a:graphic>
        </xdr:graphicFrame>
      </mc:Choice>
      <mc:Fallback xmlns="">
        <xdr:sp macro="" textlink="">
          <xdr:nvSpPr>
            <xdr:cNvPr id="0" name=""/>
            <xdr:cNvSpPr>
              <a:spLocks noTextEdit="1"/>
            </xdr:cNvSpPr>
          </xdr:nvSpPr>
          <xdr:spPr>
            <a:xfrm>
              <a:off x="9144574" y="216569"/>
              <a:ext cx="1740600" cy="42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71718</xdr:colOff>
      <xdr:row>21</xdr:row>
      <xdr:rowOff>89649</xdr:rowOff>
    </xdr:from>
    <xdr:to>
      <xdr:col>7</xdr:col>
      <xdr:colOff>119743</xdr:colOff>
      <xdr:row>38</xdr:row>
      <xdr:rowOff>17931</xdr:rowOff>
    </xdr:to>
    <xdr:sp macro="" textlink="">
      <xdr:nvSpPr>
        <xdr:cNvPr id="139" name="Rectangle: Rounded Corners 138">
          <a:extLst>
            <a:ext uri="{FF2B5EF4-FFF2-40B4-BE49-F238E27FC236}">
              <a16:creationId xmlns:a16="http://schemas.microsoft.com/office/drawing/2014/main" id="{4DDB767E-41DF-63CF-E35D-FBEEE4F752E5}"/>
            </a:ext>
          </a:extLst>
        </xdr:cNvPr>
        <xdr:cNvSpPr/>
      </xdr:nvSpPr>
      <xdr:spPr>
        <a:xfrm>
          <a:off x="311204" y="3975849"/>
          <a:ext cx="3705625" cy="3074253"/>
        </a:xfrm>
        <a:prstGeom prst="roundRect">
          <a:avLst>
            <a:gd name="adj" fmla="val 4178"/>
          </a:avLst>
        </a:prstGeom>
        <a:solidFill>
          <a:schemeClr val="bg1">
            <a:lumMod val="75000"/>
            <a:alpha val="5000"/>
          </a:schemeClr>
        </a:solidFill>
        <a:ln w="12700">
          <a:gradFill flip="none" rotWithShape="1">
            <a:gsLst>
              <a:gs pos="7000">
                <a:srgbClr val="050A32"/>
              </a:gs>
              <a:gs pos="51000">
                <a:srgbClr val="F08C0F"/>
              </a:gs>
              <a:gs pos="89000">
                <a:srgbClr val="050A32"/>
              </a:gs>
            </a:gsLst>
            <a:lin ang="27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181247</xdr:colOff>
      <xdr:row>11</xdr:row>
      <xdr:rowOff>172226</xdr:rowOff>
    </xdr:from>
    <xdr:to>
      <xdr:col>3</xdr:col>
      <xdr:colOff>149652</xdr:colOff>
      <xdr:row>18</xdr:row>
      <xdr:rowOff>63190</xdr:rowOff>
    </xdr:to>
    <xdr:graphicFrame macro="">
      <xdr:nvGraphicFramePr>
        <xdr:cNvPr id="69" name="Chart 68">
          <a:extLst>
            <a:ext uri="{FF2B5EF4-FFF2-40B4-BE49-F238E27FC236}">
              <a16:creationId xmlns:a16="http://schemas.microsoft.com/office/drawing/2014/main" id="{85750B23-5F69-EC2F-E36B-B6C787945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333647</xdr:colOff>
      <xdr:row>11</xdr:row>
      <xdr:rowOff>172226</xdr:rowOff>
    </xdr:from>
    <xdr:to>
      <xdr:col>6</xdr:col>
      <xdr:colOff>302052</xdr:colOff>
      <xdr:row>18</xdr:row>
      <xdr:rowOff>63190</xdr:rowOff>
    </xdr:to>
    <xdr:graphicFrame macro="">
      <xdr:nvGraphicFramePr>
        <xdr:cNvPr id="66" name="Chart 65">
          <a:extLst>
            <a:ext uri="{FF2B5EF4-FFF2-40B4-BE49-F238E27FC236}">
              <a16:creationId xmlns:a16="http://schemas.microsoft.com/office/drawing/2014/main" id="{B9522544-023C-4AEA-9EBD-E35FB51B2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433867</xdr:colOff>
      <xdr:row>31</xdr:row>
      <xdr:rowOff>5068</xdr:rowOff>
    </xdr:from>
    <xdr:to>
      <xdr:col>21</xdr:col>
      <xdr:colOff>0</xdr:colOff>
      <xdr:row>38</xdr:row>
      <xdr:rowOff>91440</xdr:rowOff>
    </xdr:to>
    <xdr:sp macro="" textlink="">
      <xdr:nvSpPr>
        <xdr:cNvPr id="4" name="Freeform: Shape 3">
          <a:extLst>
            <a:ext uri="{FF2B5EF4-FFF2-40B4-BE49-F238E27FC236}">
              <a16:creationId xmlns:a16="http://schemas.microsoft.com/office/drawing/2014/main" id="{877024B2-3C5C-D26D-3963-997697540AB4}"/>
            </a:ext>
          </a:extLst>
        </xdr:cNvPr>
        <xdr:cNvSpPr/>
      </xdr:nvSpPr>
      <xdr:spPr>
        <a:xfrm>
          <a:off x="11043252" y="5819714"/>
          <a:ext cx="1394933" cy="1399357"/>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1</xdr:col>
      <xdr:colOff>1</xdr:colOff>
      <xdr:row>1</xdr:row>
      <xdr:rowOff>0</xdr:rowOff>
    </xdr:from>
    <xdr:to>
      <xdr:col>2</xdr:col>
      <xdr:colOff>110401</xdr:colOff>
      <xdr:row>4</xdr:row>
      <xdr:rowOff>157292</xdr:rowOff>
    </xdr:to>
    <xdr:sp macro="" textlink="">
      <xdr:nvSpPr>
        <xdr:cNvPr id="5" name="Freeform: Shape 4">
          <a:extLst>
            <a:ext uri="{FF2B5EF4-FFF2-40B4-BE49-F238E27FC236}">
              <a16:creationId xmlns:a16="http://schemas.microsoft.com/office/drawing/2014/main" id="{919EC2E0-6210-AC09-7C96-95FFCF36E50E}"/>
            </a:ext>
          </a:extLst>
        </xdr:cNvPr>
        <xdr:cNvSpPr/>
      </xdr:nvSpPr>
      <xdr:spPr>
        <a:xfrm rot="10800000">
          <a:off x="246186" y="187569"/>
          <a:ext cx="720000" cy="720000"/>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6</xdr:col>
      <xdr:colOff>556846</xdr:colOff>
      <xdr:row>1</xdr:row>
      <xdr:rowOff>0</xdr:rowOff>
    </xdr:from>
    <xdr:to>
      <xdr:col>15</xdr:col>
      <xdr:colOff>52754</xdr:colOff>
      <xdr:row>4</xdr:row>
      <xdr:rowOff>105508</xdr:rowOff>
    </xdr:to>
    <xdr:sp macro="" textlink="">
      <xdr:nvSpPr>
        <xdr:cNvPr id="6" name="Trapezoid 5">
          <a:extLst>
            <a:ext uri="{FF2B5EF4-FFF2-40B4-BE49-F238E27FC236}">
              <a16:creationId xmlns:a16="http://schemas.microsoft.com/office/drawing/2014/main" id="{33C29CC8-0DDA-AD82-2A53-7C177C2044FD}"/>
            </a:ext>
          </a:extLst>
        </xdr:cNvPr>
        <xdr:cNvSpPr/>
      </xdr:nvSpPr>
      <xdr:spPr>
        <a:xfrm flipV="1">
          <a:off x="3851031" y="187569"/>
          <a:ext cx="4982308" cy="668216"/>
        </a:xfrm>
        <a:prstGeom prst="trapezoid">
          <a:avLst>
            <a:gd name="adj" fmla="val 47807"/>
          </a:avLst>
        </a:pr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7</xdr:col>
      <xdr:colOff>369277</xdr:colOff>
      <xdr:row>0</xdr:row>
      <xdr:rowOff>140674</xdr:rowOff>
    </xdr:from>
    <xdr:to>
      <xdr:col>14</xdr:col>
      <xdr:colOff>240323</xdr:colOff>
      <xdr:row>3</xdr:row>
      <xdr:rowOff>82059</xdr:rowOff>
    </xdr:to>
    <xdr:sp macro="" textlink="">
      <xdr:nvSpPr>
        <xdr:cNvPr id="7" name="TextBox 6">
          <a:extLst>
            <a:ext uri="{FF2B5EF4-FFF2-40B4-BE49-F238E27FC236}">
              <a16:creationId xmlns:a16="http://schemas.microsoft.com/office/drawing/2014/main" id="{20F1F4B6-96C1-C21B-FCDD-F43B4F4BFF46}"/>
            </a:ext>
          </a:extLst>
        </xdr:cNvPr>
        <xdr:cNvSpPr txBox="1"/>
      </xdr:nvSpPr>
      <xdr:spPr>
        <a:xfrm>
          <a:off x="4273062" y="140674"/>
          <a:ext cx="4138246" cy="48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rPr>
            <a:t>Customer Analysis Dashboard</a:t>
          </a:r>
        </a:p>
      </xdr:txBody>
    </xdr:sp>
    <xdr:clientData/>
  </xdr:twoCellAnchor>
  <xdr:twoCellAnchor>
    <xdr:from>
      <xdr:col>7</xdr:col>
      <xdr:colOff>369277</xdr:colOff>
      <xdr:row>2</xdr:row>
      <xdr:rowOff>41031</xdr:rowOff>
    </xdr:from>
    <xdr:to>
      <xdr:col>14</xdr:col>
      <xdr:colOff>240323</xdr:colOff>
      <xdr:row>4</xdr:row>
      <xdr:rowOff>164123</xdr:rowOff>
    </xdr:to>
    <xdr:grpSp>
      <xdr:nvGrpSpPr>
        <xdr:cNvPr id="19" name="Group 18">
          <a:extLst>
            <a:ext uri="{FF2B5EF4-FFF2-40B4-BE49-F238E27FC236}">
              <a16:creationId xmlns:a16="http://schemas.microsoft.com/office/drawing/2014/main" id="{A358C537-EF98-1485-CB5D-BFDA59F34B59}"/>
            </a:ext>
          </a:extLst>
        </xdr:cNvPr>
        <xdr:cNvGrpSpPr/>
      </xdr:nvGrpSpPr>
      <xdr:grpSpPr>
        <a:xfrm>
          <a:off x="4266363" y="411145"/>
          <a:ext cx="4138246" cy="493207"/>
          <a:chOff x="4272204" y="405304"/>
          <a:chExt cx="4138246" cy="487365"/>
        </a:xfrm>
      </xdr:grpSpPr>
      <xdr:sp macro="" textlink="">
        <xdr:nvSpPr>
          <xdr:cNvPr id="8" name="TextBox 7">
            <a:extLst>
              <a:ext uri="{FF2B5EF4-FFF2-40B4-BE49-F238E27FC236}">
                <a16:creationId xmlns:a16="http://schemas.microsoft.com/office/drawing/2014/main" id="{F6D50E6B-66A9-5018-C325-927185159D8C}"/>
              </a:ext>
            </a:extLst>
          </xdr:cNvPr>
          <xdr:cNvSpPr txBox="1"/>
        </xdr:nvSpPr>
        <xdr:spPr>
          <a:xfrm>
            <a:off x="4272204" y="405304"/>
            <a:ext cx="4138246" cy="487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Hotel Guest Feedback</a:t>
            </a:r>
          </a:p>
        </xdr:txBody>
      </xdr:sp>
      <xdr:grpSp>
        <xdr:nvGrpSpPr>
          <xdr:cNvPr id="12" name="Group 11">
            <a:extLst>
              <a:ext uri="{FF2B5EF4-FFF2-40B4-BE49-F238E27FC236}">
                <a16:creationId xmlns:a16="http://schemas.microsoft.com/office/drawing/2014/main" id="{79AC687C-74AE-33B1-30F7-3473CD453F9E}"/>
              </a:ext>
            </a:extLst>
          </xdr:cNvPr>
          <xdr:cNvGrpSpPr/>
        </xdr:nvGrpSpPr>
        <xdr:grpSpPr>
          <a:xfrm>
            <a:off x="5179052"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0" name="Arrow: Chevron 9">
              <a:extLst>
                <a:ext uri="{FF2B5EF4-FFF2-40B4-BE49-F238E27FC236}">
                  <a16:creationId xmlns:a16="http://schemas.microsoft.com/office/drawing/2014/main" id="{8FCCAE20-F42E-807E-DF55-9F1AE1FFF7A6}"/>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 name="Arrow: Chevron 10">
              <a:extLst>
                <a:ext uri="{FF2B5EF4-FFF2-40B4-BE49-F238E27FC236}">
                  <a16:creationId xmlns:a16="http://schemas.microsoft.com/office/drawing/2014/main" id="{0109A25A-7A34-ACF8-182C-91AC477382B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6" name="Group 15">
            <a:extLst>
              <a:ext uri="{FF2B5EF4-FFF2-40B4-BE49-F238E27FC236}">
                <a16:creationId xmlns:a16="http://schemas.microsoft.com/office/drawing/2014/main" id="{0C4ECB49-940C-8AE9-8E69-BC93F34C0BDB}"/>
              </a:ext>
            </a:extLst>
          </xdr:cNvPr>
          <xdr:cNvGrpSpPr/>
        </xdr:nvGrpSpPr>
        <xdr:grpSpPr>
          <a:xfrm flipH="1">
            <a:off x="7301501"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7" name="Arrow: Chevron 16">
              <a:extLst>
                <a:ext uri="{FF2B5EF4-FFF2-40B4-BE49-F238E27FC236}">
                  <a16:creationId xmlns:a16="http://schemas.microsoft.com/office/drawing/2014/main" id="{1EAB8D95-88FF-AE18-FF8D-A96B5ACCE9D1}"/>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56C6CE33-C54E-ADDB-3512-429DA3D3ED4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xdr:col>
      <xdr:colOff>205354</xdr:colOff>
      <xdr:row>3</xdr:row>
      <xdr:rowOff>102043</xdr:rowOff>
    </xdr:from>
    <xdr:to>
      <xdr:col>2</xdr:col>
      <xdr:colOff>524502</xdr:colOff>
      <xdr:row>8</xdr:row>
      <xdr:rowOff>122252</xdr:rowOff>
    </xdr:to>
    <xdr:graphicFrame macro="">
      <xdr:nvGraphicFramePr>
        <xdr:cNvPr id="32" name="Chart 31">
          <a:extLst>
            <a:ext uri="{FF2B5EF4-FFF2-40B4-BE49-F238E27FC236}">
              <a16:creationId xmlns:a16="http://schemas.microsoft.com/office/drawing/2014/main" id="{09948830-D5A5-4BDE-8085-0754F276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387475</xdr:colOff>
      <xdr:row>4</xdr:row>
      <xdr:rowOff>181149</xdr:rowOff>
    </xdr:from>
    <xdr:to>
      <xdr:col>2</xdr:col>
      <xdr:colOff>344947</xdr:colOff>
      <xdr:row>7</xdr:row>
      <xdr:rowOff>40969</xdr:rowOff>
    </xdr:to>
    <xdr:sp macro="" textlink="Analysis!B6">
      <xdr:nvSpPr>
        <xdr:cNvPr id="33" name="TextBox 32">
          <a:extLst>
            <a:ext uri="{FF2B5EF4-FFF2-40B4-BE49-F238E27FC236}">
              <a16:creationId xmlns:a16="http://schemas.microsoft.com/office/drawing/2014/main" id="{6F940AA9-8C85-71F7-A202-873C60A692A9}"/>
            </a:ext>
          </a:extLst>
        </xdr:cNvPr>
        <xdr:cNvSpPr txBox="1"/>
      </xdr:nvSpPr>
      <xdr:spPr>
        <a:xfrm>
          <a:off x="626961" y="921378"/>
          <a:ext cx="567072" cy="41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B8010-F1EB-45E6-9248-2C19F1B8799C}" type="TxLink">
            <a:rPr lang="en-US" sz="1600" b="1" i="0" u="none" strike="noStrike">
              <a:solidFill>
                <a:schemeClr val="bg1"/>
              </a:solidFill>
              <a:latin typeface="Calibri"/>
              <a:cs typeface="Calibri"/>
            </a:rPr>
            <a:pPr algn="ctr"/>
            <a:t>3.6</a:t>
          </a:fld>
          <a:endParaRPr lang="en-IN" sz="1600" b="1">
            <a:solidFill>
              <a:schemeClr val="bg1"/>
            </a:solidFill>
          </a:endParaRPr>
        </a:p>
      </xdr:txBody>
    </xdr:sp>
    <xdr:clientData/>
  </xdr:twoCellAnchor>
  <xdr:twoCellAnchor>
    <xdr:from>
      <xdr:col>2</xdr:col>
      <xdr:colOff>402773</xdr:colOff>
      <xdr:row>4</xdr:row>
      <xdr:rowOff>60721</xdr:rowOff>
    </xdr:from>
    <xdr:to>
      <xdr:col>5</xdr:col>
      <xdr:colOff>600956</xdr:colOff>
      <xdr:row>7</xdr:row>
      <xdr:rowOff>139624</xdr:rowOff>
    </xdr:to>
    <xdr:grpSp>
      <xdr:nvGrpSpPr>
        <xdr:cNvPr id="41" name="Group 40">
          <a:extLst>
            <a:ext uri="{FF2B5EF4-FFF2-40B4-BE49-F238E27FC236}">
              <a16:creationId xmlns:a16="http://schemas.microsoft.com/office/drawing/2014/main" id="{6E99318E-2814-46C5-9D52-D9A6BC9DC384}"/>
            </a:ext>
          </a:extLst>
        </xdr:cNvPr>
        <xdr:cNvGrpSpPr/>
      </xdr:nvGrpSpPr>
      <xdr:grpSpPr>
        <a:xfrm>
          <a:off x="1251859" y="800950"/>
          <a:ext cx="2026983" cy="634074"/>
          <a:chOff x="4101375" y="2530922"/>
          <a:chExt cx="2835916" cy="874940"/>
        </a:xfrm>
      </xdr:grpSpPr>
      <xdr:graphicFrame macro="">
        <xdr:nvGraphicFramePr>
          <xdr:cNvPr id="42" name="Chart 41">
            <a:extLst>
              <a:ext uri="{FF2B5EF4-FFF2-40B4-BE49-F238E27FC236}">
                <a16:creationId xmlns:a16="http://schemas.microsoft.com/office/drawing/2014/main" id="{14DFCED6-A4B3-9747-9385-107AAF147D3F}"/>
              </a:ext>
            </a:extLst>
          </xdr:cNvPr>
          <xdr:cNvGraphicFramePr>
            <a:graphicFrameLocks/>
          </xdr:cNvGraphicFramePr>
        </xdr:nvGraphicFramePr>
        <xdr:xfrm>
          <a:off x="4101375" y="2530922"/>
          <a:ext cx="2793918" cy="874940"/>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43" name="Picture 42">
            <a:extLst>
              <a:ext uri="{FF2B5EF4-FFF2-40B4-BE49-F238E27FC236}">
                <a16:creationId xmlns:a16="http://schemas.microsoft.com/office/drawing/2014/main" id="{C65D8499-FD5F-A0C6-C315-DA8A3C3EFC7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4145490" y="2575034"/>
            <a:ext cx="2791801" cy="752317"/>
          </a:xfrm>
          <a:prstGeom prst="rect">
            <a:avLst/>
          </a:prstGeom>
          <a:noFill/>
          <a:ln>
            <a:noFill/>
          </a:ln>
        </xdr:spPr>
      </xdr:pic>
    </xdr:grpSp>
    <xdr:clientData/>
  </xdr:twoCellAnchor>
  <xdr:twoCellAnchor>
    <xdr:from>
      <xdr:col>1</xdr:col>
      <xdr:colOff>381200</xdr:colOff>
      <xdr:row>8</xdr:row>
      <xdr:rowOff>72445</xdr:rowOff>
    </xdr:from>
    <xdr:to>
      <xdr:col>5</xdr:col>
      <xdr:colOff>281352</xdr:colOff>
      <xdr:row>8</xdr:row>
      <xdr:rowOff>72445</xdr:rowOff>
    </xdr:to>
    <xdr:cxnSp macro="">
      <xdr:nvCxnSpPr>
        <xdr:cNvPr id="44" name="Straight Connector 43">
          <a:extLst>
            <a:ext uri="{FF2B5EF4-FFF2-40B4-BE49-F238E27FC236}">
              <a16:creationId xmlns:a16="http://schemas.microsoft.com/office/drawing/2014/main" id="{74FC6664-B06C-2CE3-DF9F-B3A27E280F81}"/>
            </a:ext>
          </a:extLst>
        </xdr:cNvPr>
        <xdr:cNvCxnSpPr/>
      </xdr:nvCxnSpPr>
      <xdr:spPr>
        <a:xfrm>
          <a:off x="620686" y="1552902"/>
          <a:ext cx="2338552"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194467</xdr:colOff>
      <xdr:row>11</xdr:row>
      <xdr:rowOff>163285</xdr:rowOff>
    </xdr:from>
    <xdr:to>
      <xdr:col>3</xdr:col>
      <xdr:colOff>119408</xdr:colOff>
      <xdr:row>18</xdr:row>
      <xdr:rowOff>32657</xdr:rowOff>
    </xdr:to>
    <xdr:graphicFrame macro="">
      <xdr:nvGraphicFramePr>
        <xdr:cNvPr id="46" name="Chart 45">
          <a:extLst>
            <a:ext uri="{FF2B5EF4-FFF2-40B4-BE49-F238E27FC236}">
              <a16:creationId xmlns:a16="http://schemas.microsoft.com/office/drawing/2014/main" id="{364654CF-DF36-88EE-F246-6430A4A7B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292438</xdr:colOff>
      <xdr:row>11</xdr:row>
      <xdr:rowOff>163285</xdr:rowOff>
    </xdr:from>
    <xdr:to>
      <xdr:col>6</xdr:col>
      <xdr:colOff>217379</xdr:colOff>
      <xdr:row>18</xdr:row>
      <xdr:rowOff>32657</xdr:rowOff>
    </xdr:to>
    <xdr:graphicFrame macro="">
      <xdr:nvGraphicFramePr>
        <xdr:cNvPr id="48" name="Chart 47">
          <a:extLst>
            <a:ext uri="{FF2B5EF4-FFF2-40B4-BE49-F238E27FC236}">
              <a16:creationId xmlns:a16="http://schemas.microsoft.com/office/drawing/2014/main" id="{638898B0-1EE6-D466-9199-D1BF1E80E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463673</xdr:colOff>
      <xdr:row>13</xdr:row>
      <xdr:rowOff>160006</xdr:rowOff>
    </xdr:from>
    <xdr:to>
      <xdr:col>2</xdr:col>
      <xdr:colOff>489854</xdr:colOff>
      <xdr:row>16</xdr:row>
      <xdr:rowOff>19826</xdr:rowOff>
    </xdr:to>
    <xdr:sp macro="" textlink="Analysis!G7">
      <xdr:nvSpPr>
        <xdr:cNvPr id="49" name="TextBox 48">
          <a:extLst>
            <a:ext uri="{FF2B5EF4-FFF2-40B4-BE49-F238E27FC236}">
              <a16:creationId xmlns:a16="http://schemas.microsoft.com/office/drawing/2014/main" id="{7CBB9B68-B778-54A7-9CAD-46A9CBE5388E}"/>
            </a:ext>
          </a:extLst>
        </xdr:cNvPr>
        <xdr:cNvSpPr txBox="1"/>
      </xdr:nvSpPr>
      <xdr:spPr>
        <a:xfrm>
          <a:off x="707513" y="2537446"/>
          <a:ext cx="635781" cy="408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C4FBB7-7CB8-466B-B642-E64A1FBCEA5A}" type="TxLink">
            <a:rPr lang="en-US" sz="2000" b="1" i="0" u="none" strike="noStrike">
              <a:solidFill>
                <a:schemeClr val="bg1"/>
              </a:solidFill>
              <a:latin typeface="Calibri"/>
              <a:ea typeface="+mn-ea"/>
              <a:cs typeface="Calibri"/>
            </a:rPr>
            <a:pPr marL="0" indent="0" algn="ctr"/>
            <a:t>44%</a:t>
          </a:fld>
          <a:endParaRPr lang="en-IN" sz="2000" b="1" i="0" u="none" strike="noStrike">
            <a:solidFill>
              <a:schemeClr val="bg1"/>
            </a:solidFill>
            <a:latin typeface="Calibri"/>
            <a:ea typeface="+mn-ea"/>
            <a:cs typeface="Calibri"/>
          </a:endParaRPr>
        </a:p>
      </xdr:txBody>
    </xdr:sp>
    <xdr:clientData/>
  </xdr:twoCellAnchor>
  <xdr:twoCellAnchor>
    <xdr:from>
      <xdr:col>4</xdr:col>
      <xdr:colOff>601400</xdr:colOff>
      <xdr:row>13</xdr:row>
      <xdr:rowOff>166632</xdr:rowOff>
    </xdr:from>
    <xdr:to>
      <xdr:col>6</xdr:col>
      <xdr:colOff>17981</xdr:colOff>
      <xdr:row>16</xdr:row>
      <xdr:rowOff>26452</xdr:rowOff>
    </xdr:to>
    <xdr:sp macro="" textlink="Analysis!G8">
      <xdr:nvSpPr>
        <xdr:cNvPr id="50" name="TextBox 49">
          <a:extLst>
            <a:ext uri="{FF2B5EF4-FFF2-40B4-BE49-F238E27FC236}">
              <a16:creationId xmlns:a16="http://schemas.microsoft.com/office/drawing/2014/main" id="{A1B2A2A2-F911-BE83-049A-06136D8D27ED}"/>
            </a:ext>
          </a:extLst>
        </xdr:cNvPr>
        <xdr:cNvSpPr txBox="1"/>
      </xdr:nvSpPr>
      <xdr:spPr>
        <a:xfrm>
          <a:off x="2675365" y="2578528"/>
          <a:ext cx="635781" cy="41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EA7008-673E-4383-A5BE-7FD87CD5F8EE}" type="TxLink">
            <a:rPr lang="en-US" sz="2000" b="1" i="0" u="none" strike="noStrike">
              <a:solidFill>
                <a:schemeClr val="bg1"/>
              </a:solidFill>
              <a:latin typeface="Calibri"/>
              <a:ea typeface="+mn-ea"/>
              <a:cs typeface="Calibri"/>
            </a:rPr>
            <a:pPr marL="0" indent="0" algn="ctr"/>
            <a:t>56%</a:t>
          </a:fld>
          <a:endParaRPr lang="en-IN" sz="2000" b="1" i="0" u="none" strike="noStrike">
            <a:solidFill>
              <a:schemeClr val="bg1"/>
            </a:solidFill>
            <a:latin typeface="Calibri"/>
            <a:ea typeface="+mn-ea"/>
            <a:cs typeface="Calibri"/>
          </a:endParaRPr>
        </a:p>
      </xdr:txBody>
    </xdr:sp>
    <xdr:clientData/>
  </xdr:twoCellAnchor>
  <xdr:twoCellAnchor editAs="oneCell">
    <xdr:from>
      <xdr:col>3</xdr:col>
      <xdr:colOff>67960</xdr:colOff>
      <xdr:row>13</xdr:row>
      <xdr:rowOff>129121</xdr:rowOff>
    </xdr:from>
    <xdr:to>
      <xdr:col>3</xdr:col>
      <xdr:colOff>543602</xdr:colOff>
      <xdr:row>16</xdr:row>
      <xdr:rowOff>50712</xdr:rowOff>
    </xdr:to>
    <xdr:pic>
      <xdr:nvPicPr>
        <xdr:cNvPr id="52" name="Graphic 51" descr="Female Profile">
          <a:extLst>
            <a:ext uri="{FF2B5EF4-FFF2-40B4-BE49-F238E27FC236}">
              <a16:creationId xmlns:a16="http://schemas.microsoft.com/office/drawing/2014/main" id="{CD47794E-90FB-C973-E262-E1725141D1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32325" y="2541017"/>
          <a:ext cx="475642" cy="478182"/>
        </a:xfrm>
        <a:prstGeom prst="rect">
          <a:avLst/>
        </a:prstGeom>
      </xdr:spPr>
    </xdr:pic>
    <xdr:clientData/>
  </xdr:twoCellAnchor>
  <xdr:twoCellAnchor editAs="oneCell">
    <xdr:from>
      <xdr:col>3</xdr:col>
      <xdr:colOff>522928</xdr:colOff>
      <xdr:row>13</xdr:row>
      <xdr:rowOff>124009</xdr:rowOff>
    </xdr:from>
    <xdr:to>
      <xdr:col>4</xdr:col>
      <xdr:colOff>399398</xdr:colOff>
      <xdr:row>16</xdr:row>
      <xdr:rowOff>55824</xdr:rowOff>
    </xdr:to>
    <xdr:pic>
      <xdr:nvPicPr>
        <xdr:cNvPr id="54" name="Graphic 53" descr="Male profile">
          <a:extLst>
            <a:ext uri="{FF2B5EF4-FFF2-40B4-BE49-F238E27FC236}">
              <a16:creationId xmlns:a16="http://schemas.microsoft.com/office/drawing/2014/main" id="{2CA160AB-992C-3222-1688-8FFF8E03CA2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87293" y="2535905"/>
          <a:ext cx="486070" cy="488406"/>
        </a:xfrm>
        <a:prstGeom prst="rect">
          <a:avLst/>
        </a:prstGeom>
      </xdr:spPr>
    </xdr:pic>
    <xdr:clientData/>
  </xdr:twoCellAnchor>
  <xdr:twoCellAnchor editAs="oneCell">
    <xdr:from>
      <xdr:col>2</xdr:col>
      <xdr:colOff>443948</xdr:colOff>
      <xdr:row>9</xdr:row>
      <xdr:rowOff>119270</xdr:rowOff>
    </xdr:from>
    <xdr:to>
      <xdr:col>5</xdr:col>
      <xdr:colOff>118796</xdr:colOff>
      <xdr:row>12</xdr:row>
      <xdr:rowOff>159027</xdr:rowOff>
    </xdr:to>
    <mc:AlternateContent xmlns:mc="http://schemas.openxmlformats.org/markup-compatibility/2006" xmlns:a14="http://schemas.microsoft.com/office/drawing/2010/main">
      <mc:Choice Requires="a14">
        <xdr:graphicFrame macro="">
          <xdr:nvGraphicFramePr>
            <xdr:cNvPr id="57" name="Gender">
              <a:extLst>
                <a:ext uri="{FF2B5EF4-FFF2-40B4-BE49-F238E27FC236}">
                  <a16:creationId xmlns:a16="http://schemas.microsoft.com/office/drawing/2014/main" id="{70E1D20C-F283-4EB0-813A-44D7D3AA6A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3034" y="1784784"/>
              <a:ext cx="1503648" cy="594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428801</xdr:colOff>
      <xdr:row>12</xdr:row>
      <xdr:rowOff>96550</xdr:rowOff>
    </xdr:from>
    <xdr:to>
      <xdr:col>26</xdr:col>
      <xdr:colOff>428801</xdr:colOff>
      <xdr:row>27</xdr:row>
      <xdr:rowOff>182690</xdr:rowOff>
    </xdr:to>
    <xdr:cxnSp macro="">
      <xdr:nvCxnSpPr>
        <xdr:cNvPr id="9" name="Straight Connector 8">
          <a:extLst>
            <a:ext uri="{FF2B5EF4-FFF2-40B4-BE49-F238E27FC236}">
              <a16:creationId xmlns:a16="http://schemas.microsoft.com/office/drawing/2014/main" id="{59B026E5-6ECC-9935-7D60-AB852E7A4C9B}"/>
            </a:ext>
          </a:extLst>
        </xdr:cNvPr>
        <xdr:cNvCxnSpPr/>
      </xdr:nvCxnSpPr>
      <xdr:spPr>
        <a:xfrm>
          <a:off x="15908287" y="2317236"/>
          <a:ext cx="0" cy="2861997"/>
        </a:xfrm>
        <a:prstGeom prst="line">
          <a:avLst/>
        </a:prstGeom>
        <a:ln>
          <a:solidFill>
            <a:schemeClr val="tx1">
              <a:lumMod val="95000"/>
              <a:lumOff val="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242248</xdr:colOff>
      <xdr:row>18</xdr:row>
      <xdr:rowOff>133327</xdr:rowOff>
    </xdr:from>
    <xdr:to>
      <xdr:col>6</xdr:col>
      <xdr:colOff>170329</xdr:colOff>
      <xdr:row>20</xdr:row>
      <xdr:rowOff>169775</xdr:rowOff>
    </xdr:to>
    <xdr:grpSp>
      <xdr:nvGrpSpPr>
        <xdr:cNvPr id="86" name="Group 85">
          <a:extLst>
            <a:ext uri="{FF2B5EF4-FFF2-40B4-BE49-F238E27FC236}">
              <a16:creationId xmlns:a16="http://schemas.microsoft.com/office/drawing/2014/main" id="{529F0A72-A065-403F-17C4-1A8B5D56A2C5}"/>
            </a:ext>
          </a:extLst>
        </xdr:cNvPr>
        <xdr:cNvGrpSpPr/>
      </xdr:nvGrpSpPr>
      <xdr:grpSpPr>
        <a:xfrm>
          <a:off x="481734" y="3464356"/>
          <a:ext cx="2976081" cy="406562"/>
          <a:chOff x="484295" y="3382393"/>
          <a:chExt cx="2976081" cy="389273"/>
        </a:xfrm>
      </xdr:grpSpPr>
      <xdr:grpSp>
        <xdr:nvGrpSpPr>
          <xdr:cNvPr id="74" name="Group 73">
            <a:extLst>
              <a:ext uri="{FF2B5EF4-FFF2-40B4-BE49-F238E27FC236}">
                <a16:creationId xmlns:a16="http://schemas.microsoft.com/office/drawing/2014/main" id="{2D08D7A0-CAF3-0019-BDE5-4C69EEA4AFA5}"/>
              </a:ext>
            </a:extLst>
          </xdr:cNvPr>
          <xdr:cNvGrpSpPr/>
        </xdr:nvGrpSpPr>
        <xdr:grpSpPr>
          <a:xfrm>
            <a:off x="618122" y="3406588"/>
            <a:ext cx="2842254" cy="317783"/>
            <a:chOff x="906848" y="345831"/>
            <a:chExt cx="2323331" cy="237493"/>
          </a:xfrm>
        </xdr:grpSpPr>
        <xdr:sp macro="" textlink="">
          <xdr:nvSpPr>
            <xdr:cNvPr id="75" name="TextBox 74">
              <a:extLst>
                <a:ext uri="{FF2B5EF4-FFF2-40B4-BE49-F238E27FC236}">
                  <a16:creationId xmlns:a16="http://schemas.microsoft.com/office/drawing/2014/main" id="{81954964-5760-F4CC-0C35-8E49C32F61DB}"/>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Net</a:t>
              </a:r>
              <a:r>
                <a:rPr lang="en-IN" sz="1400" b="0" baseline="0">
                  <a:solidFill>
                    <a:schemeClr val="bg1"/>
                  </a:solidFill>
                </a:rPr>
                <a:t> Promoter Score</a:t>
              </a:r>
              <a:endParaRPr lang="en-IN" sz="1400" b="0">
                <a:solidFill>
                  <a:schemeClr val="bg1"/>
                </a:solidFill>
              </a:endParaRPr>
            </a:p>
          </xdr:txBody>
        </xdr:sp>
        <xdr:grpSp>
          <xdr:nvGrpSpPr>
            <xdr:cNvPr id="76" name="Group 75">
              <a:extLst>
                <a:ext uri="{FF2B5EF4-FFF2-40B4-BE49-F238E27FC236}">
                  <a16:creationId xmlns:a16="http://schemas.microsoft.com/office/drawing/2014/main" id="{E2BEA9C3-C8FF-117E-98A9-C5FE3C20CDD2}"/>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80" name="Arrow: Chevron 79">
                <a:extLst>
                  <a:ext uri="{FF2B5EF4-FFF2-40B4-BE49-F238E27FC236}">
                    <a16:creationId xmlns:a16="http://schemas.microsoft.com/office/drawing/2014/main" id="{A1C52F3D-E9A2-1128-E9F2-01326D8152D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81" name="Arrow: Chevron 80">
                <a:extLst>
                  <a:ext uri="{FF2B5EF4-FFF2-40B4-BE49-F238E27FC236}">
                    <a16:creationId xmlns:a16="http://schemas.microsoft.com/office/drawing/2014/main" id="{730121B3-0034-19DD-7813-D91B4793DF04}"/>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77" name="Group 76">
              <a:extLst>
                <a:ext uri="{FF2B5EF4-FFF2-40B4-BE49-F238E27FC236}">
                  <a16:creationId xmlns:a16="http://schemas.microsoft.com/office/drawing/2014/main" id="{787C48AD-58DD-F7E8-B131-FE538F750B17}"/>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78" name="Arrow: Chevron 77">
                <a:extLst>
                  <a:ext uri="{FF2B5EF4-FFF2-40B4-BE49-F238E27FC236}">
                    <a16:creationId xmlns:a16="http://schemas.microsoft.com/office/drawing/2014/main" id="{18BCB3C5-FC0F-0F07-A42E-89CAB6A4BFF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79" name="Arrow: Chevron 78">
                <a:extLst>
                  <a:ext uri="{FF2B5EF4-FFF2-40B4-BE49-F238E27FC236}">
                    <a16:creationId xmlns:a16="http://schemas.microsoft.com/office/drawing/2014/main" id="{B1457DA9-7757-A494-A910-61FE0942D743}"/>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2" name="Straight Connector 81">
            <a:extLst>
              <a:ext uri="{FF2B5EF4-FFF2-40B4-BE49-F238E27FC236}">
                <a16:creationId xmlns:a16="http://schemas.microsoft.com/office/drawing/2014/main" id="{628C7035-E2A3-BF0C-95BA-5A187A2FB92C}"/>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83" name="Straight Connector 82">
            <a:extLst>
              <a:ext uri="{FF2B5EF4-FFF2-40B4-BE49-F238E27FC236}">
                <a16:creationId xmlns:a16="http://schemas.microsoft.com/office/drawing/2014/main" id="{9CC53134-3627-9A8A-2D8A-59D4491C8787}"/>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xdr:col>
      <xdr:colOff>242248</xdr:colOff>
      <xdr:row>1</xdr:row>
      <xdr:rowOff>137172</xdr:rowOff>
    </xdr:from>
    <xdr:to>
      <xdr:col>6</xdr:col>
      <xdr:colOff>170329</xdr:colOff>
      <xdr:row>3</xdr:row>
      <xdr:rowOff>167857</xdr:rowOff>
    </xdr:to>
    <xdr:grpSp>
      <xdr:nvGrpSpPr>
        <xdr:cNvPr id="87" name="Group 86">
          <a:extLst>
            <a:ext uri="{FF2B5EF4-FFF2-40B4-BE49-F238E27FC236}">
              <a16:creationId xmlns:a16="http://schemas.microsoft.com/office/drawing/2014/main" id="{2BC0507D-9A50-FFA0-DDD1-C43906C1EEFC}"/>
            </a:ext>
          </a:extLst>
        </xdr:cNvPr>
        <xdr:cNvGrpSpPr/>
      </xdr:nvGrpSpPr>
      <xdr:grpSpPr>
        <a:xfrm>
          <a:off x="481734" y="322229"/>
          <a:ext cx="2976081" cy="400799"/>
          <a:chOff x="484295" y="3382393"/>
          <a:chExt cx="2976081" cy="389273"/>
        </a:xfrm>
      </xdr:grpSpPr>
      <xdr:grpSp>
        <xdr:nvGrpSpPr>
          <xdr:cNvPr id="88" name="Group 87">
            <a:extLst>
              <a:ext uri="{FF2B5EF4-FFF2-40B4-BE49-F238E27FC236}">
                <a16:creationId xmlns:a16="http://schemas.microsoft.com/office/drawing/2014/main" id="{441EC4F8-43FA-B1F7-9424-0EBAB0BA1C27}"/>
              </a:ext>
            </a:extLst>
          </xdr:cNvPr>
          <xdr:cNvGrpSpPr/>
        </xdr:nvGrpSpPr>
        <xdr:grpSpPr>
          <a:xfrm>
            <a:off x="618122" y="3406588"/>
            <a:ext cx="2842254" cy="317783"/>
            <a:chOff x="906848" y="345831"/>
            <a:chExt cx="2323331" cy="237493"/>
          </a:xfrm>
        </xdr:grpSpPr>
        <xdr:sp macro="" textlink="">
          <xdr:nvSpPr>
            <xdr:cNvPr id="91" name="TextBox 90">
              <a:extLst>
                <a:ext uri="{FF2B5EF4-FFF2-40B4-BE49-F238E27FC236}">
                  <a16:creationId xmlns:a16="http://schemas.microsoft.com/office/drawing/2014/main" id="{E3AAB692-DE5C-EDFC-FBC5-C1FBF6A705FD}"/>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Overall Feedback</a:t>
              </a:r>
            </a:p>
          </xdr:txBody>
        </xdr:sp>
        <xdr:grpSp>
          <xdr:nvGrpSpPr>
            <xdr:cNvPr id="92" name="Group 91">
              <a:extLst>
                <a:ext uri="{FF2B5EF4-FFF2-40B4-BE49-F238E27FC236}">
                  <a16:creationId xmlns:a16="http://schemas.microsoft.com/office/drawing/2014/main" id="{02A7AC05-B264-8787-8D1F-26B29257499B}"/>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6" name="Arrow: Chevron 95">
                <a:extLst>
                  <a:ext uri="{FF2B5EF4-FFF2-40B4-BE49-F238E27FC236}">
                    <a16:creationId xmlns:a16="http://schemas.microsoft.com/office/drawing/2014/main" id="{DF2060BE-A54A-F7FB-2F8D-78BF0C67354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7" name="Arrow: Chevron 96">
                <a:extLst>
                  <a:ext uri="{FF2B5EF4-FFF2-40B4-BE49-F238E27FC236}">
                    <a16:creationId xmlns:a16="http://schemas.microsoft.com/office/drawing/2014/main" id="{A0172AE6-8E52-D09D-47EF-1433FD2F0F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3" name="Group 92">
              <a:extLst>
                <a:ext uri="{FF2B5EF4-FFF2-40B4-BE49-F238E27FC236}">
                  <a16:creationId xmlns:a16="http://schemas.microsoft.com/office/drawing/2014/main" id="{BF52B803-AB36-BC42-B760-E8B206C965F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4" name="Arrow: Chevron 93">
                <a:extLst>
                  <a:ext uri="{FF2B5EF4-FFF2-40B4-BE49-F238E27FC236}">
                    <a16:creationId xmlns:a16="http://schemas.microsoft.com/office/drawing/2014/main" id="{7047D2E4-C79D-AB50-4D8A-840FD9C6560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5" name="Arrow: Chevron 94">
                <a:extLst>
                  <a:ext uri="{FF2B5EF4-FFF2-40B4-BE49-F238E27FC236}">
                    <a16:creationId xmlns:a16="http://schemas.microsoft.com/office/drawing/2014/main" id="{1AF3DE39-6941-46F9-50A6-F3DD3E1C7D5F}"/>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9" name="Straight Connector 88">
            <a:extLst>
              <a:ext uri="{FF2B5EF4-FFF2-40B4-BE49-F238E27FC236}">
                <a16:creationId xmlns:a16="http://schemas.microsoft.com/office/drawing/2014/main" id="{8E758030-B7A7-A81C-69AF-B6DBCA926A45}"/>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90" name="Straight Connector 89">
            <a:extLst>
              <a:ext uri="{FF2B5EF4-FFF2-40B4-BE49-F238E27FC236}">
                <a16:creationId xmlns:a16="http://schemas.microsoft.com/office/drawing/2014/main" id="{2FAEA58A-8819-9476-4FA8-CBFCBEE18098}"/>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editAs="oneCell">
    <xdr:from>
      <xdr:col>1</xdr:col>
      <xdr:colOff>578787</xdr:colOff>
      <xdr:row>22</xdr:row>
      <xdr:rowOff>30250</xdr:rowOff>
    </xdr:from>
    <xdr:to>
      <xdr:col>2</xdr:col>
      <xdr:colOff>293187</xdr:colOff>
      <xdr:row>23</xdr:row>
      <xdr:rowOff>169193</xdr:rowOff>
    </xdr:to>
    <xdr:pic>
      <xdr:nvPicPr>
        <xdr:cNvPr id="99" name="Graphic 98" descr="Neutral face with solid fill">
          <a:extLst>
            <a:ext uri="{FF2B5EF4-FFF2-40B4-BE49-F238E27FC236}">
              <a16:creationId xmlns:a16="http://schemas.microsoft.com/office/drawing/2014/main" id="{5E625EA0-1676-5114-91D6-AE883C576DB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8273" y="4101507"/>
          <a:ext cx="324000" cy="324000"/>
        </a:xfrm>
        <a:prstGeom prst="rect">
          <a:avLst/>
        </a:prstGeom>
      </xdr:spPr>
    </xdr:pic>
    <xdr:clientData/>
  </xdr:twoCellAnchor>
  <xdr:twoCellAnchor editAs="oneCell">
    <xdr:from>
      <xdr:col>3</xdr:col>
      <xdr:colOff>557016</xdr:colOff>
      <xdr:row>22</xdr:row>
      <xdr:rowOff>30250</xdr:rowOff>
    </xdr:from>
    <xdr:to>
      <xdr:col>4</xdr:col>
      <xdr:colOff>271416</xdr:colOff>
      <xdr:row>23</xdr:row>
      <xdr:rowOff>169193</xdr:rowOff>
    </xdr:to>
    <xdr:pic>
      <xdr:nvPicPr>
        <xdr:cNvPr id="101" name="Graphic 100" descr="Smiling face with solid fill">
          <a:extLst>
            <a:ext uri="{FF2B5EF4-FFF2-40B4-BE49-F238E27FC236}">
              <a16:creationId xmlns:a16="http://schemas.microsoft.com/office/drawing/2014/main" id="{91A9BE63-3A60-1405-7F4E-CADEF90CB5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015702" y="4101507"/>
          <a:ext cx="324000" cy="324000"/>
        </a:xfrm>
        <a:prstGeom prst="rect">
          <a:avLst/>
        </a:prstGeom>
      </xdr:spPr>
    </xdr:pic>
    <xdr:clientData/>
  </xdr:twoCellAnchor>
  <xdr:twoCellAnchor editAs="oneCell">
    <xdr:from>
      <xdr:col>5</xdr:col>
      <xdr:colOff>535244</xdr:colOff>
      <xdr:row>22</xdr:row>
      <xdr:rowOff>30250</xdr:rowOff>
    </xdr:from>
    <xdr:to>
      <xdr:col>6</xdr:col>
      <xdr:colOff>249644</xdr:colOff>
      <xdr:row>23</xdr:row>
      <xdr:rowOff>169193</xdr:rowOff>
    </xdr:to>
    <xdr:pic>
      <xdr:nvPicPr>
        <xdr:cNvPr id="103" name="Graphic 102" descr="Sad face with solid fill">
          <a:extLst>
            <a:ext uri="{FF2B5EF4-FFF2-40B4-BE49-F238E27FC236}">
              <a16:creationId xmlns:a16="http://schemas.microsoft.com/office/drawing/2014/main" id="{881A31BA-7772-C966-0D6F-66C54F9B6F4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13130" y="4101507"/>
          <a:ext cx="324000" cy="324000"/>
        </a:xfrm>
        <a:prstGeom prst="rect">
          <a:avLst/>
        </a:prstGeom>
      </xdr:spPr>
    </xdr:pic>
    <xdr:clientData/>
  </xdr:twoCellAnchor>
  <xdr:twoCellAnchor>
    <xdr:from>
      <xdr:col>1</xdr:col>
      <xdr:colOff>278617</xdr:colOff>
      <xdr:row>24</xdr:row>
      <xdr:rowOff>28744</xdr:rowOff>
    </xdr:from>
    <xdr:to>
      <xdr:col>2</xdr:col>
      <xdr:colOff>500742</xdr:colOff>
      <xdr:row>27</xdr:row>
      <xdr:rowOff>85572</xdr:rowOff>
    </xdr:to>
    <xdr:sp macro="" textlink="Analysis!M9">
      <xdr:nvSpPr>
        <xdr:cNvPr id="104" name="TextBox 103">
          <a:extLst>
            <a:ext uri="{FF2B5EF4-FFF2-40B4-BE49-F238E27FC236}">
              <a16:creationId xmlns:a16="http://schemas.microsoft.com/office/drawing/2014/main" id="{E8AE5799-1D11-8C8B-02E5-9078EE5885DC}"/>
            </a:ext>
          </a:extLst>
        </xdr:cNvPr>
        <xdr:cNvSpPr txBox="1"/>
      </xdr:nvSpPr>
      <xdr:spPr>
        <a:xfrm>
          <a:off x="518103"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CA5AB3-C3A9-4EDF-9690-034461B37534}" type="TxLink">
            <a:rPr lang="en-US" sz="2400" b="1" i="0" u="none" strike="noStrike">
              <a:solidFill>
                <a:srgbClr val="F08C0F"/>
              </a:solidFill>
              <a:latin typeface="Calibri"/>
              <a:ea typeface="+mn-ea"/>
              <a:cs typeface="Calibri"/>
            </a:rPr>
            <a:pPr marL="0" indent="0" algn="ctr"/>
            <a:t>164</a:t>
          </a:fld>
          <a:endParaRPr lang="en-IN" sz="2400" b="1" i="0" u="none" strike="noStrike">
            <a:solidFill>
              <a:srgbClr val="F08C0F"/>
            </a:solidFill>
            <a:latin typeface="Calibri"/>
            <a:ea typeface="+mn-ea"/>
            <a:cs typeface="Calibri"/>
          </a:endParaRPr>
        </a:p>
      </xdr:txBody>
    </xdr:sp>
    <xdr:clientData/>
  </xdr:twoCellAnchor>
  <xdr:twoCellAnchor>
    <xdr:from>
      <xdr:col>3</xdr:col>
      <xdr:colOff>267731</xdr:colOff>
      <xdr:row>24</xdr:row>
      <xdr:rowOff>28744</xdr:rowOff>
    </xdr:from>
    <xdr:to>
      <xdr:col>4</xdr:col>
      <xdr:colOff>489856</xdr:colOff>
      <xdr:row>27</xdr:row>
      <xdr:rowOff>85572</xdr:rowOff>
    </xdr:to>
    <xdr:sp macro="" textlink="Analysis!M10">
      <xdr:nvSpPr>
        <xdr:cNvPr id="105" name="TextBox 104">
          <a:extLst>
            <a:ext uri="{FF2B5EF4-FFF2-40B4-BE49-F238E27FC236}">
              <a16:creationId xmlns:a16="http://schemas.microsoft.com/office/drawing/2014/main" id="{D2187D3E-9FEB-4510-AF83-396679A98A15}"/>
            </a:ext>
          </a:extLst>
        </xdr:cNvPr>
        <xdr:cNvSpPr txBox="1"/>
      </xdr:nvSpPr>
      <xdr:spPr>
        <a:xfrm>
          <a:off x="1726417"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B20BB3-4A73-4A38-80E4-A3075BDFCE55}" type="TxLink">
            <a:rPr lang="en-US" sz="2400" b="1" i="0" u="none" strike="noStrike">
              <a:solidFill>
                <a:srgbClr val="F08C0F"/>
              </a:solidFill>
              <a:latin typeface="Calibri"/>
              <a:ea typeface="+mn-ea"/>
              <a:cs typeface="Calibri"/>
            </a:rPr>
            <a:pPr marL="0" indent="0" algn="ctr"/>
            <a:t>171</a:t>
          </a:fld>
          <a:endParaRPr lang="en-IN" sz="2400" b="1" i="0" u="none" strike="noStrike">
            <a:solidFill>
              <a:srgbClr val="F08C0F"/>
            </a:solidFill>
            <a:latin typeface="Calibri"/>
            <a:ea typeface="+mn-ea"/>
            <a:cs typeface="Calibri"/>
          </a:endParaRPr>
        </a:p>
      </xdr:txBody>
    </xdr:sp>
    <xdr:clientData/>
  </xdr:twoCellAnchor>
  <xdr:twoCellAnchor>
    <xdr:from>
      <xdr:col>5</xdr:col>
      <xdr:colOff>256846</xdr:colOff>
      <xdr:row>24</xdr:row>
      <xdr:rowOff>28744</xdr:rowOff>
    </xdr:from>
    <xdr:to>
      <xdr:col>6</xdr:col>
      <xdr:colOff>478971</xdr:colOff>
      <xdr:row>27</xdr:row>
      <xdr:rowOff>85572</xdr:rowOff>
    </xdr:to>
    <xdr:sp macro="" textlink="Analysis!M11">
      <xdr:nvSpPr>
        <xdr:cNvPr id="108" name="TextBox 107">
          <a:extLst>
            <a:ext uri="{FF2B5EF4-FFF2-40B4-BE49-F238E27FC236}">
              <a16:creationId xmlns:a16="http://schemas.microsoft.com/office/drawing/2014/main" id="{244F6AB5-286F-FDF0-75FD-EFB3231F09A7}"/>
            </a:ext>
          </a:extLst>
        </xdr:cNvPr>
        <xdr:cNvSpPr txBox="1"/>
      </xdr:nvSpPr>
      <xdr:spPr>
        <a:xfrm>
          <a:off x="2934732"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0E07E3-31E0-4450-A97E-BFC7EC98249F}" type="TxLink">
            <a:rPr lang="en-US" sz="2400" b="1" i="0" u="none" strike="noStrike">
              <a:solidFill>
                <a:srgbClr val="F08C0F"/>
              </a:solidFill>
              <a:latin typeface="Calibri"/>
              <a:ea typeface="+mn-ea"/>
              <a:cs typeface="Calibri"/>
            </a:rPr>
            <a:pPr marL="0" indent="0" algn="ctr"/>
            <a:t>311</a:t>
          </a:fld>
          <a:endParaRPr lang="en-IN" sz="2400" b="1" i="0" u="none" strike="noStrike">
            <a:solidFill>
              <a:srgbClr val="F08C0F"/>
            </a:solidFill>
            <a:latin typeface="Calibri"/>
            <a:ea typeface="+mn-ea"/>
            <a:cs typeface="Calibri"/>
          </a:endParaRPr>
        </a:p>
      </xdr:txBody>
    </xdr:sp>
    <xdr:clientData/>
  </xdr:twoCellAnchor>
  <xdr:twoCellAnchor>
    <xdr:from>
      <xdr:col>1</xdr:col>
      <xdr:colOff>278617</xdr:colOff>
      <xdr:row>26</xdr:row>
      <xdr:rowOff>104942</xdr:rowOff>
    </xdr:from>
    <xdr:to>
      <xdr:col>2</xdr:col>
      <xdr:colOff>500742</xdr:colOff>
      <xdr:row>28</xdr:row>
      <xdr:rowOff>58828</xdr:rowOff>
    </xdr:to>
    <xdr:sp macro="" textlink="Analysis!N9">
      <xdr:nvSpPr>
        <xdr:cNvPr id="109" name="TextBox 108">
          <a:extLst>
            <a:ext uri="{FF2B5EF4-FFF2-40B4-BE49-F238E27FC236}">
              <a16:creationId xmlns:a16="http://schemas.microsoft.com/office/drawing/2014/main" id="{5C48571F-FE13-AD86-54B7-81E89087FFAD}"/>
            </a:ext>
          </a:extLst>
        </xdr:cNvPr>
        <xdr:cNvSpPr txBox="1"/>
      </xdr:nvSpPr>
      <xdr:spPr>
        <a:xfrm>
          <a:off x="518103"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2DB6F3-C9A8-40E3-AD7F-9B4BA16C19D5}" type="TxLink">
            <a:rPr lang="en-US" sz="1600" b="1" i="0" u="none" strike="noStrike">
              <a:solidFill>
                <a:schemeClr val="bg1"/>
              </a:solidFill>
              <a:latin typeface="Calibri"/>
              <a:ea typeface="+mn-ea"/>
              <a:cs typeface="Calibri"/>
            </a:rPr>
            <a:pPr marL="0" indent="0" algn="ctr"/>
            <a:t>25%</a:t>
          </a:fld>
          <a:endParaRPr lang="en-IN" sz="1600" b="1" i="0" u="none" strike="noStrike">
            <a:solidFill>
              <a:schemeClr val="bg1"/>
            </a:solidFill>
            <a:latin typeface="Calibri"/>
            <a:ea typeface="+mn-ea"/>
            <a:cs typeface="Calibri"/>
          </a:endParaRPr>
        </a:p>
      </xdr:txBody>
    </xdr:sp>
    <xdr:clientData/>
  </xdr:twoCellAnchor>
  <xdr:twoCellAnchor>
    <xdr:from>
      <xdr:col>3</xdr:col>
      <xdr:colOff>267731</xdr:colOff>
      <xdr:row>26</xdr:row>
      <xdr:rowOff>104942</xdr:rowOff>
    </xdr:from>
    <xdr:to>
      <xdr:col>4</xdr:col>
      <xdr:colOff>489856</xdr:colOff>
      <xdr:row>28</xdr:row>
      <xdr:rowOff>58828</xdr:rowOff>
    </xdr:to>
    <xdr:sp macro="" textlink="Analysis!N10">
      <xdr:nvSpPr>
        <xdr:cNvPr id="110" name="TextBox 109">
          <a:extLst>
            <a:ext uri="{FF2B5EF4-FFF2-40B4-BE49-F238E27FC236}">
              <a16:creationId xmlns:a16="http://schemas.microsoft.com/office/drawing/2014/main" id="{C2D2DCD3-23FA-5080-AD5C-530F617A0F2B}"/>
            </a:ext>
          </a:extLst>
        </xdr:cNvPr>
        <xdr:cNvSpPr txBox="1"/>
      </xdr:nvSpPr>
      <xdr:spPr>
        <a:xfrm>
          <a:off x="1726417"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37709C-1CF8-45DF-9D1C-7478DD668E94}" type="TxLink">
            <a:rPr lang="en-US" sz="1600" b="1" i="0" u="none" strike="noStrike">
              <a:solidFill>
                <a:schemeClr val="bg1"/>
              </a:solidFill>
              <a:latin typeface="Calibri"/>
              <a:ea typeface="+mn-ea"/>
              <a:cs typeface="Calibri"/>
            </a:rPr>
            <a:pPr marL="0" indent="0" algn="ctr"/>
            <a:t>26%</a:t>
          </a:fld>
          <a:endParaRPr lang="en-IN" sz="1600" b="1" i="0" u="none" strike="noStrike">
            <a:solidFill>
              <a:schemeClr val="bg1"/>
            </a:solidFill>
            <a:latin typeface="Calibri"/>
            <a:ea typeface="+mn-ea"/>
            <a:cs typeface="Calibri"/>
          </a:endParaRPr>
        </a:p>
      </xdr:txBody>
    </xdr:sp>
    <xdr:clientData/>
  </xdr:twoCellAnchor>
  <xdr:twoCellAnchor>
    <xdr:from>
      <xdr:col>5</xdr:col>
      <xdr:colOff>256846</xdr:colOff>
      <xdr:row>26</xdr:row>
      <xdr:rowOff>104942</xdr:rowOff>
    </xdr:from>
    <xdr:to>
      <xdr:col>6</xdr:col>
      <xdr:colOff>478971</xdr:colOff>
      <xdr:row>28</xdr:row>
      <xdr:rowOff>58828</xdr:rowOff>
    </xdr:to>
    <xdr:sp macro="" textlink="Analysis!N11">
      <xdr:nvSpPr>
        <xdr:cNvPr id="111" name="TextBox 110">
          <a:extLst>
            <a:ext uri="{FF2B5EF4-FFF2-40B4-BE49-F238E27FC236}">
              <a16:creationId xmlns:a16="http://schemas.microsoft.com/office/drawing/2014/main" id="{01F8CD73-630E-5CC1-B6D1-F5B70DB10A55}"/>
            </a:ext>
          </a:extLst>
        </xdr:cNvPr>
        <xdr:cNvSpPr txBox="1"/>
      </xdr:nvSpPr>
      <xdr:spPr>
        <a:xfrm>
          <a:off x="2934732"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38C6B0-D6B9-4B4E-8DD4-4F854BE3A4BE}" type="TxLink">
            <a:rPr lang="en-US" sz="1600" b="1" i="0" u="none" strike="noStrike">
              <a:solidFill>
                <a:schemeClr val="bg1"/>
              </a:solidFill>
              <a:latin typeface="Calibri"/>
              <a:ea typeface="+mn-ea"/>
              <a:cs typeface="Calibri"/>
            </a:rPr>
            <a:pPr marL="0" indent="0" algn="ctr"/>
            <a:t>48%</a:t>
          </a:fld>
          <a:endParaRPr lang="en-IN" sz="1600" b="1" i="0" u="none" strike="noStrike">
            <a:solidFill>
              <a:schemeClr val="bg1"/>
            </a:solidFill>
            <a:latin typeface="Calibri"/>
            <a:ea typeface="+mn-ea"/>
            <a:cs typeface="Calibri"/>
          </a:endParaRPr>
        </a:p>
      </xdr:txBody>
    </xdr:sp>
    <xdr:clientData/>
  </xdr:twoCellAnchor>
  <xdr:twoCellAnchor>
    <xdr:from>
      <xdr:col>1</xdr:col>
      <xdr:colOff>248611</xdr:colOff>
      <xdr:row>23</xdr:row>
      <xdr:rowOff>93283</xdr:rowOff>
    </xdr:from>
    <xdr:to>
      <xdr:col>2</xdr:col>
      <xdr:colOff>575011</xdr:colOff>
      <xdr:row>25</xdr:row>
      <xdr:rowOff>55065</xdr:rowOff>
    </xdr:to>
    <xdr:sp macro="" textlink="">
      <xdr:nvSpPr>
        <xdr:cNvPr id="117" name="TextBox 116">
          <a:extLst>
            <a:ext uri="{FF2B5EF4-FFF2-40B4-BE49-F238E27FC236}">
              <a16:creationId xmlns:a16="http://schemas.microsoft.com/office/drawing/2014/main" id="{0E141454-260F-AA1C-BE27-FC822627042D}"/>
            </a:ext>
          </a:extLst>
        </xdr:cNvPr>
        <xdr:cNvSpPr txBox="1"/>
      </xdr:nvSpPr>
      <xdr:spPr>
        <a:xfrm>
          <a:off x="488097"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Detractor</a:t>
          </a:r>
          <a:r>
            <a:rPr lang="en-IN" sz="1400"/>
            <a:t> </a:t>
          </a:r>
          <a:endParaRPr lang="en-IN" sz="1400" b="0">
            <a:solidFill>
              <a:schemeClr val="bg1"/>
            </a:solidFill>
          </a:endParaRPr>
        </a:p>
      </xdr:txBody>
    </xdr:sp>
    <xdr:clientData/>
  </xdr:twoCellAnchor>
  <xdr:twoCellAnchor>
    <xdr:from>
      <xdr:col>3</xdr:col>
      <xdr:colOff>243168</xdr:colOff>
      <xdr:row>23</xdr:row>
      <xdr:rowOff>93283</xdr:rowOff>
    </xdr:from>
    <xdr:to>
      <xdr:col>4</xdr:col>
      <xdr:colOff>569568</xdr:colOff>
      <xdr:row>25</xdr:row>
      <xdr:rowOff>55065</xdr:rowOff>
    </xdr:to>
    <xdr:sp macro="" textlink="">
      <xdr:nvSpPr>
        <xdr:cNvPr id="124" name="TextBox 123">
          <a:extLst>
            <a:ext uri="{FF2B5EF4-FFF2-40B4-BE49-F238E27FC236}">
              <a16:creationId xmlns:a16="http://schemas.microsoft.com/office/drawing/2014/main" id="{20AFD2D0-29AF-0F6D-3D79-AE9D2185F3DF}"/>
            </a:ext>
          </a:extLst>
        </xdr:cNvPr>
        <xdr:cNvSpPr txBox="1"/>
      </xdr:nvSpPr>
      <xdr:spPr>
        <a:xfrm>
          <a:off x="1701854"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Passives  </a:t>
          </a:r>
        </a:p>
      </xdr:txBody>
    </xdr:sp>
    <xdr:clientData/>
  </xdr:twoCellAnchor>
  <xdr:twoCellAnchor>
    <xdr:from>
      <xdr:col>5</xdr:col>
      <xdr:colOff>237725</xdr:colOff>
      <xdr:row>23</xdr:row>
      <xdr:rowOff>93283</xdr:rowOff>
    </xdr:from>
    <xdr:to>
      <xdr:col>6</xdr:col>
      <xdr:colOff>600125</xdr:colOff>
      <xdr:row>25</xdr:row>
      <xdr:rowOff>55065</xdr:rowOff>
    </xdr:to>
    <xdr:sp macro="" textlink="">
      <xdr:nvSpPr>
        <xdr:cNvPr id="125" name="TextBox 124">
          <a:extLst>
            <a:ext uri="{FF2B5EF4-FFF2-40B4-BE49-F238E27FC236}">
              <a16:creationId xmlns:a16="http://schemas.microsoft.com/office/drawing/2014/main" id="{20A4F8AD-0707-F20E-3CC8-7A7512B9D89F}"/>
            </a:ext>
          </a:extLst>
        </xdr:cNvPr>
        <xdr:cNvSpPr txBox="1"/>
      </xdr:nvSpPr>
      <xdr:spPr>
        <a:xfrm>
          <a:off x="2915611" y="4349597"/>
          <a:ext cx="972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Promoters </a:t>
          </a:r>
        </a:p>
      </xdr:txBody>
    </xdr:sp>
    <xdr:clientData/>
  </xdr:twoCellAnchor>
  <xdr:twoCellAnchor>
    <xdr:from>
      <xdr:col>1</xdr:col>
      <xdr:colOff>293913</xdr:colOff>
      <xdr:row>28</xdr:row>
      <xdr:rowOff>87089</xdr:rowOff>
    </xdr:from>
    <xdr:to>
      <xdr:col>6</xdr:col>
      <xdr:colOff>562883</xdr:colOff>
      <xdr:row>46</xdr:row>
      <xdr:rowOff>73030</xdr:rowOff>
    </xdr:to>
    <xdr:graphicFrame macro="">
      <xdr:nvGraphicFramePr>
        <xdr:cNvPr id="126" name="Chart 125">
          <a:extLst>
            <a:ext uri="{FF2B5EF4-FFF2-40B4-BE49-F238E27FC236}">
              <a16:creationId xmlns:a16="http://schemas.microsoft.com/office/drawing/2014/main" id="{32D02FF0-E705-4079-B0C5-4BFFCBAC4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36054</xdr:colOff>
      <xdr:row>29</xdr:row>
      <xdr:rowOff>8021</xdr:rowOff>
    </xdr:from>
    <xdr:to>
      <xdr:col>4</xdr:col>
      <xdr:colOff>216569</xdr:colOff>
      <xdr:row>30</xdr:row>
      <xdr:rowOff>32147</xdr:rowOff>
    </xdr:to>
    <xdr:sp macro="" textlink="">
      <xdr:nvSpPr>
        <xdr:cNvPr id="127" name="TextBox 126">
          <a:extLst>
            <a:ext uri="{FF2B5EF4-FFF2-40B4-BE49-F238E27FC236}">
              <a16:creationId xmlns:a16="http://schemas.microsoft.com/office/drawing/2014/main" id="{1F5C516B-318D-112B-07A9-6BB3DF2FC10E}"/>
            </a:ext>
          </a:extLst>
        </xdr:cNvPr>
        <xdr:cNvSpPr txBox="1"/>
      </xdr:nvSpPr>
      <xdr:spPr>
        <a:xfrm>
          <a:off x="2109496" y="5358063"/>
          <a:ext cx="180515"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0</a:t>
          </a:r>
          <a:r>
            <a:rPr lang="en-IN" sz="1400"/>
            <a:t> </a:t>
          </a:r>
          <a:endParaRPr lang="en-IN" sz="1400" b="0">
            <a:solidFill>
              <a:schemeClr val="bg1"/>
            </a:solidFill>
          </a:endParaRPr>
        </a:p>
      </xdr:txBody>
    </xdr:sp>
    <xdr:clientData/>
  </xdr:twoCellAnchor>
  <xdr:twoCellAnchor>
    <xdr:from>
      <xdr:col>4</xdr:col>
      <xdr:colOff>457159</xdr:colOff>
      <xdr:row>29</xdr:row>
      <xdr:rowOff>84223</xdr:rowOff>
    </xdr:from>
    <xdr:to>
      <xdr:col>5</xdr:col>
      <xdr:colOff>216568</xdr:colOff>
      <xdr:row>30</xdr:row>
      <xdr:rowOff>108349</xdr:rowOff>
    </xdr:to>
    <xdr:sp macro="" textlink="">
      <xdr:nvSpPr>
        <xdr:cNvPr id="129" name="TextBox 128">
          <a:extLst>
            <a:ext uri="{FF2B5EF4-FFF2-40B4-BE49-F238E27FC236}">
              <a16:creationId xmlns:a16="http://schemas.microsoft.com/office/drawing/2014/main" id="{EB7D7D74-5E65-497A-A316-3F30F756EFFE}"/>
            </a:ext>
          </a:extLst>
        </xdr:cNvPr>
        <xdr:cNvSpPr txBox="1"/>
      </xdr:nvSpPr>
      <xdr:spPr>
        <a:xfrm>
          <a:off x="2530601" y="5434265"/>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5</xdr:col>
      <xdr:colOff>244601</xdr:colOff>
      <xdr:row>30</xdr:row>
      <xdr:rowOff>92245</xdr:rowOff>
    </xdr:from>
    <xdr:to>
      <xdr:col>6</xdr:col>
      <xdr:colOff>4010</xdr:colOff>
      <xdr:row>31</xdr:row>
      <xdr:rowOff>116370</xdr:rowOff>
    </xdr:to>
    <xdr:sp macro="" textlink="">
      <xdr:nvSpPr>
        <xdr:cNvPr id="130" name="TextBox 129">
          <a:extLst>
            <a:ext uri="{FF2B5EF4-FFF2-40B4-BE49-F238E27FC236}">
              <a16:creationId xmlns:a16="http://schemas.microsoft.com/office/drawing/2014/main" id="{68F2F461-23AE-95F1-6F07-5586878D00EB}"/>
            </a:ext>
          </a:extLst>
        </xdr:cNvPr>
        <xdr:cNvSpPr txBox="1"/>
      </xdr:nvSpPr>
      <xdr:spPr>
        <a:xfrm>
          <a:off x="2927643" y="56267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5</xdr:col>
      <xdr:colOff>557422</xdr:colOff>
      <xdr:row>32</xdr:row>
      <xdr:rowOff>28076</xdr:rowOff>
    </xdr:from>
    <xdr:to>
      <xdr:col>6</xdr:col>
      <xdr:colOff>316831</xdr:colOff>
      <xdr:row>33</xdr:row>
      <xdr:rowOff>52202</xdr:rowOff>
    </xdr:to>
    <xdr:sp macro="" textlink="">
      <xdr:nvSpPr>
        <xdr:cNvPr id="131" name="TextBox 130">
          <a:extLst>
            <a:ext uri="{FF2B5EF4-FFF2-40B4-BE49-F238E27FC236}">
              <a16:creationId xmlns:a16="http://schemas.microsoft.com/office/drawing/2014/main" id="{45F2C555-58BF-91D1-3CCA-E6C4E66C32C2}"/>
            </a:ext>
          </a:extLst>
        </xdr:cNvPr>
        <xdr:cNvSpPr txBox="1"/>
      </xdr:nvSpPr>
      <xdr:spPr>
        <a:xfrm>
          <a:off x="3240464" y="59315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6</xdr:col>
      <xdr:colOff>136317</xdr:colOff>
      <xdr:row>34</xdr:row>
      <xdr:rowOff>96256</xdr:rowOff>
    </xdr:from>
    <xdr:to>
      <xdr:col>6</xdr:col>
      <xdr:colOff>505326</xdr:colOff>
      <xdr:row>35</xdr:row>
      <xdr:rowOff>120382</xdr:rowOff>
    </xdr:to>
    <xdr:sp macro="" textlink="">
      <xdr:nvSpPr>
        <xdr:cNvPr id="132" name="TextBox 131">
          <a:extLst>
            <a:ext uri="{FF2B5EF4-FFF2-40B4-BE49-F238E27FC236}">
              <a16:creationId xmlns:a16="http://schemas.microsoft.com/office/drawing/2014/main" id="{8C7142C9-E4D8-9FB0-C268-BCB07893D74E}"/>
            </a:ext>
          </a:extLst>
        </xdr:cNvPr>
        <xdr:cNvSpPr txBox="1"/>
      </xdr:nvSpPr>
      <xdr:spPr>
        <a:xfrm>
          <a:off x="3428959" y="6368719"/>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6</xdr:col>
      <xdr:colOff>200485</xdr:colOff>
      <xdr:row>36</xdr:row>
      <xdr:rowOff>132350</xdr:rowOff>
    </xdr:from>
    <xdr:to>
      <xdr:col>7</xdr:col>
      <xdr:colOff>64169</xdr:colOff>
      <xdr:row>37</xdr:row>
      <xdr:rowOff>156476</xdr:rowOff>
    </xdr:to>
    <xdr:sp macro="" textlink="">
      <xdr:nvSpPr>
        <xdr:cNvPr id="133" name="TextBox 132">
          <a:extLst>
            <a:ext uri="{FF2B5EF4-FFF2-40B4-BE49-F238E27FC236}">
              <a16:creationId xmlns:a16="http://schemas.microsoft.com/office/drawing/2014/main" id="{8DE5FF39-5F4D-D5A1-8A80-F1297FE03731}"/>
            </a:ext>
          </a:extLst>
        </xdr:cNvPr>
        <xdr:cNvSpPr txBox="1"/>
      </xdr:nvSpPr>
      <xdr:spPr>
        <a:xfrm>
          <a:off x="3493127" y="6773782"/>
          <a:ext cx="473284"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32040</xdr:colOff>
      <xdr:row>29</xdr:row>
      <xdr:rowOff>84223</xdr:rowOff>
    </xdr:from>
    <xdr:to>
      <xdr:col>3</xdr:col>
      <xdr:colOff>473239</xdr:colOff>
      <xdr:row>30</xdr:row>
      <xdr:rowOff>108349</xdr:rowOff>
    </xdr:to>
    <xdr:sp macro="" textlink="">
      <xdr:nvSpPr>
        <xdr:cNvPr id="134" name="TextBox 133">
          <a:extLst>
            <a:ext uri="{FF2B5EF4-FFF2-40B4-BE49-F238E27FC236}">
              <a16:creationId xmlns:a16="http://schemas.microsoft.com/office/drawing/2014/main" id="{5350AC7C-E798-34DD-1075-1A9FB9EB0B9A}"/>
            </a:ext>
          </a:extLst>
        </xdr:cNvPr>
        <xdr:cNvSpPr txBox="1"/>
      </xdr:nvSpPr>
      <xdr:spPr>
        <a:xfrm>
          <a:off x="1495882" y="5434265"/>
          <a:ext cx="44119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2</xdr:col>
      <xdr:colOff>224541</xdr:colOff>
      <xdr:row>30</xdr:row>
      <xdr:rowOff>104278</xdr:rowOff>
    </xdr:from>
    <xdr:to>
      <xdr:col>3</xdr:col>
      <xdr:colOff>44108</xdr:colOff>
      <xdr:row>31</xdr:row>
      <xdr:rowOff>128403</xdr:rowOff>
    </xdr:to>
    <xdr:sp macro="" textlink="">
      <xdr:nvSpPr>
        <xdr:cNvPr id="135" name="TextBox 134">
          <a:extLst>
            <a:ext uri="{FF2B5EF4-FFF2-40B4-BE49-F238E27FC236}">
              <a16:creationId xmlns:a16="http://schemas.microsoft.com/office/drawing/2014/main" id="{5F3A6F47-B13D-4FDE-37F3-70A66E6496B2}"/>
            </a:ext>
          </a:extLst>
        </xdr:cNvPr>
        <xdr:cNvSpPr txBox="1"/>
      </xdr:nvSpPr>
      <xdr:spPr>
        <a:xfrm>
          <a:off x="1078783" y="563880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1</xdr:col>
      <xdr:colOff>497258</xdr:colOff>
      <xdr:row>32</xdr:row>
      <xdr:rowOff>56152</xdr:rowOff>
    </xdr:from>
    <xdr:to>
      <xdr:col>2</xdr:col>
      <xdr:colOff>324846</xdr:colOff>
      <xdr:row>33</xdr:row>
      <xdr:rowOff>80278</xdr:rowOff>
    </xdr:to>
    <xdr:sp macro="" textlink="">
      <xdr:nvSpPr>
        <xdr:cNvPr id="136" name="TextBox 135">
          <a:extLst>
            <a:ext uri="{FF2B5EF4-FFF2-40B4-BE49-F238E27FC236}">
              <a16:creationId xmlns:a16="http://schemas.microsoft.com/office/drawing/2014/main" id="{1BD9B2E3-64A5-CA84-4D4E-51E205FD78AE}"/>
            </a:ext>
          </a:extLst>
        </xdr:cNvPr>
        <xdr:cNvSpPr txBox="1"/>
      </xdr:nvSpPr>
      <xdr:spPr>
        <a:xfrm>
          <a:off x="741900" y="5959647"/>
          <a:ext cx="437188"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1</xdr:col>
      <xdr:colOff>312779</xdr:colOff>
      <xdr:row>34</xdr:row>
      <xdr:rowOff>76201</xdr:rowOff>
    </xdr:from>
    <xdr:to>
      <xdr:col>2</xdr:col>
      <xdr:colOff>132346</xdr:colOff>
      <xdr:row>35</xdr:row>
      <xdr:rowOff>100327</xdr:rowOff>
    </xdr:to>
    <xdr:sp macro="" textlink="">
      <xdr:nvSpPr>
        <xdr:cNvPr id="137" name="TextBox 136">
          <a:extLst>
            <a:ext uri="{FF2B5EF4-FFF2-40B4-BE49-F238E27FC236}">
              <a16:creationId xmlns:a16="http://schemas.microsoft.com/office/drawing/2014/main" id="{2D3B44F9-876E-834C-CCA4-B4B82ACB4A15}"/>
            </a:ext>
          </a:extLst>
        </xdr:cNvPr>
        <xdr:cNvSpPr txBox="1"/>
      </xdr:nvSpPr>
      <xdr:spPr>
        <a:xfrm>
          <a:off x="557421" y="634866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1</xdr:col>
      <xdr:colOff>148343</xdr:colOff>
      <xdr:row>36</xdr:row>
      <xdr:rowOff>132350</xdr:rowOff>
    </xdr:from>
    <xdr:to>
      <xdr:col>2</xdr:col>
      <xdr:colOff>84216</xdr:colOff>
      <xdr:row>37</xdr:row>
      <xdr:rowOff>156476</xdr:rowOff>
    </xdr:to>
    <xdr:sp macro="" textlink="">
      <xdr:nvSpPr>
        <xdr:cNvPr id="138" name="TextBox 137">
          <a:extLst>
            <a:ext uri="{FF2B5EF4-FFF2-40B4-BE49-F238E27FC236}">
              <a16:creationId xmlns:a16="http://schemas.microsoft.com/office/drawing/2014/main" id="{D9933677-F525-41AC-0813-860F6CB47242}"/>
            </a:ext>
          </a:extLst>
        </xdr:cNvPr>
        <xdr:cNvSpPr txBox="1"/>
      </xdr:nvSpPr>
      <xdr:spPr>
        <a:xfrm>
          <a:off x="392985" y="6773782"/>
          <a:ext cx="545473"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348343</xdr:colOff>
      <xdr:row>34</xdr:row>
      <xdr:rowOff>143518</xdr:rowOff>
    </xdr:from>
    <xdr:to>
      <xdr:col>4</xdr:col>
      <xdr:colOff>544284</xdr:colOff>
      <xdr:row>37</xdr:row>
      <xdr:rowOff>119741</xdr:rowOff>
    </xdr:to>
    <xdr:sp macro="" textlink="Analysis!$N$12">
      <xdr:nvSpPr>
        <xdr:cNvPr id="140" name="Oval 139">
          <a:extLst>
            <a:ext uri="{FF2B5EF4-FFF2-40B4-BE49-F238E27FC236}">
              <a16:creationId xmlns:a16="http://schemas.microsoft.com/office/drawing/2014/main" id="{5C407556-4679-3EAC-812D-E4D471F77903}"/>
            </a:ext>
          </a:extLst>
        </xdr:cNvPr>
        <xdr:cNvSpPr/>
      </xdr:nvSpPr>
      <xdr:spPr>
        <a:xfrm>
          <a:off x="1807029" y="6435461"/>
          <a:ext cx="805541" cy="531394"/>
        </a:xfrm>
        <a:prstGeom prst="ellipse">
          <a:avLst/>
        </a:prstGeom>
        <a:gradFill>
          <a:gsLst>
            <a:gs pos="0">
              <a:srgbClr val="50FF96"/>
            </a:gs>
            <a:gs pos="100000">
              <a:srgbClr val="0FFAFA"/>
            </a:gs>
          </a:gsLst>
          <a:lin ang="5400000" scaled="1"/>
        </a:gradFill>
        <a:ln w="82550" cmpd="tri">
          <a:noFill/>
        </a:ln>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D4A719-850E-45A1-A096-D729D61955EC}" type="TxLink">
            <a:rPr lang="en-US" sz="1400" b="1" i="0" u="none" strike="noStrike">
              <a:solidFill>
                <a:srgbClr val="000000"/>
              </a:solidFill>
              <a:latin typeface="Calibri"/>
              <a:cs typeface="Calibri"/>
            </a:rPr>
            <a:pPr algn="ctr"/>
            <a:t>6.5</a:t>
          </a:fld>
          <a:endParaRPr lang="en-IN" sz="1400"/>
        </a:p>
      </xdr:txBody>
    </xdr:sp>
    <xdr:clientData/>
  </xdr:twoCellAnchor>
  <xdr:twoCellAnchor>
    <xdr:from>
      <xdr:col>15</xdr:col>
      <xdr:colOff>301433</xdr:colOff>
      <xdr:row>5</xdr:row>
      <xdr:rowOff>137032</xdr:rowOff>
    </xdr:from>
    <xdr:to>
      <xdr:col>20</xdr:col>
      <xdr:colOff>511628</xdr:colOff>
      <xdr:row>21</xdr:row>
      <xdr:rowOff>81864</xdr:rowOff>
    </xdr:to>
    <xdr:graphicFrame macro="">
      <xdr:nvGraphicFramePr>
        <xdr:cNvPr id="153" name="Chart 152">
          <a:extLst>
            <a:ext uri="{FF2B5EF4-FFF2-40B4-BE49-F238E27FC236}">
              <a16:creationId xmlns:a16="http://schemas.microsoft.com/office/drawing/2014/main" id="{C9C918D0-36ED-440B-B387-9F2DE3BC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340219</xdr:colOff>
      <xdr:row>3</xdr:row>
      <xdr:rowOff>35356</xdr:rowOff>
    </xdr:from>
    <xdr:to>
      <xdr:col>20</xdr:col>
      <xdr:colOff>268300</xdr:colOff>
      <xdr:row>5</xdr:row>
      <xdr:rowOff>71803</xdr:rowOff>
    </xdr:to>
    <xdr:grpSp>
      <xdr:nvGrpSpPr>
        <xdr:cNvPr id="166" name="Group 165">
          <a:extLst>
            <a:ext uri="{FF2B5EF4-FFF2-40B4-BE49-F238E27FC236}">
              <a16:creationId xmlns:a16="http://schemas.microsoft.com/office/drawing/2014/main" id="{6BCBF1EF-F4C0-D4BF-4C86-15A9FAA218DD}"/>
            </a:ext>
          </a:extLst>
        </xdr:cNvPr>
        <xdr:cNvGrpSpPr/>
      </xdr:nvGrpSpPr>
      <xdr:grpSpPr>
        <a:xfrm>
          <a:off x="9114105" y="590527"/>
          <a:ext cx="2976081" cy="406562"/>
          <a:chOff x="484295" y="3382393"/>
          <a:chExt cx="2976081" cy="389273"/>
        </a:xfrm>
      </xdr:grpSpPr>
      <xdr:grpSp>
        <xdr:nvGrpSpPr>
          <xdr:cNvPr id="167" name="Group 166">
            <a:extLst>
              <a:ext uri="{FF2B5EF4-FFF2-40B4-BE49-F238E27FC236}">
                <a16:creationId xmlns:a16="http://schemas.microsoft.com/office/drawing/2014/main" id="{24869833-9CB7-55E3-64B2-B6F31DA9EDE9}"/>
              </a:ext>
            </a:extLst>
          </xdr:cNvPr>
          <xdr:cNvGrpSpPr/>
        </xdr:nvGrpSpPr>
        <xdr:grpSpPr>
          <a:xfrm>
            <a:off x="618122" y="3406588"/>
            <a:ext cx="2842254" cy="317783"/>
            <a:chOff x="906848" y="345831"/>
            <a:chExt cx="2323331" cy="237493"/>
          </a:xfrm>
        </xdr:grpSpPr>
        <xdr:sp macro="" textlink="">
          <xdr:nvSpPr>
            <xdr:cNvPr id="170" name="TextBox 169">
              <a:extLst>
                <a:ext uri="{FF2B5EF4-FFF2-40B4-BE49-F238E27FC236}">
                  <a16:creationId xmlns:a16="http://schemas.microsoft.com/office/drawing/2014/main" id="{955B1751-714C-DC15-42B8-85D1C4370807}"/>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General Rating</a:t>
              </a:r>
            </a:p>
          </xdr:txBody>
        </xdr:sp>
        <xdr:grpSp>
          <xdr:nvGrpSpPr>
            <xdr:cNvPr id="171" name="Group 170">
              <a:extLst>
                <a:ext uri="{FF2B5EF4-FFF2-40B4-BE49-F238E27FC236}">
                  <a16:creationId xmlns:a16="http://schemas.microsoft.com/office/drawing/2014/main" id="{CC577BD9-FC02-16F6-DE12-6C269A912E37}"/>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5" name="Arrow: Chevron 174">
                <a:extLst>
                  <a:ext uri="{FF2B5EF4-FFF2-40B4-BE49-F238E27FC236}">
                    <a16:creationId xmlns:a16="http://schemas.microsoft.com/office/drawing/2014/main" id="{C7CE4961-B8A5-694A-6B5E-18FD2DCEFB5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6" name="Arrow: Chevron 175">
                <a:extLst>
                  <a:ext uri="{FF2B5EF4-FFF2-40B4-BE49-F238E27FC236}">
                    <a16:creationId xmlns:a16="http://schemas.microsoft.com/office/drawing/2014/main" id="{8BA6C18A-181E-219C-FC0E-8F2B0C03896D}"/>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72" name="Group 171">
              <a:extLst>
                <a:ext uri="{FF2B5EF4-FFF2-40B4-BE49-F238E27FC236}">
                  <a16:creationId xmlns:a16="http://schemas.microsoft.com/office/drawing/2014/main" id="{EBEC225D-6584-2982-287D-630D336A28AA}"/>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3" name="Arrow: Chevron 172">
                <a:extLst>
                  <a:ext uri="{FF2B5EF4-FFF2-40B4-BE49-F238E27FC236}">
                    <a16:creationId xmlns:a16="http://schemas.microsoft.com/office/drawing/2014/main" id="{456A3166-B94E-A88A-664B-1C6A4C62BEFF}"/>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4" name="Arrow: Chevron 173">
                <a:extLst>
                  <a:ext uri="{FF2B5EF4-FFF2-40B4-BE49-F238E27FC236}">
                    <a16:creationId xmlns:a16="http://schemas.microsoft.com/office/drawing/2014/main" id="{50A192C7-FBB7-564A-5141-48B8F1145BB0}"/>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68" name="Straight Connector 167">
            <a:extLst>
              <a:ext uri="{FF2B5EF4-FFF2-40B4-BE49-F238E27FC236}">
                <a16:creationId xmlns:a16="http://schemas.microsoft.com/office/drawing/2014/main" id="{A240AE9B-4432-F684-C7C3-E5D9B61F55EB}"/>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A0E61B30-F46C-BD0D-E887-EE22723847CB}"/>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15</xdr:col>
      <xdr:colOff>315686</xdr:colOff>
      <xdr:row>24</xdr:row>
      <xdr:rowOff>65315</xdr:rowOff>
    </xdr:from>
    <xdr:to>
      <xdr:col>20</xdr:col>
      <xdr:colOff>544285</xdr:colOff>
      <xdr:row>38</xdr:row>
      <xdr:rowOff>21771</xdr:rowOff>
    </xdr:to>
    <xdr:graphicFrame macro="">
      <xdr:nvGraphicFramePr>
        <xdr:cNvPr id="177" name="Chart 176">
          <a:extLst>
            <a:ext uri="{FF2B5EF4-FFF2-40B4-BE49-F238E27FC236}">
              <a16:creationId xmlns:a16="http://schemas.microsoft.com/office/drawing/2014/main" id="{73FE136C-8F34-49E7-AAEA-F61AE6AD2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340219</xdr:colOff>
      <xdr:row>21</xdr:row>
      <xdr:rowOff>155099</xdr:rowOff>
    </xdr:from>
    <xdr:to>
      <xdr:col>20</xdr:col>
      <xdr:colOff>268300</xdr:colOff>
      <xdr:row>24</xdr:row>
      <xdr:rowOff>6490</xdr:rowOff>
    </xdr:to>
    <xdr:grpSp>
      <xdr:nvGrpSpPr>
        <xdr:cNvPr id="202" name="Group 201">
          <a:extLst>
            <a:ext uri="{FF2B5EF4-FFF2-40B4-BE49-F238E27FC236}">
              <a16:creationId xmlns:a16="http://schemas.microsoft.com/office/drawing/2014/main" id="{FF9E868C-C2E1-7104-5C68-7B41EFA8FEF2}"/>
            </a:ext>
          </a:extLst>
        </xdr:cNvPr>
        <xdr:cNvGrpSpPr/>
      </xdr:nvGrpSpPr>
      <xdr:grpSpPr>
        <a:xfrm>
          <a:off x="9114105" y="4041299"/>
          <a:ext cx="2976081" cy="406562"/>
          <a:chOff x="484295" y="3382393"/>
          <a:chExt cx="2976081" cy="389273"/>
        </a:xfrm>
      </xdr:grpSpPr>
      <xdr:grpSp>
        <xdr:nvGrpSpPr>
          <xdr:cNvPr id="203" name="Group 202">
            <a:extLst>
              <a:ext uri="{FF2B5EF4-FFF2-40B4-BE49-F238E27FC236}">
                <a16:creationId xmlns:a16="http://schemas.microsoft.com/office/drawing/2014/main" id="{E3811282-1759-A135-786F-91F53CAB033A}"/>
              </a:ext>
            </a:extLst>
          </xdr:cNvPr>
          <xdr:cNvGrpSpPr/>
        </xdr:nvGrpSpPr>
        <xdr:grpSpPr>
          <a:xfrm>
            <a:off x="618122" y="3406588"/>
            <a:ext cx="2842254" cy="317783"/>
            <a:chOff x="906848" y="345831"/>
            <a:chExt cx="2323331" cy="237493"/>
          </a:xfrm>
        </xdr:grpSpPr>
        <xdr:sp macro="" textlink="">
          <xdr:nvSpPr>
            <xdr:cNvPr id="206" name="TextBox 205">
              <a:extLst>
                <a:ext uri="{FF2B5EF4-FFF2-40B4-BE49-F238E27FC236}">
                  <a16:creationId xmlns:a16="http://schemas.microsoft.com/office/drawing/2014/main" id="{E458E384-244D-8A67-EC3F-955F61E3EB48}"/>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of information</a:t>
              </a:r>
            </a:p>
          </xdr:txBody>
        </xdr:sp>
        <xdr:grpSp>
          <xdr:nvGrpSpPr>
            <xdr:cNvPr id="207" name="Group 206">
              <a:extLst>
                <a:ext uri="{FF2B5EF4-FFF2-40B4-BE49-F238E27FC236}">
                  <a16:creationId xmlns:a16="http://schemas.microsoft.com/office/drawing/2014/main" id="{169876E3-7D68-8482-D453-6DE3DCE1BF89}"/>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11" name="Arrow: Chevron 210">
                <a:extLst>
                  <a:ext uri="{FF2B5EF4-FFF2-40B4-BE49-F238E27FC236}">
                    <a16:creationId xmlns:a16="http://schemas.microsoft.com/office/drawing/2014/main" id="{C118A15A-3CA9-2980-3BF7-DE7EB896E89D}"/>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2" name="Arrow: Chevron 211">
                <a:extLst>
                  <a:ext uri="{FF2B5EF4-FFF2-40B4-BE49-F238E27FC236}">
                    <a16:creationId xmlns:a16="http://schemas.microsoft.com/office/drawing/2014/main" id="{808440ED-DE0D-2CF4-8233-6F0B45FEEDD7}"/>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08" name="Group 207">
              <a:extLst>
                <a:ext uri="{FF2B5EF4-FFF2-40B4-BE49-F238E27FC236}">
                  <a16:creationId xmlns:a16="http://schemas.microsoft.com/office/drawing/2014/main" id="{70EEC2C2-05EE-CF84-3CFA-15BAA4286E85}"/>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09" name="Arrow: Chevron 208">
                <a:extLst>
                  <a:ext uri="{FF2B5EF4-FFF2-40B4-BE49-F238E27FC236}">
                    <a16:creationId xmlns:a16="http://schemas.microsoft.com/office/drawing/2014/main" id="{6CD3DA81-4818-619B-278D-CEC09AB0747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0" name="Arrow: Chevron 209">
                <a:extLst>
                  <a:ext uri="{FF2B5EF4-FFF2-40B4-BE49-F238E27FC236}">
                    <a16:creationId xmlns:a16="http://schemas.microsoft.com/office/drawing/2014/main" id="{D7632878-7727-50DE-E606-DBC2947DD97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04" name="Straight Connector 203">
            <a:extLst>
              <a:ext uri="{FF2B5EF4-FFF2-40B4-BE49-F238E27FC236}">
                <a16:creationId xmlns:a16="http://schemas.microsoft.com/office/drawing/2014/main" id="{DBB573A2-5983-B296-386A-937D3C054459}"/>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05" name="Straight Connector 204">
            <a:extLst>
              <a:ext uri="{FF2B5EF4-FFF2-40B4-BE49-F238E27FC236}">
                <a16:creationId xmlns:a16="http://schemas.microsoft.com/office/drawing/2014/main" id="{DBBB115D-4B60-FA21-45F5-1CE0D5DCBC13}"/>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7</xdr:col>
      <xdr:colOff>152400</xdr:colOff>
      <xdr:row>8</xdr:row>
      <xdr:rowOff>108856</xdr:rowOff>
    </xdr:from>
    <xdr:to>
      <xdr:col>14</xdr:col>
      <xdr:colOff>457200</xdr:colOff>
      <xdr:row>23</xdr:row>
      <xdr:rowOff>87086</xdr:rowOff>
    </xdr:to>
    <xdr:graphicFrame macro="">
      <xdr:nvGraphicFramePr>
        <xdr:cNvPr id="213" name="Chart 212">
          <a:extLst>
            <a:ext uri="{FF2B5EF4-FFF2-40B4-BE49-F238E27FC236}">
              <a16:creationId xmlns:a16="http://schemas.microsoft.com/office/drawing/2014/main" id="{A8671D0C-623B-4774-80BF-B787DE05D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21772</xdr:colOff>
      <xdr:row>4</xdr:row>
      <xdr:rowOff>130630</xdr:rowOff>
    </xdr:from>
    <xdr:to>
      <xdr:col>13</xdr:col>
      <xdr:colOff>587828</xdr:colOff>
      <xdr:row>7</xdr:row>
      <xdr:rowOff>174172</xdr:rowOff>
    </xdr:to>
    <mc:AlternateContent xmlns:mc="http://schemas.openxmlformats.org/markup-compatibility/2006" xmlns:a14="http://schemas.microsoft.com/office/drawing/2010/main">
      <mc:Choice Requires="a14">
        <xdr:graphicFrame macro="">
          <xdr:nvGraphicFramePr>
            <xdr:cNvPr id="214" name="Purpose">
              <a:extLst>
                <a:ext uri="{FF2B5EF4-FFF2-40B4-BE49-F238E27FC236}">
                  <a16:creationId xmlns:a16="http://schemas.microsoft.com/office/drawing/2014/main" id="{12AE040A-FFA8-47E3-AEA3-671335E95FEC}"/>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528458" y="870859"/>
              <a:ext cx="3614056" cy="598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41338</xdr:colOff>
      <xdr:row>13</xdr:row>
      <xdr:rowOff>126714</xdr:rowOff>
    </xdr:from>
    <xdr:to>
      <xdr:col>11</xdr:col>
      <xdr:colOff>568263</xdr:colOff>
      <xdr:row>16</xdr:row>
      <xdr:rowOff>183543</xdr:rowOff>
    </xdr:to>
    <xdr:sp macro="" textlink="Analysis!AJ6">
      <xdr:nvSpPr>
        <xdr:cNvPr id="218" name="TextBox 217">
          <a:extLst>
            <a:ext uri="{FF2B5EF4-FFF2-40B4-BE49-F238E27FC236}">
              <a16:creationId xmlns:a16="http://schemas.microsoft.com/office/drawing/2014/main" id="{72D8F0FD-3DDD-C33C-DFAB-B613F501C998}"/>
            </a:ext>
          </a:extLst>
        </xdr:cNvPr>
        <xdr:cNvSpPr txBox="1"/>
      </xdr:nvSpPr>
      <xdr:spPr>
        <a:xfrm>
          <a:off x="5767224" y="2532457"/>
          <a:ext cx="11365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766495-C266-4719-AEE6-D947E5D23A7A}" type="TxLink">
            <a:rPr lang="en-US" sz="3200" b="1" i="0" u="none" strike="noStrike">
              <a:solidFill>
                <a:srgbClr val="F08C0F"/>
              </a:solidFill>
              <a:latin typeface="Calibri"/>
              <a:ea typeface="+mn-ea"/>
              <a:cs typeface="Calibri"/>
            </a:rPr>
            <a:pPr marL="0" indent="0" algn="ctr"/>
            <a:t>646</a:t>
          </a:fld>
          <a:endParaRPr lang="en-IN" sz="3200" b="1" i="0" u="none" strike="noStrike">
            <a:solidFill>
              <a:srgbClr val="F08C0F"/>
            </a:solidFill>
            <a:latin typeface="Calibri"/>
            <a:ea typeface="+mn-ea"/>
            <a:cs typeface="Calibri"/>
          </a:endParaRPr>
        </a:p>
      </xdr:txBody>
    </xdr:sp>
    <xdr:clientData/>
  </xdr:twoCellAnchor>
  <xdr:twoCellAnchor>
    <xdr:from>
      <xdr:col>7</xdr:col>
      <xdr:colOff>378575</xdr:colOff>
      <xdr:row>25</xdr:row>
      <xdr:rowOff>163284</xdr:rowOff>
    </xdr:from>
    <xdr:to>
      <xdr:col>15</xdr:col>
      <xdr:colOff>78624</xdr:colOff>
      <xdr:row>38</xdr:row>
      <xdr:rowOff>6625</xdr:rowOff>
    </xdr:to>
    <xdr:graphicFrame macro="">
      <xdr:nvGraphicFramePr>
        <xdr:cNvPr id="220" name="Chart 219">
          <a:extLst>
            <a:ext uri="{FF2B5EF4-FFF2-40B4-BE49-F238E27FC236}">
              <a16:creationId xmlns:a16="http://schemas.microsoft.com/office/drawing/2014/main" id="{A8CFD088-8F11-4F57-97F1-C92BBB74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492619</xdr:colOff>
      <xdr:row>23</xdr:row>
      <xdr:rowOff>68013</xdr:rowOff>
    </xdr:from>
    <xdr:to>
      <xdr:col>13</xdr:col>
      <xdr:colOff>420700</xdr:colOff>
      <xdr:row>25</xdr:row>
      <xdr:rowOff>104460</xdr:rowOff>
    </xdr:to>
    <xdr:grpSp>
      <xdr:nvGrpSpPr>
        <xdr:cNvPr id="221" name="Group 220">
          <a:extLst>
            <a:ext uri="{FF2B5EF4-FFF2-40B4-BE49-F238E27FC236}">
              <a16:creationId xmlns:a16="http://schemas.microsoft.com/office/drawing/2014/main" id="{FD3A6836-D02B-F909-EC9A-A4ACA988982C}"/>
            </a:ext>
          </a:extLst>
        </xdr:cNvPr>
        <xdr:cNvGrpSpPr/>
      </xdr:nvGrpSpPr>
      <xdr:grpSpPr>
        <a:xfrm>
          <a:off x="4999305" y="4324327"/>
          <a:ext cx="2976081" cy="406562"/>
          <a:chOff x="484295" y="3382393"/>
          <a:chExt cx="2976081" cy="389273"/>
        </a:xfrm>
      </xdr:grpSpPr>
      <xdr:grpSp>
        <xdr:nvGrpSpPr>
          <xdr:cNvPr id="222" name="Group 221">
            <a:extLst>
              <a:ext uri="{FF2B5EF4-FFF2-40B4-BE49-F238E27FC236}">
                <a16:creationId xmlns:a16="http://schemas.microsoft.com/office/drawing/2014/main" id="{89F14E14-1659-B4B3-3DE1-48DD01710693}"/>
              </a:ext>
            </a:extLst>
          </xdr:cNvPr>
          <xdr:cNvGrpSpPr/>
        </xdr:nvGrpSpPr>
        <xdr:grpSpPr>
          <a:xfrm>
            <a:off x="618122" y="3406588"/>
            <a:ext cx="2842254" cy="317783"/>
            <a:chOff x="906848" y="345831"/>
            <a:chExt cx="2323331" cy="237493"/>
          </a:xfrm>
        </xdr:grpSpPr>
        <xdr:sp macro="" textlink="">
          <xdr:nvSpPr>
            <xdr:cNvPr id="225" name="TextBox 224">
              <a:extLst>
                <a:ext uri="{FF2B5EF4-FFF2-40B4-BE49-F238E27FC236}">
                  <a16:creationId xmlns:a16="http://schemas.microsoft.com/office/drawing/2014/main" id="{A1E3815D-EB8F-F627-1CF0-86C3328F2182}"/>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Trend</a:t>
              </a:r>
            </a:p>
          </xdr:txBody>
        </xdr:sp>
        <xdr:grpSp>
          <xdr:nvGrpSpPr>
            <xdr:cNvPr id="226" name="Group 225">
              <a:extLst>
                <a:ext uri="{FF2B5EF4-FFF2-40B4-BE49-F238E27FC236}">
                  <a16:creationId xmlns:a16="http://schemas.microsoft.com/office/drawing/2014/main" id="{EE318DE4-88C4-F943-C015-DF034099BE94}"/>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30" name="Arrow: Chevron 229">
                <a:extLst>
                  <a:ext uri="{FF2B5EF4-FFF2-40B4-BE49-F238E27FC236}">
                    <a16:creationId xmlns:a16="http://schemas.microsoft.com/office/drawing/2014/main" id="{064B9A2F-1BC8-6AF5-20C7-5D44D28CAC2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31" name="Arrow: Chevron 230">
                <a:extLst>
                  <a:ext uri="{FF2B5EF4-FFF2-40B4-BE49-F238E27FC236}">
                    <a16:creationId xmlns:a16="http://schemas.microsoft.com/office/drawing/2014/main" id="{479FEC88-5E70-8B7E-1524-CDBA7483EB6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27" name="Group 226">
              <a:extLst>
                <a:ext uri="{FF2B5EF4-FFF2-40B4-BE49-F238E27FC236}">
                  <a16:creationId xmlns:a16="http://schemas.microsoft.com/office/drawing/2014/main" id="{4F29FBC0-28E1-95CE-3096-5CDF1EA9491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28" name="Arrow: Chevron 227">
                <a:extLst>
                  <a:ext uri="{FF2B5EF4-FFF2-40B4-BE49-F238E27FC236}">
                    <a16:creationId xmlns:a16="http://schemas.microsoft.com/office/drawing/2014/main" id="{8FA8AA56-BA58-BFA5-230A-BF9CB142F35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29" name="Arrow: Chevron 228">
                <a:extLst>
                  <a:ext uri="{FF2B5EF4-FFF2-40B4-BE49-F238E27FC236}">
                    <a16:creationId xmlns:a16="http://schemas.microsoft.com/office/drawing/2014/main" id="{BFCC661A-EC50-515D-9554-85FFE259DD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23" name="Straight Connector 222">
            <a:extLst>
              <a:ext uri="{FF2B5EF4-FFF2-40B4-BE49-F238E27FC236}">
                <a16:creationId xmlns:a16="http://schemas.microsoft.com/office/drawing/2014/main" id="{6EB2E258-6859-24ED-913E-916D1AB9A2D8}"/>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24" name="Straight Connector 223">
            <a:extLst>
              <a:ext uri="{FF2B5EF4-FFF2-40B4-BE49-F238E27FC236}">
                <a16:creationId xmlns:a16="http://schemas.microsoft.com/office/drawing/2014/main" id="{820C6E99-E666-1107-3D37-FD7F994E4F8C}"/>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165735</xdr:rowOff>
    </xdr:to>
    <xdr:pic>
      <xdr:nvPicPr>
        <xdr:cNvPr id="3" name="Picture 2">
          <a:extLst>
            <a:ext uri="{FF2B5EF4-FFF2-40B4-BE49-F238E27FC236}">
              <a16:creationId xmlns:a16="http://schemas.microsoft.com/office/drawing/2014/main" id="{FDC7EF98-1972-E9F0-5F26-D7B76F6EC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371975"/>
        </a:xfrm>
        <a:prstGeom prst="rect">
          <a:avLst/>
        </a:prstGeom>
      </xdr:spPr>
    </xdr:pic>
    <xdr:clientData/>
  </xdr:twoCellAnchor>
  <xdr:twoCellAnchor>
    <xdr:from>
      <xdr:col>7</xdr:col>
      <xdr:colOff>502920</xdr:colOff>
      <xdr:row>16</xdr:row>
      <xdr:rowOff>22860</xdr:rowOff>
    </xdr:from>
    <xdr:to>
      <xdr:col>12</xdr:col>
      <xdr:colOff>7620</xdr:colOff>
      <xdr:row>20</xdr:row>
      <xdr:rowOff>152400</xdr:rowOff>
    </xdr:to>
    <xdr:sp macro="" textlink="">
      <xdr:nvSpPr>
        <xdr:cNvPr id="4" name="TextBox 3">
          <a:extLst>
            <a:ext uri="{FF2B5EF4-FFF2-40B4-BE49-F238E27FC236}">
              <a16:creationId xmlns:a16="http://schemas.microsoft.com/office/drawing/2014/main" id="{ECA90969-8768-FD96-2276-31943E9A25A8}"/>
            </a:ext>
          </a:extLst>
        </xdr:cNvPr>
        <xdr:cNvSpPr txBox="1"/>
      </xdr:nvSpPr>
      <xdr:spPr>
        <a:xfrm>
          <a:off x="4770120" y="2948940"/>
          <a:ext cx="2552700" cy="861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rPr>
            <a:t>Color for Dashboard</a:t>
          </a:r>
          <a:r>
            <a:rPr lang="en-IN" sz="2400" baseline="0">
              <a:ln>
                <a:noFill/>
              </a:ln>
            </a:rPr>
            <a:t> Design</a:t>
          </a:r>
          <a:endParaRPr lang="en-IN" sz="2400">
            <a:ln>
              <a:noFill/>
            </a:ln>
          </a:endParaRPr>
        </a:p>
      </xdr:txBody>
    </xdr:sp>
    <xdr:clientData/>
  </xdr:twoCellAnchor>
  <xdr:twoCellAnchor editAs="oneCell">
    <xdr:from>
      <xdr:col>15</xdr:col>
      <xdr:colOff>17930</xdr:colOff>
      <xdr:row>0</xdr:row>
      <xdr:rowOff>125505</xdr:rowOff>
    </xdr:from>
    <xdr:to>
      <xdr:col>27</xdr:col>
      <xdr:colOff>475130</xdr:colOff>
      <xdr:row>25</xdr:row>
      <xdr:rowOff>15127</xdr:rowOff>
    </xdr:to>
    <xdr:pic>
      <xdr:nvPicPr>
        <xdr:cNvPr id="6" name="Picture 5">
          <a:extLst>
            <a:ext uri="{FF2B5EF4-FFF2-40B4-BE49-F238E27FC236}">
              <a16:creationId xmlns:a16="http://schemas.microsoft.com/office/drawing/2014/main" id="{FDEC7DF8-ACE0-6F4E-256A-653635329E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1930" y="125505"/>
          <a:ext cx="7772400" cy="437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18</xdr:row>
      <xdr:rowOff>91440</xdr:rowOff>
    </xdr:from>
    <xdr:to>
      <xdr:col>2</xdr:col>
      <xdr:colOff>529908</xdr:colOff>
      <xdr:row>21</xdr:row>
      <xdr:rowOff>175260</xdr:rowOff>
    </xdr:to>
    <xdr:grpSp>
      <xdr:nvGrpSpPr>
        <xdr:cNvPr id="14" name="Group 13">
          <a:extLst>
            <a:ext uri="{FF2B5EF4-FFF2-40B4-BE49-F238E27FC236}">
              <a16:creationId xmlns:a16="http://schemas.microsoft.com/office/drawing/2014/main" id="{3970068B-ACAB-6A66-2021-C89EDCC02508}"/>
            </a:ext>
          </a:extLst>
        </xdr:cNvPr>
        <xdr:cNvGrpSpPr/>
      </xdr:nvGrpSpPr>
      <xdr:grpSpPr>
        <a:xfrm>
          <a:off x="335280" y="3348990"/>
          <a:ext cx="2690178" cy="626745"/>
          <a:chOff x="6400800" y="213360"/>
          <a:chExt cx="3947160" cy="914400"/>
        </a:xfrm>
        <a:solidFill>
          <a:srgbClr val="000000"/>
        </a:solidFill>
      </xdr:grpSpPr>
      <xdr:pic>
        <xdr:nvPicPr>
          <xdr:cNvPr id="6" name="Graphic 5" descr="Star">
            <a:extLst>
              <a:ext uri="{FF2B5EF4-FFF2-40B4-BE49-F238E27FC236}">
                <a16:creationId xmlns:a16="http://schemas.microsoft.com/office/drawing/2014/main" id="{A9383365-A6FE-DE6B-B4E2-48FF68EE27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00800" y="213360"/>
            <a:ext cx="914400" cy="914400"/>
          </a:xfrm>
          <a:prstGeom prst="rect">
            <a:avLst/>
          </a:prstGeom>
        </xdr:spPr>
      </xdr:pic>
      <xdr:pic>
        <xdr:nvPicPr>
          <xdr:cNvPr id="7" name="Graphic 6" descr="Star">
            <a:extLst>
              <a:ext uri="{FF2B5EF4-FFF2-40B4-BE49-F238E27FC236}">
                <a16:creationId xmlns:a16="http://schemas.microsoft.com/office/drawing/2014/main" id="{6817DD9F-045C-5F15-3326-BF49733A5E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0" y="213360"/>
            <a:ext cx="914400" cy="914400"/>
          </a:xfrm>
          <a:prstGeom prst="rect">
            <a:avLst/>
          </a:prstGeom>
        </xdr:spPr>
      </xdr:pic>
      <xdr:pic>
        <xdr:nvPicPr>
          <xdr:cNvPr id="8" name="Graphic 7" descr="Star">
            <a:extLst>
              <a:ext uri="{FF2B5EF4-FFF2-40B4-BE49-F238E27FC236}">
                <a16:creationId xmlns:a16="http://schemas.microsoft.com/office/drawing/2014/main" id="{331A9A38-288B-F7B6-9954-25EE623C6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17180" y="213360"/>
            <a:ext cx="914400" cy="914400"/>
          </a:xfrm>
          <a:prstGeom prst="rect">
            <a:avLst/>
          </a:prstGeom>
        </xdr:spPr>
      </xdr:pic>
      <xdr:pic>
        <xdr:nvPicPr>
          <xdr:cNvPr id="9" name="Graphic 8" descr="Star">
            <a:extLst>
              <a:ext uri="{FF2B5EF4-FFF2-40B4-BE49-F238E27FC236}">
                <a16:creationId xmlns:a16="http://schemas.microsoft.com/office/drawing/2014/main" id="{986AC453-2991-9DDC-6621-1CE54F9D87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79180" y="213360"/>
            <a:ext cx="914400" cy="914400"/>
          </a:xfrm>
          <a:prstGeom prst="rect">
            <a:avLst/>
          </a:prstGeom>
        </xdr:spPr>
      </xdr:pic>
      <xdr:pic>
        <xdr:nvPicPr>
          <xdr:cNvPr id="10" name="Graphic 9" descr="Star">
            <a:extLst>
              <a:ext uri="{FF2B5EF4-FFF2-40B4-BE49-F238E27FC236}">
                <a16:creationId xmlns:a16="http://schemas.microsoft.com/office/drawing/2014/main" id="{59A07521-FFC5-DCC0-E696-E5D6DFC6C6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3560" y="213360"/>
            <a:ext cx="914400" cy="914400"/>
          </a:xfrm>
          <a:prstGeom prst="rect">
            <a:avLst/>
          </a:prstGeom>
        </xdr:spPr>
      </xdr:pic>
    </xdr:grpSp>
    <xdr:clientData/>
  </xdr:twoCellAnchor>
  <xdr:twoCellAnchor editAs="oneCell">
    <xdr:from>
      <xdr:col>7</xdr:col>
      <xdr:colOff>678180</xdr:colOff>
      <xdr:row>12</xdr:row>
      <xdr:rowOff>91440</xdr:rowOff>
    </xdr:from>
    <xdr:to>
      <xdr:col>8</xdr:col>
      <xdr:colOff>1645920</xdr:colOff>
      <xdr:row>15</xdr:row>
      <xdr:rowOff>158931</xdr:rowOff>
    </xdr:to>
    <mc:AlternateContent xmlns:mc="http://schemas.openxmlformats.org/markup-compatibility/2006" xmlns:a14="http://schemas.microsoft.com/office/drawing/2010/main">
      <mc:Choice Requires="a14">
        <xdr:graphicFrame macro="">
          <xdr:nvGraphicFramePr>
            <xdr:cNvPr id="28" name="Gender 1">
              <a:extLst>
                <a:ext uri="{FF2B5EF4-FFF2-40B4-BE49-F238E27FC236}">
                  <a16:creationId xmlns:a16="http://schemas.microsoft.com/office/drawing/2014/main" id="{2059882A-8F8E-4999-8F6E-7FDB55EC752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75220" y="2286000"/>
              <a:ext cx="1828800" cy="6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320040</xdr:colOff>
      <xdr:row>18</xdr:row>
      <xdr:rowOff>30480</xdr:rowOff>
    </xdr:from>
    <xdr:to>
      <xdr:col>8</xdr:col>
      <xdr:colOff>1621380</xdr:colOff>
      <xdr:row>33</xdr:row>
      <xdr:rowOff>23280</xdr:rowOff>
    </xdr:to>
    <xdr:graphicFrame macro="">
      <xdr:nvGraphicFramePr>
        <xdr:cNvPr id="2" name="Chart 1">
          <a:extLst>
            <a:ext uri="{FF2B5EF4-FFF2-40B4-BE49-F238E27FC236}">
              <a16:creationId xmlns:a16="http://schemas.microsoft.com/office/drawing/2014/main" id="{8FC14540-3AC4-568D-B977-F5A171D1E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594360</xdr:colOff>
      <xdr:row>26</xdr:row>
      <xdr:rowOff>91440</xdr:rowOff>
    </xdr:from>
    <xdr:to>
      <xdr:col>29</xdr:col>
      <xdr:colOff>297180</xdr:colOff>
      <xdr:row>41</xdr:row>
      <xdr:rowOff>91440</xdr:rowOff>
    </xdr:to>
    <xdr:graphicFrame macro="">
      <xdr:nvGraphicFramePr>
        <xdr:cNvPr id="3" name="Chart 2">
          <a:extLst>
            <a:ext uri="{FF2B5EF4-FFF2-40B4-BE49-F238E27FC236}">
              <a16:creationId xmlns:a16="http://schemas.microsoft.com/office/drawing/2014/main" id="{7A516875-AB78-CC6F-7924-1E1EF7C5D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388620</xdr:colOff>
      <xdr:row>10</xdr:row>
      <xdr:rowOff>22860</xdr:rowOff>
    </xdr:from>
    <xdr:to>
      <xdr:col>33</xdr:col>
      <xdr:colOff>304800</xdr:colOff>
      <xdr:row>25</xdr:row>
      <xdr:rowOff>22860</xdr:rowOff>
    </xdr:to>
    <xdr:graphicFrame macro="">
      <xdr:nvGraphicFramePr>
        <xdr:cNvPr id="4" name="Chart 3">
          <a:extLst>
            <a:ext uri="{FF2B5EF4-FFF2-40B4-BE49-F238E27FC236}">
              <a16:creationId xmlns:a16="http://schemas.microsoft.com/office/drawing/2014/main" id="{791490E3-004A-B285-9C1D-F21A4390C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533400</xdr:colOff>
      <xdr:row>10</xdr:row>
      <xdr:rowOff>68580</xdr:rowOff>
    </xdr:from>
    <xdr:to>
      <xdr:col>37</xdr:col>
      <xdr:colOff>358140</xdr:colOff>
      <xdr:row>25</xdr:row>
      <xdr:rowOff>68580</xdr:rowOff>
    </xdr:to>
    <xdr:graphicFrame macro="">
      <xdr:nvGraphicFramePr>
        <xdr:cNvPr id="5" name="Chart 4">
          <a:extLst>
            <a:ext uri="{FF2B5EF4-FFF2-40B4-BE49-F238E27FC236}">
              <a16:creationId xmlns:a16="http://schemas.microsoft.com/office/drawing/2014/main" id="{9258FA7D-8333-8D75-D81E-96529C650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47</xdr:col>
      <xdr:colOff>274320</xdr:colOff>
      <xdr:row>9</xdr:row>
      <xdr:rowOff>22860</xdr:rowOff>
    </xdr:from>
    <xdr:to>
      <xdr:col>49</xdr:col>
      <xdr:colOff>685800</xdr:colOff>
      <xdr:row>22</xdr:row>
      <xdr:rowOff>112395</xdr:rowOff>
    </xdr:to>
    <mc:AlternateContent xmlns:mc="http://schemas.openxmlformats.org/markup-compatibility/2006" xmlns:a14="http://schemas.microsoft.com/office/drawing/2010/main">
      <mc:Choice Requires="a14">
        <xdr:graphicFrame macro="">
          <xdr:nvGraphicFramePr>
            <xdr:cNvPr id="12" name="Checkout Date (Year)">
              <a:extLst>
                <a:ext uri="{FF2B5EF4-FFF2-40B4-BE49-F238E27FC236}">
                  <a16:creationId xmlns:a16="http://schemas.microsoft.com/office/drawing/2014/main" id="{C2E772AF-3190-2A24-1659-71C3E43E1F8E}"/>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3845814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275013</xdr:colOff>
      <xdr:row>25</xdr:row>
      <xdr:rowOff>88670</xdr:rowOff>
    </xdr:from>
    <xdr:to>
      <xdr:col>53</xdr:col>
      <xdr:colOff>612371</xdr:colOff>
      <xdr:row>40</xdr:row>
      <xdr:rowOff>88669</xdr:rowOff>
    </xdr:to>
    <xdr:graphicFrame macro="">
      <xdr:nvGraphicFramePr>
        <xdr:cNvPr id="13" name="Chart 12">
          <a:extLst>
            <a:ext uri="{FF2B5EF4-FFF2-40B4-BE49-F238E27FC236}">
              <a16:creationId xmlns:a16="http://schemas.microsoft.com/office/drawing/2014/main" id="{E10CEA76-8F2E-3230-8989-DA151F447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57150</xdr:colOff>
      <xdr:row>7</xdr:row>
      <xdr:rowOff>95250</xdr:rowOff>
    </xdr:from>
    <xdr:to>
      <xdr:col>9</xdr:col>
      <xdr:colOff>518431</xdr:colOff>
      <xdr:row>11</xdr:row>
      <xdr:rowOff>9525</xdr:rowOff>
    </xdr:to>
    <mc:AlternateContent xmlns:mc="http://schemas.openxmlformats.org/markup-compatibility/2006" xmlns:a14="http://schemas.microsoft.com/office/drawing/2010/main">
      <mc:Choice Requires="a14">
        <xdr:graphicFrame macro="">
          <xdr:nvGraphicFramePr>
            <xdr:cNvPr id="15" name="Purpose 1">
              <a:extLst>
                <a:ext uri="{FF2B5EF4-FFF2-40B4-BE49-F238E27FC236}">
                  <a16:creationId xmlns:a16="http://schemas.microsoft.com/office/drawing/2014/main" id="{2E5D9A3F-D623-4AE4-907A-36A5D34AB091}"/>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6438900" y="1362075"/>
              <a:ext cx="3614056"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09606485" backgroundQuery="1" createdVersion="8" refreshedVersion="8" minRefreshableVersion="3" recordCount="0" supportSubquery="1" supportAdvancedDrill="1" xr:uid="{FD646C6D-054A-4697-86FF-5479A7722765}">
  <cacheSource type="external" connectionId="5"/>
  <cacheFields count="3">
    <cacheField name="[Feedback].[Gender].[Gender]" caption="Gender" numFmtId="0" hierarchy="2" level="1">
      <sharedItems count="2">
        <s v="Female"/>
        <s v="Male"/>
      </sharedItems>
    </cacheField>
    <cacheField name="[Measures].[Count of Overall Experience]" caption="Count of Overall Experience" numFmtId="0" hierarchy="24"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7413425924" backgroundQuery="1" createdVersion="3" refreshedVersion="8" minRefreshableVersion="3" recordCount="0" supportSubquery="1" supportAdvancedDrill="1" xr:uid="{4052B66E-1204-4082-9471-A1F78C520F73}">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602989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0069447" backgroundQuery="1" createdVersion="8" refreshedVersion="8" minRefreshableVersion="3" recordCount="0" supportSubquery="1" supportAdvancedDrill="1" xr:uid="{ACF4A34E-AB1F-44DA-B7B1-AD3FE1EC8E18}">
  <cacheSource type="external" connectionId="5"/>
  <cacheFields count="4">
    <cacheField name="[Feedback].[NPS Category].[NPS Category]" caption="NPS Category" numFmtId="0" hierarchy="9" level="1">
      <sharedItems count="3">
        <s v="Detractor"/>
        <s v="Passives"/>
        <s v="Promoters"/>
      </sharedItems>
    </cacheField>
    <cacheField name="[Measures].[Count of NPS Category]" caption="Count of NPS Category" numFmtId="0" hierarchy="25" level="32767"/>
    <cacheField name="[Feedback].[Checkout Date (Year)].[Checkout Date (Year)]" caption="Checkout Date (Year)" numFmtId="0" hierarchy="10" level="1">
      <sharedItems containsSemiMixedTypes="0" containsNonDate="0" containsString="0"/>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0763886" backgroundQuery="1" createdVersion="8" refreshedVersion="8" minRefreshableVersion="3" recordCount="0" supportSubquery="1" supportAdvancedDrill="1" xr:uid="{6E968CF7-D021-4F78-8C77-4CB344AE2B17}">
  <cacheSource type="external" connectionId="5"/>
  <cacheFields count="5">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Range]" caption="Average of Rating_Range" numFmtId="0" hierarchy="27" level="32767"/>
    <cacheField name="[Feedback].[Checkout Date (Year)].[Checkout Date (Year)]" caption="Checkout Date (Year)" numFmtId="0" hierarchy="10" level="1">
      <sharedItems containsSemiMixedTypes="0" containsNonDate="0" containsString="0"/>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4"/>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0879632" backgroundQuery="1" createdVersion="8" refreshedVersion="8" minRefreshableVersion="3" recordCount="0" supportSubquery="1" supportAdvancedDrill="1" xr:uid="{A4255CA9-58BD-4479-8083-F035F62EEE84}">
  <cacheSource type="external" connectionId="5"/>
  <cacheFields count="3">
    <cacheField name="[Measures].[Average of Overall Experience]" caption="Average of Overall Experience" numFmtId="0" hierarchy="23" level="32767"/>
    <cacheField name="[Feedback].[Checkout Date (Year)].[Checkout Date (Year)]" caption="Checkout Date (Year)" numFmtId="0" hierarchy="10" level="1">
      <sharedItems containsSemiMixedTypes="0" containsNonDate="0" containsString="0"/>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2"/>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1342594" backgroundQuery="1" createdVersion="8" refreshedVersion="8" minRefreshableVersion="3" recordCount="0" supportSubquery="1" supportAdvancedDrill="1" xr:uid="{68C467B1-C19D-4FB8-AFE9-BA9EB95FB294}">
  <cacheSource type="external" connectionId="5"/>
  <cacheFields count="4">
    <cacheField name="[Feedback].[Purpose].[Purpose]" caption="Purpose" numFmtId="0" hierarchy="5" level="1">
      <sharedItems count="4">
        <s v="Business"/>
        <s v="Function"/>
        <s v="Other"/>
        <s v="Vacation"/>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1805556" backgroundQuery="1" createdVersion="8" refreshedVersion="8" minRefreshableVersion="3" recordCount="0" supportSubquery="1" supportAdvancedDrill="1" xr:uid="{77F341E4-6479-42C1-969C-1F6524AFBBAC}">
  <cacheSource type="external" connectionId="5"/>
  <cacheFields count="4">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Checkout Date (Year)].[Checkout Date (Year)]" caption="Checkout Date (Year)" numFmtId="0" hierarchy="10" level="1">
      <sharedItems containsSemiMixedTypes="0" containsNonDate="0" containsString="0"/>
    </cacheField>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3"/>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nmay kadve" refreshedDate="45700.767812500002" backgroundQuery="1" createdVersion="8" refreshedVersion="8" minRefreshableVersion="3" recordCount="0" supportSubquery="1" supportAdvancedDrill="1" xr:uid="{794CF56A-FDF5-4606-9938-026208FFAB0C}">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0"/>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Gender].[Gender]" caption="Gender" numFmtId="0" hierarchy="2"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4"/>
      </fieldsUsage>
    </cacheHierarchy>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037037" backgroundQuery="1" createdVersion="3" refreshedVersion="8" minRefreshableVersion="3" recordCount="0" supportSubquery="1" supportAdvancedDrill="1" xr:uid="{6BCA2AF5-1B7D-4E14-8900-B197DA158F24}">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305204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10648151" backgroundQuery="1" createdVersion="3" refreshedVersion="8" minRefreshableVersion="3" recordCount="0" supportSubquery="1" supportAdvancedDrill="1" xr:uid="{BBF50309-29DA-4D89-8241-434C66BA8292}">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805806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259C8-6BFE-4AC5-B69A-AF2432EA382A}" name="gender 1" cacheId="264"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E1:F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verall Experience" fld="1" subtotal="count" baseField="0" baseItem="0" numFmtId="165"/>
  </dataFields>
  <formats count="1">
    <format dxfId="64">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A6B18-CC4A-4D07-98A9-DC80F7CD62B4}" name="year" cacheId="2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M1:AU16"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1"/>
    <field x="0"/>
  </rowFields>
  <rowItems count="14">
    <i>
      <x/>
    </i>
    <i r="1">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14">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3"/>
          </reference>
        </references>
      </pivotArea>
    </chartFormat>
    <chartFormat chart="17" format="4" series="1">
      <pivotArea type="data" outline="0" fieldPosition="0">
        <references count="2">
          <reference field="4294967294" count="1" selected="0">
            <x v="0"/>
          </reference>
          <reference field="2" count="1" selected="0">
            <x v="4"/>
          </reference>
        </references>
      </pivotArea>
    </chartFormat>
    <chartFormat chart="17" format="5" series="1">
      <pivotArea type="data" outline="0" fieldPosition="0">
        <references count="2">
          <reference field="4294967294" count="1" selected="0">
            <x v="0"/>
          </reference>
          <reference field="2" count="1" selected="0">
            <x v="5"/>
          </reference>
        </references>
      </pivotArea>
    </chartFormat>
    <chartFormat chart="17" format="6" series="1">
      <pivotArea type="data" outline="0" fieldPosition="0">
        <references count="2">
          <reference field="4294967294" count="1" selected="0">
            <x v="0"/>
          </reference>
          <reference field="2" count="1" selected="0">
            <x v="6"/>
          </reference>
        </references>
      </pivotArea>
    </chartFormat>
    <chartFormat chart="19" format="14" series="1">
      <pivotArea type="data" outline="0" fieldPosition="0">
        <references count="2">
          <reference field="4294967294" count="1" selected="0">
            <x v="0"/>
          </reference>
          <reference field="2" count="1" selected="0">
            <x v="0"/>
          </reference>
        </references>
      </pivotArea>
    </chartFormat>
    <chartFormat chart="19" format="15" series="1">
      <pivotArea type="data" outline="0" fieldPosition="0">
        <references count="2">
          <reference field="4294967294" count="1" selected="0">
            <x v="0"/>
          </reference>
          <reference field="2" count="1" selected="0">
            <x v="1"/>
          </reference>
        </references>
      </pivotArea>
    </chartFormat>
    <chartFormat chart="19" format="16" series="1">
      <pivotArea type="data" outline="0" fieldPosition="0">
        <references count="2">
          <reference field="4294967294" count="1" selected="0">
            <x v="0"/>
          </reference>
          <reference field="2" count="1" selected="0">
            <x v="2"/>
          </reference>
        </references>
      </pivotArea>
    </chartFormat>
    <chartFormat chart="19" format="17" series="1">
      <pivotArea type="data" outline="0" fieldPosition="0">
        <references count="2">
          <reference field="4294967294" count="1" selected="0">
            <x v="0"/>
          </reference>
          <reference field="2" count="1" selected="0">
            <x v="3"/>
          </reference>
        </references>
      </pivotArea>
    </chartFormat>
    <chartFormat chart="19" format="18" series="1">
      <pivotArea type="data" outline="0" fieldPosition="0">
        <references count="2">
          <reference field="4294967294" count="1" selected="0">
            <x v="0"/>
          </reference>
          <reference field="2" count="1" selected="0">
            <x v="4"/>
          </reference>
        </references>
      </pivotArea>
    </chartFormat>
    <chartFormat chart="19" format="19" series="1">
      <pivotArea type="data" outline="0" fieldPosition="0">
        <references count="2">
          <reference field="4294967294" count="1" selected="0">
            <x v="0"/>
          </reference>
          <reference field="2" count="1" selected="0">
            <x v="5"/>
          </reference>
        </references>
      </pivotArea>
    </chartFormat>
    <chartFormat chart="19"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D147B-5F65-4EAB-954F-F9656079B343}" name="overall" cacheId="273" applyNumberFormats="0" applyBorderFormats="0" applyFontFormats="0" applyPatternFormats="0" applyAlignmentFormats="0" applyWidthHeightFormats="1" dataCaption="Values" tag="ac79dc05-28fe-4d35-b9bc-fe5839c18254"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65"/>
  </dataFields>
  <formats count="1">
    <format dxfId="65">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6952B6-9493-4821-86EC-8B1A3640B3D0}" name="Source" cacheId="2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E1:AF9"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CF4568-3FC6-455E-8376-B0809C085962}" name="purpose" cacheId="2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I1:AJ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10">
    <chartFormat chart="9"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 chart="12" format="9">
      <pivotArea type="data" outline="0" fieldPosition="0">
        <references count="2">
          <reference field="4294967294" count="1" selected="0">
            <x v="0"/>
          </reference>
          <reference field="0" count="1" selected="0">
            <x v="2"/>
          </reference>
        </references>
      </pivotArea>
    </chartFormat>
    <chartFormat chart="12" format="10">
      <pivotArea type="data" outline="0" fieldPosition="0">
        <references count="2">
          <reference field="4294967294" count="1" selected="0">
            <x v="0"/>
          </reference>
          <reference field="0" count="1" selected="0">
            <x v="3"/>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0E632B-DECE-4845-BA2D-9F78ACECD29D}" name="Feedback" cacheId="2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Y8:Z25" firstHeaderRow="1" firstDataRow="1" firstDataCol="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68FD71-EF4A-45C8-8E89-6598BE5BABEA}" name="NPS" cacheId="267"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L1:M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formats count="1">
    <format dxfId="66">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91DBDB-0F3A-401E-BC87-2687C00FEAE6}" sourceName="[Feedback].[Gender]">
  <pivotTables>
    <pivotTable tabId="3" name="gender 1"/>
    <pivotTable tabId="3" name="NPS"/>
    <pivotTable tabId="3" name="Feedback"/>
    <pivotTable tabId="3" name="overall"/>
    <pivotTable tabId="3" name="purpose"/>
    <pivotTable tabId="3" name="Source"/>
    <pivotTable tabId="3" name="year"/>
  </pivotTables>
  <data>
    <olap pivotCacheId="1280580690">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1B0CFC5B-E951-4E02-9114-A0AA8D348DAA}" sourceName="[Feedback].[Checkout Date (Year)]">
  <pivotTables>
    <pivotTable tabId="3" name="year"/>
    <pivotTable tabId="3" name="Feedback"/>
    <pivotTable tabId="3" name="gender 1"/>
    <pivotTable tabId="3" name="NPS"/>
    <pivotTable tabId="3" name="overall"/>
    <pivotTable tabId="3" name="purpose"/>
    <pivotTable tabId="3" name="Source"/>
  </pivotTables>
  <data>
    <olap pivotCacheId="760298900">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393E2084-36A9-4A78-A5CD-D8FEFCC87AF6}" sourceName="[Feedback].[Purpose]">
  <pivotTables>
    <pivotTable tabId="3" name="purpose"/>
    <pivotTable tabId="3" name="year"/>
    <pivotTable tabId="3" name="Feedback"/>
    <pivotTable tabId="3" name="gender 1"/>
    <pivotTable tabId="3" name="NPS"/>
    <pivotTable tabId="3" name="overall"/>
    <pivotTable tabId="3" name="Source"/>
  </pivotTables>
  <data>
    <olap pivotCacheId="430520496">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271BB2-2C77-4AD3-A9B9-D6B2370E81FD}" cache="Slicer_Gender" caption="Gender" columnCount="2" level="1" style="gender slicer" rowHeight="216000"/>
  <slicer name="Checkout Date (Year) 1" xr10:uid="{E3B29386-5567-4EFC-91A9-20A460D8D9E7}" cache="Slicer_Checkout_Date__Year" caption="Checkout Date (Year)" columnCount="3" showCaption="0" level="1" style="gender slicer" rowHeight="216000"/>
  <slicer name="Purpose" xr10:uid="{CA231074-A010-40D3-8C77-175B1752AE93}" cache="Slicer_Purpose" caption="Purpose" columnCount="4" level="1" style="gender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3A0C467-4D2E-4BDD-878A-3FBDF3C6652B}" cache="Slicer_Gender" caption="Gender" columnCount="2" level="1" style="gender slicer" rowHeight="234950"/>
  <slicer name="Checkout Date (Year)" xr10:uid="{D9E2F08C-938A-47CB-83E6-70498603B01F}" cache="Slicer_Checkout_Date__Year" caption="Checkout Date (Year)" level="1" rowHeight="234950"/>
  <slicer name="Purpose 1" xr10:uid="{F2CF36A2-1C7B-41B9-9E85-CB18F3BA8935}" cache="Slicer_Purpose" caption="Purpose" columnCount="4" level="1" style="gender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63"/>
    <tableColumn id="2" xr3:uid="{00000000-0010-0000-0000-000002000000}" name="Start time" dataDxfId="62"/>
    <tableColumn id="3" xr3:uid="{00000000-0010-0000-0000-000003000000}" name="Completion time" dataDxfId="61"/>
    <tableColumn id="4" xr3:uid="{00000000-0010-0000-0000-000004000000}" name="Email" dataDxfId="60"/>
    <tableColumn id="5" xr3:uid="{00000000-0010-0000-0000-000005000000}" name="Name" dataDxfId="59"/>
    <tableColumn id="6" xr3:uid="{00000000-0010-0000-0000-000006000000}" name="Full Name" dataDxfId="58"/>
    <tableColumn id="7" xr3:uid="{00000000-0010-0000-0000-000007000000}" name="Gender" dataDxfId="57"/>
    <tableColumn id="8" xr3:uid="{00000000-0010-0000-0000-000008000000}" name="Date of Birth" dataDxfId="56"/>
    <tableColumn id="9" xr3:uid="{00000000-0010-0000-0000-000009000000}" name="Checkout Date" dataDxfId="55"/>
    <tableColumn id="10" xr3:uid="{00000000-0010-0000-0000-00000A000000}" name="Purpose of the visit" dataDxfId="54"/>
    <tableColumn id="11" xr3:uid="{00000000-0010-0000-0000-00000B000000}" name="How did you discover us?" dataDxfId="53"/>
    <tableColumn id="12" xr3:uid="{00000000-0010-0000-0000-00000C000000}" name="Rate your overall experience in our hotel" dataDxfId="52"/>
    <tableColumn id="13" xr3:uid="{00000000-0010-0000-0000-00000D000000}" name="How likely are you to recommend us to a friend or colleague?" dataDxfId="51"/>
    <tableColumn id="14" xr3:uid="{00000000-0010-0000-0000-00000E000000}" name="Staff attitude" dataDxfId="50"/>
    <tableColumn id="15" xr3:uid="{00000000-0010-0000-0000-00000F000000}" name="Check-in Process" dataDxfId="49"/>
    <tableColumn id="16" xr3:uid="{00000000-0010-0000-0000-000010000000}" name="Room service" dataDxfId="48"/>
    <tableColumn id="17" xr3:uid="{00000000-0010-0000-0000-000011000000}" name="Room cleanliness" dataDxfId="47"/>
    <tableColumn id="18" xr3:uid="{00000000-0010-0000-0000-000012000000}" name="Food quality" dataDxfId="46"/>
    <tableColumn id="19" xr3:uid="{00000000-0010-0000-0000-000013000000}" name="Variety of food" dataDxfId="45"/>
    <tableColumn id="20" xr3:uid="{00000000-0010-0000-0000-000014000000}" name="Broadband &amp; TV" dataDxfId="44"/>
    <tableColumn id="21" xr3:uid="{00000000-0010-0000-0000-000015000000}" name="Gym"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42" dataDxfId="41">
  <autoFilter ref="D1:E6" xr:uid="{1FCF2B56-1894-40F5-8E60-4D719D25EE8D}"/>
  <sortState xmlns:xlrd2="http://schemas.microsoft.com/office/spreadsheetml/2017/richdata2" ref="D2:E6">
    <sortCondition ref="E1:E6"/>
  </sortState>
  <tableColumns count="2">
    <tableColumn id="1" xr3:uid="{A2E93646-5F07-4231-A64B-B525E3400D61}" name="Rating" dataDxfId="40"/>
    <tableColumn id="2" xr3:uid="{9C11CB72-9ECA-47FF-AEB2-FB7A8613FA5B}" name="Rating Score" dataDxfId="3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D71D-E90A-4A1A-9808-0F44BC6606A2}">
  <sheetPr>
    <tabColor theme="9" tint="-0.249977111117893"/>
  </sheetPr>
  <dimension ref="Y26"/>
  <sheetViews>
    <sheetView showGridLines="0" tabSelected="1" zoomScale="70" zoomScaleNormal="70" workbookViewId="0">
      <selection activeCell="V11" sqref="V11"/>
    </sheetView>
  </sheetViews>
  <sheetFormatPr defaultRowHeight="14.4" x14ac:dyDescent="0.3"/>
  <cols>
    <col min="1" max="1" width="3.5546875" customWidth="1"/>
  </cols>
  <sheetData>
    <row r="26" spans="25:25" x14ac:dyDescent="0.3">
      <c r="Y26" t="s">
        <v>2004</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C518-3ED9-467B-9FFA-794632208308}">
  <dimension ref="C6:AC28"/>
  <sheetViews>
    <sheetView zoomScale="115" zoomScaleNormal="115" workbookViewId="0">
      <selection activeCell="O6" sqref="O6"/>
    </sheetView>
  </sheetViews>
  <sheetFormatPr defaultRowHeight="14.4" x14ac:dyDescent="0.3"/>
  <sheetData>
    <row r="6" spans="15:29" x14ac:dyDescent="0.3">
      <c r="O6" t="s">
        <v>1998</v>
      </c>
    </row>
    <row r="8" spans="15:29" x14ac:dyDescent="0.3">
      <c r="O8" t="s">
        <v>1997</v>
      </c>
    </row>
    <row r="9" spans="15:29" x14ac:dyDescent="0.3">
      <c r="AC9" t="s">
        <v>2005</v>
      </c>
    </row>
    <row r="10" spans="15:29" x14ac:dyDescent="0.3">
      <c r="AC10" t="s">
        <v>2006</v>
      </c>
    </row>
    <row r="11" spans="15:29" x14ac:dyDescent="0.3">
      <c r="AC11" t="s">
        <v>2007</v>
      </c>
    </row>
    <row r="12" spans="15:29" x14ac:dyDescent="0.3">
      <c r="AC12" t="s">
        <v>2008</v>
      </c>
    </row>
    <row r="13" spans="15:29" x14ac:dyDescent="0.3">
      <c r="AC13" t="s">
        <v>2009</v>
      </c>
    </row>
    <row r="14" spans="15:29" x14ac:dyDescent="0.3">
      <c r="AC14" t="s">
        <v>2010</v>
      </c>
    </row>
    <row r="15" spans="15:29" x14ac:dyDescent="0.3">
      <c r="AC15" t="s">
        <v>2011</v>
      </c>
    </row>
    <row r="16" spans="15:29" x14ac:dyDescent="0.3">
      <c r="AC16" t="s">
        <v>2012</v>
      </c>
    </row>
    <row r="25" spans="3:5" x14ac:dyDescent="0.3">
      <c r="C25" t="s">
        <v>2017</v>
      </c>
      <c r="D25" t="s">
        <v>2002</v>
      </c>
      <c r="E25" t="s">
        <v>2003</v>
      </c>
    </row>
    <row r="26" spans="3:5" x14ac:dyDescent="0.3">
      <c r="C26" t="s">
        <v>2016</v>
      </c>
      <c r="D26" t="s">
        <v>2018</v>
      </c>
      <c r="E26" t="s">
        <v>2019</v>
      </c>
    </row>
    <row r="27" spans="3:5" x14ac:dyDescent="0.3"/>
    <row r="28" spans="3:5" x14ac:dyDescent="0.3">
      <c r="C28" t="s">
        <v>2020</v>
      </c>
      <c r="D28" t="s">
        <v>2021</v>
      </c>
      <c r="E28" t="s">
        <v>2022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EC37-944C-4E39-A6D8-C942E7A26B1D}">
  <sheetPr>
    <tabColor theme="5" tint="0.39997558519241921"/>
  </sheetPr>
  <dimension ref="A1:AU33"/>
  <sheetViews>
    <sheetView zoomScale="80" zoomScaleNormal="80" workbookViewId="0">
      <selection activeCell="F17" sqref="F17"/>
    </sheetView>
  </sheetViews>
  <sheetFormatPr defaultRowHeight="14.4" x14ac:dyDescent="0.3"/>
  <cols>
    <col min="1" max="1" width="27.44140625" bestFit="1" customWidth="1"/>
    <col min="5" max="5" width="13.33203125" bestFit="1" customWidth="1"/>
    <col min="6" max="6" width="25.5546875" bestFit="1" customWidth="1"/>
    <col min="8" max="8" width="12.5546875" bestFit="1" customWidth="1"/>
    <col min="9" max="9" width="24.5546875" bestFit="1" customWidth="1"/>
    <col min="12" max="12" width="13.33203125" bestFit="1" customWidth="1"/>
    <col min="13" max="13" width="20.5546875" bestFit="1" customWidth="1"/>
    <col min="17" max="17" width="12.44140625" bestFit="1" customWidth="1"/>
    <col min="18" max="18" width="20.44140625" bestFit="1" customWidth="1"/>
    <col min="25" max="25" width="17.6640625" bestFit="1" customWidth="1"/>
    <col min="26" max="26" width="22.77734375" bestFit="1" customWidth="1"/>
    <col min="27" max="27" width="10.109375" bestFit="1" customWidth="1"/>
    <col min="28" max="29" width="6" bestFit="1" customWidth="1"/>
    <col min="30" max="30" width="10.77734375" bestFit="1" customWidth="1"/>
    <col min="31" max="31" width="23.33203125" bestFit="1" customWidth="1"/>
    <col min="32" max="32" width="14.6640625" bestFit="1" customWidth="1"/>
    <col min="35" max="35" width="13.33203125" bestFit="1" customWidth="1"/>
    <col min="36" max="36" width="16" bestFit="1" customWidth="1"/>
    <col min="39" max="39" width="14.6640625" bestFit="1" customWidth="1"/>
    <col min="40" max="40" width="17.6640625" bestFit="1" customWidth="1"/>
    <col min="41" max="41" width="21.5546875" bestFit="1" customWidth="1"/>
    <col min="42" max="42" width="11.21875" bestFit="1" customWidth="1"/>
    <col min="43" max="43" width="11.88671875" bestFit="1" customWidth="1"/>
    <col min="44" max="44" width="13.21875" bestFit="1" customWidth="1"/>
    <col min="45" max="45" width="23.33203125" bestFit="1" customWidth="1"/>
    <col min="46" max="46" width="14.33203125" bestFit="1" customWidth="1"/>
    <col min="47" max="47" width="11" bestFit="1" customWidth="1"/>
    <col min="48" max="956" width="10.33203125" bestFit="1" customWidth="1"/>
    <col min="957" max="957" width="10.77734375" bestFit="1" customWidth="1"/>
  </cols>
  <sheetData>
    <row r="1" spans="1:47" x14ac:dyDescent="0.3">
      <c r="A1" t="s">
        <v>1996</v>
      </c>
      <c r="E1" s="7" t="s">
        <v>2013</v>
      </c>
      <c r="F1" t="s">
        <v>2015</v>
      </c>
      <c r="L1" s="7" t="s">
        <v>2013</v>
      </c>
      <c r="M1" t="s">
        <v>2026</v>
      </c>
      <c r="N1" s="10" t="s">
        <v>2028</v>
      </c>
      <c r="Q1" s="10" t="s">
        <v>2027</v>
      </c>
      <c r="R1" s="10" t="s">
        <v>2026</v>
      </c>
      <c r="S1" s="10" t="s">
        <v>2028</v>
      </c>
      <c r="AE1" s="7" t="s">
        <v>2013</v>
      </c>
      <c r="AF1" t="s">
        <v>2039</v>
      </c>
      <c r="AI1" s="7" t="s">
        <v>2013</v>
      </c>
      <c r="AJ1" t="s">
        <v>2040</v>
      </c>
      <c r="AM1" s="7" t="s">
        <v>2039</v>
      </c>
      <c r="AN1" s="7" t="s">
        <v>2037</v>
      </c>
    </row>
    <row r="2" spans="1:47" x14ac:dyDescent="0.3">
      <c r="A2" s="6">
        <v>3.6253869969040249</v>
      </c>
      <c r="E2" s="8" t="s">
        <v>28</v>
      </c>
      <c r="F2" s="6">
        <v>287</v>
      </c>
      <c r="L2" s="8" t="s">
        <v>2023</v>
      </c>
      <c r="M2" s="6">
        <v>164</v>
      </c>
      <c r="N2" s="11">
        <f>M2/(M2+M3+M4)</f>
        <v>0.25386996904024767</v>
      </c>
      <c r="Q2" s="8" t="s">
        <v>2023</v>
      </c>
      <c r="R2">
        <f>IFERROR(VLOOKUP(Q2,$L$2:$M$4,2,0),0)</f>
        <v>164</v>
      </c>
      <c r="S2" s="11">
        <f>R2/($R$2+$R$3+$R$4)</f>
        <v>0.25386996904024767</v>
      </c>
      <c r="AE2" s="8" t="s">
        <v>1983</v>
      </c>
      <c r="AF2" s="17">
        <v>247</v>
      </c>
      <c r="AI2" s="8" t="s">
        <v>21</v>
      </c>
      <c r="AJ2" s="17">
        <v>281</v>
      </c>
      <c r="AM2" s="7" t="s">
        <v>2013</v>
      </c>
      <c r="AN2" t="s">
        <v>27</v>
      </c>
      <c r="AO2" t="s">
        <v>1982</v>
      </c>
      <c r="AP2" t="s">
        <v>1984</v>
      </c>
      <c r="AQ2" t="s">
        <v>1983</v>
      </c>
      <c r="AR2" t="s">
        <v>1980</v>
      </c>
      <c r="AS2" t="s">
        <v>1985</v>
      </c>
      <c r="AT2" t="s">
        <v>1981</v>
      </c>
      <c r="AU2" t="s">
        <v>2014</v>
      </c>
    </row>
    <row r="3" spans="1:47" x14ac:dyDescent="0.3">
      <c r="E3" s="8" t="s">
        <v>29</v>
      </c>
      <c r="F3" s="6">
        <v>359</v>
      </c>
      <c r="L3" s="8" t="s">
        <v>2024</v>
      </c>
      <c r="M3" s="6">
        <v>171</v>
      </c>
      <c r="N3" s="11">
        <f t="shared" ref="N3" si="0">M3/(M3+M4+M5)</f>
        <v>0.15159574468085107</v>
      </c>
      <c r="Q3" s="8" t="s">
        <v>2024</v>
      </c>
      <c r="R3">
        <f t="shared" ref="R3:R4" si="1">IFERROR(VLOOKUP(Q3,$L$2:$M$4,2,0),0)</f>
        <v>171</v>
      </c>
      <c r="S3" s="11">
        <f t="shared" ref="S3:S4" si="2">R3/($R$2+$R$3+$R$4)</f>
        <v>0.26470588235294118</v>
      </c>
      <c r="AE3" s="8" t="s">
        <v>27</v>
      </c>
      <c r="AF3" s="17">
        <v>109</v>
      </c>
      <c r="AI3" s="8" t="s">
        <v>30</v>
      </c>
      <c r="AJ3" s="17">
        <v>92</v>
      </c>
      <c r="AM3" s="8" t="s">
        <v>2041</v>
      </c>
      <c r="AN3" s="17"/>
      <c r="AO3" s="17"/>
      <c r="AP3" s="17"/>
      <c r="AQ3" s="17"/>
      <c r="AR3" s="17"/>
      <c r="AS3" s="17"/>
      <c r="AT3" s="17"/>
      <c r="AU3" s="17"/>
    </row>
    <row r="4" spans="1:47" x14ac:dyDescent="0.3">
      <c r="E4" s="8" t="s">
        <v>2014</v>
      </c>
      <c r="F4" s="6">
        <v>646</v>
      </c>
      <c r="L4" s="8" t="s">
        <v>2025</v>
      </c>
      <c r="M4" s="6">
        <v>311</v>
      </c>
      <c r="N4" s="11">
        <f>M4/(M4+M5+M6)</f>
        <v>0.32497387669801464</v>
      </c>
      <c r="Q4" s="8" t="s">
        <v>2025</v>
      </c>
      <c r="R4">
        <f t="shared" si="1"/>
        <v>311</v>
      </c>
      <c r="S4" s="11">
        <f t="shared" si="2"/>
        <v>0.48142414860681115</v>
      </c>
      <c r="AE4" s="8" t="s">
        <v>1981</v>
      </c>
      <c r="AF4" s="17">
        <v>93</v>
      </c>
      <c r="AI4" s="8" t="s">
        <v>31</v>
      </c>
      <c r="AJ4" s="17">
        <v>34</v>
      </c>
      <c r="AM4" s="14" t="s">
        <v>2042</v>
      </c>
      <c r="AN4" s="17">
        <v>9</v>
      </c>
      <c r="AO4" s="17">
        <v>4</v>
      </c>
      <c r="AP4" s="17">
        <v>3</v>
      </c>
      <c r="AQ4" s="17">
        <v>16</v>
      </c>
      <c r="AR4" s="17">
        <v>3</v>
      </c>
      <c r="AS4" s="17">
        <v>3</v>
      </c>
      <c r="AT4" s="17">
        <v>11</v>
      </c>
      <c r="AU4" s="17">
        <v>49</v>
      </c>
    </row>
    <row r="5" spans="1:47" x14ac:dyDescent="0.3">
      <c r="A5" t="s">
        <v>1999</v>
      </c>
      <c r="L5" s="8" t="s">
        <v>2014</v>
      </c>
      <c r="M5" s="6">
        <v>646</v>
      </c>
      <c r="N5" s="9"/>
      <c r="Q5" s="10" t="s">
        <v>2030</v>
      </c>
      <c r="R5" s="10"/>
      <c r="S5" s="10">
        <f>(S4-S2)*100</f>
        <v>22.755417956656348</v>
      </c>
      <c r="AE5" s="8" t="s">
        <v>1980</v>
      </c>
      <c r="AF5" s="17">
        <v>82</v>
      </c>
      <c r="AI5" s="8" t="s">
        <v>26</v>
      </c>
      <c r="AJ5" s="17">
        <v>239</v>
      </c>
      <c r="AM5" s="14" t="s">
        <v>2043</v>
      </c>
      <c r="AN5" s="17">
        <v>9</v>
      </c>
      <c r="AO5" s="17">
        <v>3</v>
      </c>
      <c r="AP5" s="17">
        <v>1</v>
      </c>
      <c r="AQ5" s="17">
        <v>26</v>
      </c>
      <c r="AR5" s="17">
        <v>8</v>
      </c>
      <c r="AS5" s="17">
        <v>2</v>
      </c>
      <c r="AT5" s="17">
        <v>5</v>
      </c>
      <c r="AU5" s="17">
        <v>54</v>
      </c>
    </row>
    <row r="6" spans="1:47" x14ac:dyDescent="0.3">
      <c r="A6" t="s">
        <v>2000</v>
      </c>
      <c r="B6" s="6">
        <f>A2</f>
        <v>3.6253869969040249</v>
      </c>
      <c r="AE6" s="8" t="s">
        <v>1982</v>
      </c>
      <c r="AF6" s="17">
        <v>52</v>
      </c>
      <c r="AI6" s="8" t="s">
        <v>2014</v>
      </c>
      <c r="AJ6" s="17">
        <v>646</v>
      </c>
      <c r="AM6" s="14" t="s">
        <v>2044</v>
      </c>
      <c r="AN6" s="17">
        <v>9</v>
      </c>
      <c r="AO6" s="17">
        <v>5</v>
      </c>
      <c r="AP6" s="17">
        <v>1</v>
      </c>
      <c r="AQ6" s="17">
        <v>17</v>
      </c>
      <c r="AR6" s="17">
        <v>5</v>
      </c>
      <c r="AS6" s="17">
        <v>3</v>
      </c>
      <c r="AT6" s="17">
        <v>8</v>
      </c>
      <c r="AU6" s="17">
        <v>48</v>
      </c>
    </row>
    <row r="7" spans="1:47" x14ac:dyDescent="0.3">
      <c r="A7" t="s">
        <v>2001</v>
      </c>
      <c r="B7" s="6">
        <f>5-B6</f>
        <v>1.3746130030959751</v>
      </c>
      <c r="E7" s="8" t="s">
        <v>28</v>
      </c>
      <c r="F7">
        <f>IFERROR(VLOOKUP(E7,$E$2:$F$3,2,0),0)</f>
        <v>287</v>
      </c>
      <c r="G7" s="11">
        <f>F7/($F$7+$F$8)</f>
        <v>0.44427244582043346</v>
      </c>
      <c r="AE7" s="8" t="s">
        <v>1985</v>
      </c>
      <c r="AF7" s="17">
        <v>40</v>
      </c>
      <c r="AM7" s="14" t="s">
        <v>2045</v>
      </c>
      <c r="AN7" s="17">
        <v>7</v>
      </c>
      <c r="AO7" s="17">
        <v>2</v>
      </c>
      <c r="AP7" s="17">
        <v>5</v>
      </c>
      <c r="AQ7" s="17">
        <v>21</v>
      </c>
      <c r="AR7" s="17">
        <v>7</v>
      </c>
      <c r="AS7" s="17">
        <v>5</v>
      </c>
      <c r="AT7" s="17">
        <v>5</v>
      </c>
      <c r="AU7" s="17">
        <v>52</v>
      </c>
    </row>
    <row r="8" spans="1:47" x14ac:dyDescent="0.3">
      <c r="E8" s="8" t="s">
        <v>29</v>
      </c>
      <c r="F8">
        <f>IFERROR(VLOOKUP(E8,$E$2:$F$3,2,0),0)</f>
        <v>359</v>
      </c>
      <c r="G8" s="11">
        <f>F8/($F$7+$F$8)</f>
        <v>0.55572755417956654</v>
      </c>
      <c r="L8" s="10" t="s">
        <v>2027</v>
      </c>
      <c r="M8" s="10" t="s">
        <v>2026</v>
      </c>
      <c r="N8" s="10" t="s">
        <v>2028</v>
      </c>
      <c r="Y8" s="7" t="s">
        <v>2013</v>
      </c>
      <c r="Z8" t="s">
        <v>2038</v>
      </c>
      <c r="AE8" s="8" t="s">
        <v>1984</v>
      </c>
      <c r="AF8" s="17">
        <v>23</v>
      </c>
      <c r="AI8" s="8" t="s">
        <v>2000</v>
      </c>
      <c r="AJ8">
        <f>AJ6</f>
        <v>646</v>
      </c>
      <c r="AM8" s="14" t="s">
        <v>2046</v>
      </c>
      <c r="AN8" s="17">
        <v>8</v>
      </c>
      <c r="AO8" s="17">
        <v>5</v>
      </c>
      <c r="AP8" s="17">
        <v>2</v>
      </c>
      <c r="AQ8" s="17">
        <v>19</v>
      </c>
      <c r="AR8" s="17">
        <v>8</v>
      </c>
      <c r="AS8" s="17">
        <v>2</v>
      </c>
      <c r="AT8" s="17">
        <v>5</v>
      </c>
      <c r="AU8" s="17">
        <v>49</v>
      </c>
    </row>
    <row r="9" spans="1:47" x14ac:dyDescent="0.3">
      <c r="L9" s="8" t="s">
        <v>2023</v>
      </c>
      <c r="M9">
        <f>IFERROR(VLOOKUP(L9,$L$2:$M$4,2,0),0)</f>
        <v>164</v>
      </c>
      <c r="N9" s="11">
        <f>IFERROR(M9/($M$9+$M$10+$M$11),0)</f>
        <v>0.25386996904024767</v>
      </c>
      <c r="P9" s="9">
        <f>N9+N10+N11</f>
        <v>1</v>
      </c>
      <c r="Y9" s="8" t="s">
        <v>19</v>
      </c>
      <c r="Z9" s="6"/>
      <c r="AE9" s="8" t="s">
        <v>2014</v>
      </c>
      <c r="AF9" s="17">
        <v>646</v>
      </c>
      <c r="AM9" s="14" t="s">
        <v>2047</v>
      </c>
      <c r="AN9" s="17">
        <v>10</v>
      </c>
      <c r="AO9" s="17">
        <v>5</v>
      </c>
      <c r="AP9" s="17"/>
      <c r="AQ9" s="17">
        <v>20</v>
      </c>
      <c r="AR9" s="17">
        <v>7</v>
      </c>
      <c r="AS9" s="17">
        <v>2</v>
      </c>
      <c r="AT9" s="17">
        <v>11</v>
      </c>
      <c r="AU9" s="17">
        <v>55</v>
      </c>
    </row>
    <row r="10" spans="1:47" x14ac:dyDescent="0.3">
      <c r="L10" s="8" t="s">
        <v>2024</v>
      </c>
      <c r="M10">
        <f t="shared" ref="M10:M11" si="3">IFERROR(VLOOKUP(L10,$L$2:$M$4,2,0),0)</f>
        <v>171</v>
      </c>
      <c r="N10" s="11">
        <f>IFERROR(M10/($M$9+$M$10+$M$11),0)</f>
        <v>0.26470588235294118</v>
      </c>
      <c r="Y10" s="14" t="s">
        <v>1993</v>
      </c>
      <c r="Z10" s="6">
        <v>2.9613003095975232</v>
      </c>
      <c r="AM10" s="14" t="s">
        <v>2048</v>
      </c>
      <c r="AN10" s="17">
        <v>11</v>
      </c>
      <c r="AO10" s="17">
        <v>5</v>
      </c>
      <c r="AP10" s="17">
        <v>3</v>
      </c>
      <c r="AQ10" s="17">
        <v>22</v>
      </c>
      <c r="AR10" s="17">
        <v>6</v>
      </c>
      <c r="AS10" s="17">
        <v>2</v>
      </c>
      <c r="AT10" s="17">
        <v>7</v>
      </c>
      <c r="AU10" s="17">
        <v>56</v>
      </c>
    </row>
    <row r="11" spans="1:47" x14ac:dyDescent="0.3">
      <c r="L11" s="8" t="s">
        <v>2025</v>
      </c>
      <c r="M11">
        <f t="shared" si="3"/>
        <v>311</v>
      </c>
      <c r="N11" s="11">
        <f>IFERROR(M11/($M$9+$M$10+$M$11),0)</f>
        <v>0.48142414860681115</v>
      </c>
      <c r="S11" s="11"/>
      <c r="V11" t="s">
        <v>2029</v>
      </c>
      <c r="Y11" s="8" t="s">
        <v>14</v>
      </c>
      <c r="Z11" s="6"/>
      <c r="AM11" s="14" t="s">
        <v>2049</v>
      </c>
      <c r="AN11" s="17">
        <v>13</v>
      </c>
      <c r="AO11" s="17">
        <v>5</v>
      </c>
      <c r="AP11" s="17">
        <v>3</v>
      </c>
      <c r="AQ11" s="17">
        <v>13</v>
      </c>
      <c r="AR11" s="17">
        <v>6</v>
      </c>
      <c r="AS11" s="17">
        <v>6</v>
      </c>
      <c r="AT11" s="17">
        <v>6</v>
      </c>
      <c r="AU11" s="17">
        <v>52</v>
      </c>
    </row>
    <row r="12" spans="1:47" x14ac:dyDescent="0.3">
      <c r="L12" s="10" t="s">
        <v>2030</v>
      </c>
      <c r="M12" s="10"/>
      <c r="N12" s="15">
        <f>(19.5-((N11-N9)*100))*-2</f>
        <v>6.5108359133126967</v>
      </c>
      <c r="S12" s="11"/>
      <c r="Y12" s="14" t="s">
        <v>1988</v>
      </c>
      <c r="Z12" s="6">
        <v>3.8188854489164088</v>
      </c>
      <c r="AM12" s="14" t="s">
        <v>2050</v>
      </c>
      <c r="AN12" s="17">
        <v>12</v>
      </c>
      <c r="AO12" s="17">
        <v>4</v>
      </c>
      <c r="AP12" s="17">
        <v>1</v>
      </c>
      <c r="AQ12" s="17">
        <v>17</v>
      </c>
      <c r="AR12" s="17">
        <v>8</v>
      </c>
      <c r="AS12" s="17">
        <v>4</v>
      </c>
      <c r="AT12" s="17">
        <v>10</v>
      </c>
      <c r="AU12" s="17">
        <v>56</v>
      </c>
    </row>
    <row r="13" spans="1:47" x14ac:dyDescent="0.3">
      <c r="L13" s="8" t="s">
        <v>2054</v>
      </c>
      <c r="S13" s="11"/>
      <c r="Y13" s="8" t="s">
        <v>17</v>
      </c>
      <c r="Z13" s="6"/>
      <c r="AM13" s="14" t="s">
        <v>2051</v>
      </c>
      <c r="AN13" s="17">
        <v>9</v>
      </c>
      <c r="AO13" s="17">
        <v>7</v>
      </c>
      <c r="AP13" s="17">
        <v>3</v>
      </c>
      <c r="AQ13" s="17">
        <v>25</v>
      </c>
      <c r="AR13" s="17">
        <v>12</v>
      </c>
      <c r="AS13" s="17">
        <v>3</v>
      </c>
      <c r="AT13" s="17">
        <v>8</v>
      </c>
      <c r="AU13" s="17">
        <v>67</v>
      </c>
    </row>
    <row r="14" spans="1:47" x14ac:dyDescent="0.3">
      <c r="L14" s="8"/>
      <c r="Y14" s="14" t="s">
        <v>1992</v>
      </c>
      <c r="Z14" s="6">
        <v>3.0386996904024768</v>
      </c>
      <c r="AM14" s="14" t="s">
        <v>2052</v>
      </c>
      <c r="AN14" s="17">
        <v>6</v>
      </c>
      <c r="AO14" s="17">
        <v>4</v>
      </c>
      <c r="AP14" s="17">
        <v>1</v>
      </c>
      <c r="AQ14" s="17">
        <v>22</v>
      </c>
      <c r="AR14" s="17">
        <v>6</v>
      </c>
      <c r="AS14" s="17">
        <v>4</v>
      </c>
      <c r="AT14" s="17">
        <v>9</v>
      </c>
      <c r="AU14" s="17">
        <v>52</v>
      </c>
    </row>
    <row r="15" spans="1:47" x14ac:dyDescent="0.3">
      <c r="L15" s="10" t="s">
        <v>2033</v>
      </c>
      <c r="M15" s="12"/>
      <c r="N15" s="15">
        <f>N12*88/100</f>
        <v>5.7295356037151741</v>
      </c>
      <c r="O15" s="13" t="s">
        <v>2036</v>
      </c>
      <c r="Y15" s="8" t="s">
        <v>20</v>
      </c>
      <c r="Z15" s="6"/>
      <c r="AM15" s="14" t="s">
        <v>2053</v>
      </c>
      <c r="AN15" s="17">
        <v>6</v>
      </c>
      <c r="AO15" s="17">
        <v>3</v>
      </c>
      <c r="AP15" s="17"/>
      <c r="AQ15" s="17">
        <v>29</v>
      </c>
      <c r="AR15" s="17">
        <v>6</v>
      </c>
      <c r="AS15" s="17">
        <v>4</v>
      </c>
      <c r="AT15" s="17">
        <v>8</v>
      </c>
      <c r="AU15" s="17">
        <v>56</v>
      </c>
    </row>
    <row r="16" spans="1:47" x14ac:dyDescent="0.3">
      <c r="L16" s="8"/>
      <c r="Y16" s="14" t="s">
        <v>1993</v>
      </c>
      <c r="Z16" s="6">
        <v>3.2244582043343653</v>
      </c>
      <c r="AM16" s="8" t="s">
        <v>2014</v>
      </c>
      <c r="AN16" s="17">
        <v>109</v>
      </c>
      <c r="AO16" s="17">
        <v>52</v>
      </c>
      <c r="AP16" s="17">
        <v>23</v>
      </c>
      <c r="AQ16" s="17">
        <v>247</v>
      </c>
      <c r="AR16" s="17">
        <v>82</v>
      </c>
      <c r="AS16" s="17">
        <v>40</v>
      </c>
      <c r="AT16" s="17">
        <v>93</v>
      </c>
      <c r="AU16" s="17">
        <v>646</v>
      </c>
    </row>
    <row r="17" spans="12:26" x14ac:dyDescent="0.3">
      <c r="L17" s="8" t="s">
        <v>2032</v>
      </c>
      <c r="M17" s="16">
        <f>N15+268</f>
        <v>273.72953560371519</v>
      </c>
      <c r="N17" t="s">
        <v>2035</v>
      </c>
      <c r="Y17" s="8" t="s">
        <v>16</v>
      </c>
      <c r="Z17" s="6"/>
    </row>
    <row r="18" spans="12:26" x14ac:dyDescent="0.3">
      <c r="L18" s="8"/>
      <c r="M18">
        <v>4</v>
      </c>
      <c r="N18" t="s">
        <v>2034</v>
      </c>
      <c r="Y18" s="14" t="s">
        <v>1989</v>
      </c>
      <c r="Z18" s="6">
        <v>3</v>
      </c>
    </row>
    <row r="19" spans="12:26" x14ac:dyDescent="0.3">
      <c r="L19" s="8"/>
      <c r="M19" s="6">
        <f>360-M17-M18</f>
        <v>82.270464396284808</v>
      </c>
      <c r="Y19" s="8" t="s">
        <v>15</v>
      </c>
      <c r="Z19" s="6"/>
    </row>
    <row r="20" spans="12:26" x14ac:dyDescent="0.3">
      <c r="L20" s="8"/>
      <c r="Y20" s="14" t="s">
        <v>1989</v>
      </c>
      <c r="Z20" s="6">
        <v>3.568111455108359</v>
      </c>
    </row>
    <row r="21" spans="12:26" x14ac:dyDescent="0.3">
      <c r="L21" s="8"/>
      <c r="Y21" s="8" t="s">
        <v>13</v>
      </c>
      <c r="Z21" s="6"/>
    </row>
    <row r="22" spans="12:26" x14ac:dyDescent="0.3">
      <c r="Y22" s="14" t="s">
        <v>1988</v>
      </c>
      <c r="Z22" s="6">
        <v>3.7337461300309598</v>
      </c>
    </row>
    <row r="23" spans="12:26" x14ac:dyDescent="0.3">
      <c r="L23" s="8" t="s">
        <v>2031</v>
      </c>
      <c r="M23">
        <v>180</v>
      </c>
      <c r="O23" s="6"/>
      <c r="Y23" s="8" t="s">
        <v>18</v>
      </c>
      <c r="Z23" s="6"/>
    </row>
    <row r="24" spans="12:26" x14ac:dyDescent="0.3">
      <c r="M24">
        <v>18</v>
      </c>
      <c r="Y24" s="14" t="s">
        <v>1992</v>
      </c>
      <c r="Z24" s="6">
        <v>1.8421052631578947</v>
      </c>
    </row>
    <row r="25" spans="12:26" x14ac:dyDescent="0.3">
      <c r="M25">
        <v>18</v>
      </c>
      <c r="Y25" s="8" t="s">
        <v>2014</v>
      </c>
      <c r="Z25" s="6">
        <v>3.1484133126934983</v>
      </c>
    </row>
    <row r="26" spans="12:26" x14ac:dyDescent="0.3">
      <c r="M26">
        <v>18</v>
      </c>
    </row>
    <row r="27" spans="12:26" x14ac:dyDescent="0.3">
      <c r="M27">
        <v>18</v>
      </c>
    </row>
    <row r="28" spans="12:26" x14ac:dyDescent="0.3">
      <c r="M28">
        <v>18</v>
      </c>
    </row>
    <row r="29" spans="12:26" x14ac:dyDescent="0.3">
      <c r="M29">
        <v>18</v>
      </c>
    </row>
    <row r="30" spans="12:26" x14ac:dyDescent="0.3">
      <c r="M30">
        <v>18</v>
      </c>
    </row>
    <row r="31" spans="12:26" x14ac:dyDescent="0.3">
      <c r="M31">
        <v>18</v>
      </c>
    </row>
    <row r="32" spans="12:26" x14ac:dyDescent="0.3">
      <c r="M32">
        <v>18</v>
      </c>
    </row>
    <row r="33" spans="13:13" x14ac:dyDescent="0.3">
      <c r="M33">
        <v>18</v>
      </c>
    </row>
  </sheetData>
  <pageMargins left="0.7" right="0.7" top="0.75" bottom="0.75" header="0.3" footer="0.3"/>
  <pageSetup paperSize="9" orientation="portrait" verticalDpi="0"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L1" zoomScaleNormal="100" workbookViewId="0">
      <selection activeCell="U24" sqref="U24"/>
    </sheetView>
  </sheetViews>
  <sheetFormatPr defaultRowHeight="14.4" x14ac:dyDescent="0.3"/>
  <cols>
    <col min="1" max="5" width="20" bestFit="1" customWidth="1"/>
    <col min="6" max="6" width="21.33203125" customWidth="1"/>
    <col min="7" max="10" width="20" bestFit="1" customWidth="1"/>
    <col min="11" max="11" width="24.77734375" bestFit="1" customWidth="1"/>
    <col min="12" max="21" width="20"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3" sqref="D3"/>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 2 0 2 3 - 0 1 - 0 3 T 0 3 : 4 1 : 2 3 . 9 8 8 6 8 8 1 + 0 5 : 3 0 < / L a s t P r o c e s s e d T i m e > < / D a t a M o d e l i n g S a n d b o x . S e r i a l i z e d S a n d b o x E r r o r C a c h e > ] ] > < / 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x m l n s = " h t t p : / / s c h e m a s . m i c r o s o f t . c o m / D a t a M a s h u p " > A A A A A O k G A A B Q S w M E F A A C A A g A o x k j 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o x k 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M Z I 1 Y p Q 5 M R 4 w M A A K E U A A A T A B w A R m 9 y b X V s Y X M v U 2 V j d G l v b j E u b S C i G A A o o B Q A A A A A A A A A A A A A A A A A A A A A A A A A A A D t W N t u 2 z g Q f Q + Q f x h o g S I F X K N K e t m i K I r W T d q 0 u 0 k 2 z m Y f g q B g p H F M m C J d i n J j G P n 3 D i X Z u l C K 5 T b o v i Q v j j l H n D m H h 0 P R M Q a G K w n D 7 N N / v b 2 1 v R W P m c Y Q D h D D K x Z M v g 6 Y w W u l 5 / A G B J r t L a C / o U p 0 g D S y f x O g 6 A 8 S r V G a / 5 S e X C k 1 2 X m 8 u D h i E b 7 x n E m 8 y 9 u L g Z K G 0 J e 9 b K 4 / v M G Y y W t K e T a f o k e T n r E r g f 0 z z W Q 8 U j o a K J F E 0 g b j n S x x b 7 F Y T e 3 1 w F A I D N 6 Y 2 x 4 s v F W q c u D 2 8 f Y W l 4 0 J y 6 R P m e H y + u u p D f 8 M 3 / L z 9 0 c 1 m 9 U h m g 3 D M F A a K X g o z Y t n f f t s V 7 Z L C X 9 l Z e + P 5 e G H K g l L c W i Y N m B 4 h E v 2 T M 6 z V V b R l I q 2 7 m 0 K 7 0 e M i / q g r b w + d p A I A e X A S t 6 P K E P U z v A H s h e o E b z n 2 o y X 0 Z A G b R l Z a W M M J i o x Y K G N i J N E T 1 W c T m P G C D M e c + M k + q S + Q 8 h D m K u E P u N A z V B D E r 9 t 8 g F a l A Y L Y c Q H b 6 a o O U p a S C 7 B R s b K o H D 1 t T k E n 6 C Y A z k i T W U U a A x U F B F 9 S m e / M x j Z 2 U J Q G g I l B L L r B N 8 2 r t Z o B M w Y b p L Q F T T V 5 Q k V d K J V g H H s E l E q g h j 1 j A f u 0 2 k w o N x S c N n 0 9 I F S I X x L m O B m 7 g T P G T E w c 6 v 4 i H B O / L 1 W j P x M H B / B 2 b n r h X l U a y c r r 5 9 i R L K H c E w r q S G z d l y Y f o i C m m s + v F P b G r 3 c 9 R U X F s Z z v O Z Y q 8 1 J d 5 l n I 7 / 8 m k M q M k m i F 7 o C Z Y F C o G Y 9 b Y N o 4 5 q P e + t 2 j Z f 1 G m / j T e M d 5 5 D 9 F c S 7 j + 3 j H Z 0 M 8 y P H K 1 v q X R i m S s m Q 2 w b H R C 5 D I R o h s q E d V 9 l 8 3 t I x i C w Y A x / B R Z H v k q Z 6 a m W U 5 D I 0 m g V G a Q 9 Q k L 4 u 0 u + M 3 O 2 M 3 O u M f N Y Z + b w z 8 k V n 5 M s c e c L i m M 8 w b g X + 2 R X 4 a g n U K i K H 6 X a k / 7 Q F K q l f V M 7 4 V s u U z 3 t q L N b H D 8 f 9 w 3 H / c N z / n 8 e 9 o 1 y T W H V 9 m i S p q 9 B A 3 O W a 0 i t R + l d O + Y w M 0 0 o q B 6 T R t Q c 1 p C R J R u + d M Z p f J d m L y j k T C X p F 0 r 9 R W 1 3 + S a x z S 7 m O M K Z K P i t u j 7 a 2 y m y S Y n b K 5 d w z U 4 c s e 5 Y t x r 2 J 9 s B m + c J l 2 P 8 L R + a Y p t J F f X T U k 2 R N 9 + C i 1 g y T / r 8 6 j W u 8 W j K X b q m 3 5 V J X m H 4 R b 9 P M b x H t j s q z r W E X g r K W 7 6 r F d T I V q 3 K N 7 a h T 5 Z k N J P I 9 N 2 G 5 m E U l 2 F 8 G 3 B 3 Z 8 G Z p A 4 V h m 0 v t r U 1 Q r X e 3 R f Z 6 G b 9 L a 3 8 T s X f v W W x / Q 7 X 9 j e X e 6 y a 3 / 9 v 0 3 t 1 E 7 7 0 7 9 M 5 / u G l T f R n + i S t U S 9 3 2 r a v S k 8 s N c i n e q t 6 1 j a m x t a 1 h U 1 e j 9 k t V n e H r H 1 B L A Q I t A B Q A A g A I A K M Z I 1 Z f I S E u p A A A A P Y A A A A S A A A A A A A A A A A A A A A A A A A A A A B D b 2 5 m a W c v U G F j a 2 F n Z S 5 4 b W x Q S w E C L Q A U A A I A C A C j G S N W D 8 r p q 6 Q A A A D p A A A A E w A A A A A A A A A A A A A A A A D w A A A A W 0 N v b n R l b n R f V H l w Z X N d L n h t b F B L A Q I t A B Q A A g A I A K M Z I 1 Y p Q 5 M R 4 w M A A K E U A A A T A A A A A A A A A A A A A A A A A O E B A A B G b 3 J t d W x h c y 9 T Z W N 0 a W 9 u M S 5 t U E s F B g A A A A A D A A M A w g A A A B 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o A A A A A A A A F 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Z W R i Y W N r X 0 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w M l Q x N z o 1 M T o 0 N y 4 x N z k 1 N j A 2 W i I g L z 4 8 R W 5 0 c n k g V H l w Z T 0 i R m l s b F N 0 Y X R 1 c y I g V m F s d W U 9 I n N D b 2 1 w b G V 0 Z S I g L z 4 8 L 1 N 0 Y W J s Z U V u d H J p Z X M + P C 9 J d G V t P j x J d G V t P j x J d G V t T G 9 j Y X R p b 2 4 + P E l 0 Z W 1 U e X B l P k Z v c m 1 1 b G E 8 L 0 l 0 Z W 1 U e X B l P j x J d G V t U G F 0 a D 5 T Z W N 0 a W 9 u M S 9 G Z W V k Y m F j a 1 9 D Y X R l Z 2 9 y e S 9 T b 3 V y Y 2 U 8 L 0 l 0 Z W 1 Q Y X R o P j w v S X R l b U x v Y 2 F 0 a W 9 u P j x T d G F i b G V F b n R y a W V z I C 8 + P C 9 J d G V t P j x J d G V t P j x J d G V t T G 9 j Y X R p b 2 4 + P E l 0 Z W 1 U e X B l P k Z v c m 1 1 b G E 8 L 0 l 0 Z W 1 U e X B l P j x J d G V t U G F 0 a D 5 T Z W N 0 a W 9 u M S 9 G Z W V k Y m F j a 1 9 D Y X R l Z 2 9 y e S 9 D a G F u Z 2 V k J T I w V H l w Z T w v S X R l b V B h d G g + P C 9 J d G V t T G 9 j Y X R p b 2 4 + P F N 0 Y W J s Z U V u d H J p Z X M g L z 4 8 L 0 l 0 Z W 0 + P E l 0 Z W 0 + P E l 0 Z W 1 M b 2 N h d G l v b j 4 8 S X R l b V R 5 c G U + R m 9 y b X V s Y T w v S X R l b V R 5 c G U + P E l 0 Z W 1 Q Y X R o P l N l Y 3 R p b 2 4 x L 1 J h d G l u Z 1 9 S Y W 5 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D J U M T c 6 N T M 6 M z k u O T g 5 N z E 4 N F o i I C 8 + P E V u d H J 5 I F R 5 c G U 9 I k Z p b G x T d G F 0 d X M i I F Z h b H V l P S J z Q 2 9 t c G x l d G U i I C 8 + P C 9 T d G F i b G V F b n R y a W V z P j w v S X R l b T 4 8 S X R l b T 4 8 S X R l b U x v Y 2 F 0 a W 9 u P j x J d G V t V H l w Z T 5 G b 3 J t d W x h P C 9 J d G V t V H l w Z T 4 8 S X R l b V B h d G g + U 2 V j d G l v b j E v U m F 0 a W 5 n X 1 J h b m d l L 1 N v d X J j Z T w v S X R l b V B h d G g + P C 9 J d G V t T G 9 j Y X R p b 2 4 + P F N 0 Y W J s Z U V u d H J p Z X M g L z 4 8 L 0 l 0 Z W 0 + P E l 0 Z W 0 + P E l 0 Z W 1 M b 2 N h d G l v b j 4 8 S X R l b V R 5 c G U + R m 9 y b X V s Y T w v S X R l b V R 5 c G U + P E l 0 Z W 1 Q Y X R o P l N l Y 3 R p b 2 4 x L 1 J h d G l u Z 1 9 S Y W 5 n Z S 9 D a G F u Z 2 V k J T I w V H l w Z T w v S X R l b V B h d G g + P C 9 J d G V t T G 9 j Y X R p b 2 4 + P F N 0 Y W J s Z U V u d H J p Z X M g L z 4 8 L 0 l 0 Z W 0 + P E l 0 Z W 0 + P E l 0 Z W 1 M b 2 N h d G l v b j 4 8 S X R l b V R 5 c G U + R m 9 y b X V s Y T w v S X R l b V R 5 c G U + P E l 0 Z W 1 Q Y X R o P l N l Y 3 R p b 2 4 x L 0 Z l Z W R i Y W N r 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b m F s e X N p c y F n Z W 5 k Z X I g M S I g L z 4 8 R W 5 0 c n k g V H l w Z T 0 i R m l s b G V k Q 2 9 t c G x l d G V S Z X N 1 b H R U b 1 d v c m t z a G V l d C I g V m F s d W U 9 I m w w I i A v P j x F b n R y e S B U e X B l P S J B Z G R l Z F R v R G F 0 Y U 1 v Z G V s I i B W Y W x 1 Z T 0 i b D E i I C 8 + P E V u d H J 5 I F R 5 c G U 9 I k Z p b G x D b 3 V u d C I g V m F s d W U 9 I m w x O T Q 4 I i A v P j x F b n R y e S B U e X B l P S J G a W x s R X J y b 3 J D b 2 R l I i B W Y W x 1 Z T 0 i c 1 V u a 2 5 v d 2 4 i I C 8 + P E V u d H J 5 I F R 5 c G U 9 I k Z p b G x F c n J v c k N v d W 5 0 I i B W Y W x 1 Z T 0 i b D A i I C 8 + P E V u d H J 5 I F R 5 c G U 9 I k Z p b G x M Y X N 0 V X B k Y X R l Z C I g V m F s d W U 9 I m Q y M D I z L T A x L T A y V D E 4 O j E 1 O j M 3 L j Q 3 N D U 0 O D N a I i A v P j x F b n R y e S B U e X B l P S J G a W x s Q 2 9 s d W 1 u V H l w Z X M i I F Z h b H V l P S J z Q X d Z R 0 J 3 Y 0 d C Z 0 1 E Q U E 9 P S I g 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H Z W 5 l c m F s P C 9 J d G V t U G F 0 a D 4 8 L 0 l 0 Z W 1 M b 2 N h d G l v b j 4 8 U 3 R h Y m x l R W 5 0 c m l l c z 4 8 R W 5 0 c n k g V H l w Z T 0 i S X N Q c m l 2 Y X R l I i B W Y W x 1 Z T 0 i b D A i I C 8 + P E V u d H J 5 I F R 5 c G U 9 I k x v Y W R l Z F R v Q W 5 h b H l z a X N T Z X J 2 a W N l c y I g V m F s d W U 9 I m w w I i A v P j x F b n R y e S B U e X B l P S J G a W x s U 3 R h d H V z I i B W Y W x 1 Z T 0 i c 0 N v b X B s Z X R l I i A v P j x F b n R y e S B U e X B l P S J G a W x s Q 2 9 s d W 1 u T m F t Z X M i I F Z h b H V l P S J z W y Z x d W 9 0 O 0 l E J n F 1 b 3 Q 7 L C Z x d W 9 0 O 0 Z l Z W R i Y W N r J n F 1 b 3 Q 7 L C Z x d W 9 0 O 1 J h d G l u Z y Z x d W 9 0 O y w m c X V v d D t G Z W V k Y m F j a 1 9 D Y X R l Z 2 9 y e S Z x d W 9 0 O y w m c X V v d D t S Y X R p b m d f U m F u Z 2 U m c X V v d D t d I i A v P j x F b n R y e S B U e X B l P S J G a W x s Q 2 9 s d W 1 u V H l w Z X M i I F Z h b H V l P S J z Q X d Z R 0 J n T T 0 i I C 8 + P E V u d H J 5 I F R 5 c G U 9 I k Z p b G x M Y X N 0 V X B k Y X R l Z C I g V m F s d W U 9 I m Q y M D I z L T A x L T A y V D E 4 O j E 1 O j M 3 L j Q 4 M z U y N j Z a I i A v P j x F b n R y e S B U e X B l P S J G a W x s R X J y b 3 J D b 3 V u d C I g V m F s d W U 9 I m w w I i A v P j x F b n R y e S B U e X B l P S J G a W x s R X J y b 3 J D b 2 R l I i B W Y W x 1 Z T 0 i c 1 V u a 2 5 v d 2 4 i I C 8 + P E V u d H J 5 I F R 5 c G U 9 I k Z p b G x D b 3 V u d C I g V m F s d W U 9 I m w x N T U 4 N C I g L z 4 8 R W 5 0 c n k g V H l w Z T 0 i Q W R k Z W R U b 0 R h d G F N b 2 R l b C I g V m F s d W U 9 I m w 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g L z 4 8 L 1 N 0 Y W J s Z U V u d H J p Z X M + P C 9 J d G V t P j x J d G V t P j x J d G V t T G 9 j Y X R p b 2 4 + P E l 0 Z W 1 U e X B l P k Z v c m 1 1 b G E 8 L 0 l 0 Z W 1 U e X B l P j x J d G V t U G F 0 a D 5 T Z W N 0 a W 9 u M S 9 H Z W 5 l c m F s L 1 N v d X J j Z T w v S X R l b V B h d G g + P C 9 J d G V t T G 9 j Y X R p b 2 4 + P F N 0 Y W J s Z U V u d H J p Z X M g L z 4 8 L 0 l 0 Z W 0 + P E l 0 Z W 0 + P E l 0 Z W 1 M b 2 N h d G l v b j 4 8 S X R l b V R 5 c G U + R m 9 y b X V s Y T w v S X R l b V R 5 c G U + P E l 0 Z W 1 Q Y X R o P l N l Y 3 R p b 2 4 x L 0 d l b m V y Y W w 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R m V l Z G J h Y 2 t f 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t b 3 Z l Z C U y M E N v b H V t b n M 8 L 0 l 0 Z W 1 Q Y X R o P j w v S X R l b U x v Y 2 F 0 a W 9 u P j x T d G F i b G V F b n R y a W V z I C 8 + P C 9 J d G V t P j x J d G V t P j x J d G V t T G 9 j Y X R p b 2 4 + P E l 0 Z W 1 U e X B l P k Z v c m 1 1 b G E 8 L 0 l 0 Z W 1 U e X B l P j x J d G V t U G F 0 a D 5 T Z W N 0 a W 9 u M S 9 H Z W 5 l c m F s L 0 1 l c m d l Z C U y M F F 1 Z X J p Z X M y P C 9 J d G V t U G F 0 a D 4 8 L 0 l 0 Z W 1 M b 2 N h d G l v b j 4 8 U 3 R h Y m x l R W 5 0 c m l l c y A v P j w v S X R l b T 4 8 S X R l b T 4 8 S X R l b U x v Y 2 F 0 a W 9 u P j x J d G V t V H l w Z T 5 G b 3 J t d W x h P C 9 J d G V t V H l w Z T 4 8 S X R l b V B h d G g + U 2 V j d G l v b j E v R 2 V u Z X J h b C 9 F e H B h b m R l Z C U y M F J h d G l u Z 1 9 S Y W 5 n Z T E 8 L 0 l 0 Z W 1 Q Y X R o P j w v S X R l b U x v Y 2 F 0 a W 9 u P j x T d G F i b G V F b n R y a W V z I C 8 + P C 9 J d G V t P j x J d G V t P j x J d G V t T G 9 j Y X R p b 2 4 + P E l 0 Z W 1 U e X B l P k Z v c m 1 1 b G E 8 L 0 l 0 Z W 1 U e X B l P j x J d G V t U G F 0 a D 5 T Z W N 0 a W 9 u M S 9 H Z W 5 l c m F s L 1 J l b W 9 2 Z W Q l M j B D b 2 x 1 b W 5 z M T w v S X R l b V B h d G g + P C 9 J d G V t T G 9 j Y X R p b 2 4 + P F N 0 Y W J s Z U V u d H J p Z X M g L z 4 8 L 0 l 0 Z W 0 + P E l 0 Z W 0 + P E l 0 Z W 1 M b 2 N h d G l v b j 4 8 S X R l b V R 5 c G U + R m 9 y b X V s Y T w v S X R l b V R 5 c G U + P E l 0 Z W 1 Q Y X R o P l N l Y 3 R p b 2 4 x L 0 d l b m V y Y W w v T W V y Z 2 V k J T I w U X V l c m l l c z M 8 L 0 l 0 Z W 1 Q Y X R o P j w v S X R l b U x v Y 2 F 0 a W 9 u P j x T d G F i b G V F b n R y a W V z I C 8 + P C 9 J d G V t P j x J d G V t P j x J d G V t T G 9 j Y X R p b 2 4 + P E l 0 Z W 1 U e X B l P k Z v c m 1 1 b G E 8 L 0 l 0 Z W 1 U e X B l P j x J d G V t U G F 0 a D 5 T Z W N 0 a W 9 u M S 9 H Z W 5 l c m F s L 0 V 4 c G F u Z G V k J T I w U m F 0 a W 5 n X 1 J h b m d l M j w v S X R l b V B h d G g + P C 9 J d G V t T G 9 j Y X R p b 2 4 + P F N 0 Y W J s Z U V u d H J p Z X M g L z 4 8 L 0 l 0 Z W 0 + P E l 0 Z W 0 + P E l 0 Z W 1 M b 2 N h d G l v b j 4 8 S X R l b V R 5 c G U + R m 9 y b X V s Y T w v S X R l b V R 5 c G U + P E l 0 Z W 1 Q Y X R o P l N l Y 3 R p b 2 4 x L 0 d l b m V y Y W w v U m V u Y W 1 l Z C U y M E N v b H V t b n M 8 L 0 l 0 Z W 1 Q Y X R o P j w v S X R l b U x v Y 2 F 0 a W 9 u P j x T d G F i b G V F b n R y a W V z I C 8 + P C 9 J d G V t P j w v S X R l b X M + P C 9 M b 2 N h b F B h Y 2 t h Z 2 V N Z X R h Z G F 0 Y U Z p b G U + F g A A A F B L B Q Y A A A A A A A A A A A A A A A A A A A A A A A A m A Q A A A Q A A A N C M n d 8 B F d E R j H o A w E / C l + s B A A A A q 7 K b 1 U o g j k K / K 0 P x j M u L M w A A A A A C A A A A A A A Q Z g A A A A E A A C A A A A A O q O R I p L f l g g u U 4 N C t X s i t B / M 5 T o q S 2 N L U e g w W v D R R a Q A A A A A O g A A A A A I A A C A A A A B G P G L Q S K H Z u o E Z n G M G 3 7 m L m T t B b S 2 s Y R 1 d 2 j + 1 k b Q h W V A A A A D 9 j q o 6 g D S K Z X B 7 x C T L c o q t b k i Z G k s n W h h I 2 9 a + 0 O a f 2 u H R I E 5 J 5 P Z W H V 3 c a Q M n W F w 2 O A w c i e e F T I A s z k R G u 4 C L H u U x y q K H K f u N g o h + C 2 N u O k A A A A A Q p a s P U C 4 J w f / 6 c I k C a H F V L h h h l N 8 G r X 8 G u F I 5 3 F 9 6 2 d v r / C C G G D d P Y g c y A X E m + 8 e G U p B j P R y P X 8 p K i C I 9 w 4 h 0 < / D a t a M a s h u p > 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 C o l u m n s \ F e e d b a c k _ C a t e g o r y < / K e y > < / D i a g r a m O b j e c t K e y > < D i a g r a m O b j e c t K e y > < K e y > C o l u m n s \ R a t i n g _ R a n g e 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 C o l u m n s \ R a t i n g _ R a n g e < / K e y > < / a : K e y > < a : V a l u e   i : t y p e = " M e a s u r e G r i d N o d e V i e w S t a t e " > < C o l u m n > 4 < / C o l u m n > < L a y e d O u t > t r u e < / L a y e d O u t > < / 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 3 2 2 . 8 0 0 0 0 0 0 0 0 0 0 0 0 7 < / 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 2 5 0 . 8 < / 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 ( 3 1 3 . 9 0 3 8 1 0 5 6 7 6 6 6 , 1 2 5 . 4 ) .   E n d   p o i n t   2 :   ( 2 1 6 , 1 6 1 . 4 )   < / A u t o m a t i o n P r o p e r t y H e l p e r T e x t > < I s F o c u s e d > t r u e < / I s F o c u s e d > < L a y e d O u t > t r u e < / L a y e d O u t > < 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 1 1 7 . 3 9 9 9 9 9 9 9 9 9 9 9 9 9 < / b : _ y > < / L a b e l L o c a t i o n > < L o c a t i o n   x m l n s : b = " h t t p : / / s c h e m a s . d a t a c o n t r a c t . o r g / 2 0 0 4 / 0 7 / S y s t e m . W i n d o w s " > < b : _ x > 3 2 9 . 9 0 3 8 1 0 5 6 7 6 6 5 8 < / b : _ x > < b : _ y > 1 2 5 . 4 < / b : _ y > < / L o c a t i o n > < S h a p e R o t a t e A n g l e > 1 8 0 . 0 0 0 0 0 0 0 0 0 0 0 0 0 6 < / 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 2 0 0 . 0 0 0 0 0 0 0 0 0 0 0 0 0 9 < / b : _ x > < b : _ y > 1 5 3 . 4 < / b : _ y > < / L a b e l L o c a t i o n > < L o c a t i o n   x m l n s : b = " h t t p : / / s c h e m a s . d a t a c o n t r a c t . o r g / 2 0 0 4 / 0 7 / S y s t e m . W i n d o w s " > < b : _ x > 2 0 0 . 0 0 0 0 0 0 0 0 0 0 0 0 0 6 < / b : _ x > < b : _ y > 1 6 1 . 4 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G e n e r a l _ 4 3 3 8 2 9 7 2 - 9 b 7 e - 4 5 f 7 - 8 6 6 6 - 7 7 8 c 5 4 d c 3 b c 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 F e e d b a c k _ C a t e g o r y < / s t r i n g > < / k e y > < v a l u e > < i n t > 1 9 4 < / i n t > < / v a l u e > < / i t e m > < i t e m > < k e y > < s t r i n g > R a t i n g _ R a n g e < / s t r i n g > < / k e y > < v a l u e > < i n t > 1 4 8 < / 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T a b l e X M L _ F e e d b a c k _ e 4 a c e c b 3 - c e 4 f - 4 1 3 0 - b c 6 e - b b 5 0 5 7 3 0 d 3 8 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O r d e r " > < C u s t o m C o n t e n t > < ! [ C D A T A [ F e e d b a c k _ e 4 a c e c b 3 - c e 4 f - 4 1 3 0 - b c 6 e - b b 5 0 5 7 3 0 d 3 8 d , G e n e r a l _ 4 3 3 8 2 9 7 2 - 9 b 7 e - 4 5 f 7 - 8 6 6 6 - 7 7 8 c 5 4 d c 3 b c 4 ] ] > < / C u s t o m C o n t e n t > < / G e m i n i > 
</file>

<file path=customXml/item8.xml>��< ? x m l   v e r s i o n = " 1 . 0 "   e n c o d i n g = " U T F - 1 6 " ? > < G e m i n i   x m l n s = " h t t p : / / g e m i n i / p i v o t c u s t o m i z a t i o n / C l i e n t W i n d o w X M L " > < C u s t o m C o n t e n t > < ! [ C D A T A [ F e e d b a c k _ e 4 a c e c b 3 - c e 4 f - 4 1 3 0 - b c 6 e - b b 5 0 5 7 3 0 d 3 8 d ] ] > < / 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 F e e d b a c k _ e 4 a c e c b 3 - c e 4 f - 4 1 3 0 - b c 6 e - b b 5 0 5 7 3 0 d 3 8 d < / K e y > < V a l u e   x m l n s : a = " h t t p : / / s c h e m a s . d a t a c o n t r a c t . o r g / 2 0 0 4 / 0 7 / M i c r o s o f t . A n a l y s i s S e r v i c e s . C o m m o n " > < a : H a s F o c u s > t r u e < / a : H a s F o c u s > < a : S i z e A t D p i 9 6 > 1 2 5 < / a : S i z e A t D p i 9 6 > < a : V i s i b l e > t r u e < / a : V i s i b l e > < / V a l u e > < / K e y V a l u e O f s t r i n g S a n d b o x E d i t o r . M e a s u r e G r i d S t a t e S c d E 3 5 R y > < K e y V a l u e O f s t r i n g S a n d b o x E d i t o r . M e a s u r e G r i d S t a t e S c d E 3 5 R y > < K e y > G e n e r a l _ 4 3 3 8 2 9 7 2 - 9 b 7 e - 4 5 f 7 - 8 6 6 6 - 7 7 8 c 5 4 d c 3 b c 4 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A9C3659-CDE5-4844-8E6E-A4A242A300C3}">
  <ds:schemaRefs/>
</ds:datastoreItem>
</file>

<file path=customXml/itemProps10.xml><?xml version="1.0" encoding="utf-8"?>
<ds:datastoreItem xmlns:ds="http://schemas.openxmlformats.org/officeDocument/2006/customXml" ds:itemID="{7C58CA83-3520-40C0-911E-FBBD3EA78E7F}">
  <ds:schemaRefs/>
</ds:datastoreItem>
</file>

<file path=customXml/itemProps11.xml><?xml version="1.0" encoding="utf-8"?>
<ds:datastoreItem xmlns:ds="http://schemas.openxmlformats.org/officeDocument/2006/customXml" ds:itemID="{2944D508-9544-43F8-BA88-892F6A927B26}">
  <ds:schemaRefs/>
</ds:datastoreItem>
</file>

<file path=customXml/itemProps12.xml><?xml version="1.0" encoding="utf-8"?>
<ds:datastoreItem xmlns:ds="http://schemas.openxmlformats.org/officeDocument/2006/customXml" ds:itemID="{D6453D90-84DA-4983-B53A-553BD9E8E72C}">
  <ds:schemaRefs/>
</ds:datastoreItem>
</file>

<file path=customXml/itemProps13.xml><?xml version="1.0" encoding="utf-8"?>
<ds:datastoreItem xmlns:ds="http://schemas.openxmlformats.org/officeDocument/2006/customXml" ds:itemID="{A794AE10-4DFB-4578-8552-32B5D368B230}">
  <ds:schemaRefs/>
</ds:datastoreItem>
</file>

<file path=customXml/itemProps14.xml><?xml version="1.0" encoding="utf-8"?>
<ds:datastoreItem xmlns:ds="http://schemas.openxmlformats.org/officeDocument/2006/customXml" ds:itemID="{A7979F31-2717-4624-A90A-E84B3B6801E3}">
  <ds:schemaRefs>
    <ds:schemaRef ds:uri="http://schemas.microsoft.com/DataMashup"/>
  </ds:schemaRefs>
</ds:datastoreItem>
</file>

<file path=customXml/itemProps15.xml><?xml version="1.0" encoding="utf-8"?>
<ds:datastoreItem xmlns:ds="http://schemas.openxmlformats.org/officeDocument/2006/customXml" ds:itemID="{0F8BB5A7-E14F-4A5E-A6FB-8C1B9576A44A}">
  <ds:schemaRefs/>
</ds:datastoreItem>
</file>

<file path=customXml/itemProps16.xml><?xml version="1.0" encoding="utf-8"?>
<ds:datastoreItem xmlns:ds="http://schemas.openxmlformats.org/officeDocument/2006/customXml" ds:itemID="{770E6C9D-31C5-4B10-8E7C-D54FFE728F6A}">
  <ds:schemaRefs/>
</ds:datastoreItem>
</file>

<file path=customXml/itemProps17.xml><?xml version="1.0" encoding="utf-8"?>
<ds:datastoreItem xmlns:ds="http://schemas.openxmlformats.org/officeDocument/2006/customXml" ds:itemID="{0E05C889-5522-4852-933C-206E8DB289C8}">
  <ds:schemaRefs/>
</ds:datastoreItem>
</file>

<file path=customXml/itemProps18.xml><?xml version="1.0" encoding="utf-8"?>
<ds:datastoreItem xmlns:ds="http://schemas.openxmlformats.org/officeDocument/2006/customXml" ds:itemID="{B16162D0-A1B5-466F-A0B1-3CDF6F691CC3}">
  <ds:schemaRefs/>
</ds:datastoreItem>
</file>

<file path=customXml/itemProps2.xml><?xml version="1.0" encoding="utf-8"?>
<ds:datastoreItem xmlns:ds="http://schemas.openxmlformats.org/officeDocument/2006/customXml" ds:itemID="{01384142-3FB1-439E-8123-8ED67A1E8A41}">
  <ds:schemaRefs/>
</ds:datastoreItem>
</file>

<file path=customXml/itemProps3.xml><?xml version="1.0" encoding="utf-8"?>
<ds:datastoreItem xmlns:ds="http://schemas.openxmlformats.org/officeDocument/2006/customXml" ds:itemID="{005C3F13-B94B-40E4-ABAA-B8D1EF2E2BC0}">
  <ds:schemaRefs/>
</ds:datastoreItem>
</file>

<file path=customXml/itemProps4.xml><?xml version="1.0" encoding="utf-8"?>
<ds:datastoreItem xmlns:ds="http://schemas.openxmlformats.org/officeDocument/2006/customXml" ds:itemID="{0A04B5FA-680A-46BB-8A13-EFE4E62AD68B}">
  <ds:schemaRefs/>
</ds:datastoreItem>
</file>

<file path=customXml/itemProps5.xml><?xml version="1.0" encoding="utf-8"?>
<ds:datastoreItem xmlns:ds="http://schemas.openxmlformats.org/officeDocument/2006/customXml" ds:itemID="{F8F540BC-FEB8-4351-844C-A7F66F7ADAEB}">
  <ds:schemaRefs/>
</ds:datastoreItem>
</file>

<file path=customXml/itemProps6.xml><?xml version="1.0" encoding="utf-8"?>
<ds:datastoreItem xmlns:ds="http://schemas.openxmlformats.org/officeDocument/2006/customXml" ds:itemID="{8F7491A0-CEC9-4C19-BBF2-92DEE3EAD5A5}">
  <ds:schemaRefs/>
</ds:datastoreItem>
</file>

<file path=customXml/itemProps7.xml><?xml version="1.0" encoding="utf-8"?>
<ds:datastoreItem xmlns:ds="http://schemas.openxmlformats.org/officeDocument/2006/customXml" ds:itemID="{E33B5C40-713B-4D07-8D24-1C0FD122A90D}">
  <ds:schemaRefs/>
</ds:datastoreItem>
</file>

<file path=customXml/itemProps8.xml><?xml version="1.0" encoding="utf-8"?>
<ds:datastoreItem xmlns:ds="http://schemas.openxmlformats.org/officeDocument/2006/customXml" ds:itemID="{4195C85C-3223-48E1-BD1A-D243230C5C3B}">
  <ds:schemaRefs/>
</ds:datastoreItem>
</file>

<file path=customXml/itemProps9.xml><?xml version="1.0" encoding="utf-8"?>
<ds:datastoreItem xmlns:ds="http://schemas.openxmlformats.org/officeDocument/2006/customXml" ds:itemID="{E736553C-BFA4-4591-9C05-D500C5C046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Colors for dashboard</vt:lpstr>
      <vt:lpstr>Analysis</vt:lpstr>
      <vt:lpstr>Input 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annmay kadve</cp:lastModifiedBy>
  <dcterms:created xsi:type="dcterms:W3CDTF">2022-05-14T15:13:59Z</dcterms:created>
  <dcterms:modified xsi:type="dcterms:W3CDTF">2025-02-13T01:31:12Z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